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CRISPRai_Circuits_2022/ecoli_raw_data/"/>
    </mc:Choice>
  </mc:AlternateContent>
  <xr:revisionPtr revIDLastSave="0" documentId="13_ncr:1_{D9B0A04F-768B-F148-9D08-A19DC0622912}" xr6:coauthVersionLast="47" xr6:coauthVersionMax="47" xr10:uidLastSave="{00000000-0000-0000-0000-000000000000}"/>
  <bookViews>
    <workbookView xWindow="1080" yWindow="1240" windowWidth="27640" windowHeight="16280" activeTab="2" xr2:uid="{CE376CA6-BC21-F14F-B1EA-79B2945DC5A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3" l="1"/>
  <c r="E47" i="3"/>
  <c r="E45" i="3"/>
  <c r="E44" i="3"/>
  <c r="E42" i="3"/>
  <c r="E41" i="3"/>
  <c r="E39" i="3"/>
  <c r="E38" i="3"/>
  <c r="E36" i="3"/>
  <c r="E35" i="3"/>
  <c r="E33" i="3"/>
  <c r="E32" i="3"/>
  <c r="E30" i="3"/>
  <c r="E29" i="3"/>
  <c r="E27" i="3"/>
  <c r="E26" i="3"/>
  <c r="E24" i="3"/>
  <c r="E23" i="3"/>
  <c r="E21" i="3"/>
  <c r="E20" i="3"/>
  <c r="E18" i="3"/>
  <c r="E17" i="3"/>
  <c r="E15" i="3"/>
  <c r="E14" i="3"/>
  <c r="E12" i="3"/>
  <c r="E11" i="3"/>
  <c r="E9" i="3"/>
  <c r="E8" i="3"/>
  <c r="E6" i="3"/>
  <c r="E5" i="3"/>
  <c r="E3" i="3"/>
  <c r="E2" i="3"/>
  <c r="B48" i="3"/>
  <c r="B45" i="3"/>
  <c r="B42" i="3"/>
  <c r="B39" i="3"/>
  <c r="B36" i="3"/>
  <c r="F36" i="3" s="1"/>
  <c r="B33" i="3"/>
  <c r="B30" i="3"/>
  <c r="F30" i="3" s="1"/>
  <c r="B27" i="3"/>
  <c r="B24" i="3"/>
  <c r="B21" i="3"/>
  <c r="B18" i="3"/>
  <c r="B15" i="3"/>
  <c r="B12" i="3"/>
  <c r="B9" i="3"/>
  <c r="B6" i="3"/>
  <c r="B3" i="3"/>
  <c r="B47" i="3"/>
  <c r="F47" i="3" s="1"/>
  <c r="B44" i="3"/>
  <c r="F44" i="3" s="1"/>
  <c r="B41" i="3"/>
  <c r="F41" i="3" s="1"/>
  <c r="B38" i="3"/>
  <c r="F38" i="3" s="1"/>
  <c r="B35" i="3"/>
  <c r="F35" i="3" s="1"/>
  <c r="B32" i="3"/>
  <c r="F32" i="3" s="1"/>
  <c r="B29" i="3"/>
  <c r="F29" i="3" s="1"/>
  <c r="B26" i="3"/>
  <c r="F26" i="3" s="1"/>
  <c r="B23" i="3"/>
  <c r="F23" i="3" s="1"/>
  <c r="B20" i="3"/>
  <c r="F20" i="3" s="1"/>
  <c r="B17" i="3"/>
  <c r="F17" i="3" s="1"/>
  <c r="B14" i="3"/>
  <c r="F14" i="3" s="1"/>
  <c r="B11" i="3"/>
  <c r="F11" i="3" s="1"/>
  <c r="B8" i="3"/>
  <c r="F8" i="3" s="1"/>
  <c r="B5" i="3"/>
  <c r="F5" i="3" s="1"/>
  <c r="B2" i="3"/>
  <c r="F2" i="3" s="1"/>
  <c r="J22" i="2"/>
  <c r="H22" i="2"/>
  <c r="E22" i="2"/>
  <c r="E23" i="2"/>
  <c r="H23" i="2"/>
  <c r="E27" i="2"/>
  <c r="H27" i="2"/>
  <c r="A29" i="2"/>
  <c r="A22" i="2"/>
  <c r="A23" i="2"/>
  <c r="A31" i="2"/>
  <c r="A39" i="2"/>
  <c r="A47" i="2"/>
  <c r="A55" i="2"/>
  <c r="A63" i="2"/>
  <c r="A24" i="2"/>
  <c r="A32" i="2"/>
  <c r="A40" i="2"/>
  <c r="A48" i="2"/>
  <c r="A56" i="2"/>
  <c r="A64" i="2"/>
  <c r="A25" i="2"/>
  <c r="A33" i="2"/>
  <c r="A41" i="2"/>
  <c r="A49" i="2"/>
  <c r="A57" i="2"/>
  <c r="A65" i="2"/>
  <c r="A26" i="2"/>
  <c r="A34" i="2"/>
  <c r="A42" i="2"/>
  <c r="A50" i="2"/>
  <c r="A58" i="2"/>
  <c r="A66" i="2"/>
  <c r="A27" i="2"/>
  <c r="A35" i="2"/>
  <c r="A43" i="2"/>
  <c r="A51" i="2"/>
  <c r="A59" i="2"/>
  <c r="A67" i="2"/>
  <c r="A28" i="2"/>
  <c r="A36" i="2"/>
  <c r="A44" i="2"/>
  <c r="A52" i="2"/>
  <c r="A60" i="2"/>
  <c r="A68" i="2"/>
  <c r="A37" i="2"/>
  <c r="A45" i="2"/>
  <c r="A53" i="2"/>
  <c r="A61" i="2"/>
  <c r="A69" i="2"/>
  <c r="A30" i="2"/>
  <c r="A38" i="2"/>
  <c r="A46" i="2"/>
  <c r="A54" i="2"/>
  <c r="A62" i="2"/>
  <c r="C18" i="1"/>
  <c r="C3" i="1"/>
  <c r="C11" i="1"/>
  <c r="C19" i="1"/>
  <c r="C27" i="1"/>
  <c r="C35" i="1"/>
  <c r="C43" i="1"/>
  <c r="C4" i="1"/>
  <c r="C12" i="1"/>
  <c r="C20" i="1"/>
  <c r="C28" i="1"/>
  <c r="C36" i="1"/>
  <c r="C44" i="1"/>
  <c r="C5" i="1"/>
  <c r="C13" i="1"/>
  <c r="C21" i="1"/>
  <c r="C29" i="1"/>
  <c r="C37" i="1"/>
  <c r="C45" i="1"/>
  <c r="C6" i="1"/>
  <c r="C14" i="1"/>
  <c r="C22" i="1"/>
  <c r="C30" i="1"/>
  <c r="C38" i="1"/>
  <c r="C46" i="1"/>
  <c r="C7" i="1"/>
  <c r="C15" i="1"/>
  <c r="C23" i="1"/>
  <c r="C31" i="1"/>
  <c r="C39" i="1"/>
  <c r="C47" i="1"/>
  <c r="C8" i="1"/>
  <c r="C16" i="1"/>
  <c r="C24" i="1"/>
  <c r="C32" i="1"/>
  <c r="C40" i="1"/>
  <c r="C48" i="1"/>
  <c r="C9" i="1"/>
  <c r="C17" i="1"/>
  <c r="C25" i="1"/>
  <c r="C33" i="1"/>
  <c r="C41" i="1"/>
  <c r="C49" i="1"/>
  <c r="C10" i="1"/>
  <c r="C26" i="1"/>
  <c r="C34" i="1"/>
  <c r="C42" i="1"/>
  <c r="C2" i="1"/>
  <c r="F3" i="3" l="1"/>
  <c r="F27" i="3"/>
  <c r="F9" i="3"/>
  <c r="F33" i="3"/>
  <c r="F15" i="3"/>
  <c r="F18" i="3"/>
  <c r="F42" i="3"/>
  <c r="F12" i="3"/>
  <c r="F39" i="3"/>
  <c r="F21" i="3"/>
  <c r="F45" i="3"/>
  <c r="F6" i="3"/>
  <c r="F24" i="3"/>
  <c r="F48" i="3"/>
</calcChain>
</file>

<file path=xl/sharedStrings.xml><?xml version="1.0" encoding="utf-8"?>
<sst xmlns="http://schemas.openxmlformats.org/spreadsheetml/2006/main" count="189" uniqueCount="48">
  <si>
    <t>G117 306</t>
  </si>
  <si>
    <t>E117 306</t>
  </si>
  <si>
    <t>Fp3 306</t>
  </si>
  <si>
    <t>Gp8 306</t>
  </si>
  <si>
    <t>Ep8 306</t>
  </si>
  <si>
    <t>Fp9 306</t>
  </si>
  <si>
    <t>G117 OT</t>
  </si>
  <si>
    <t>E117 OT</t>
  </si>
  <si>
    <t>Fp3 OT</t>
  </si>
  <si>
    <t>Gp8 OT</t>
  </si>
  <si>
    <t>Ep8 OT</t>
  </si>
  <si>
    <t>Fp9 OT</t>
  </si>
  <si>
    <t>J3117 306</t>
  </si>
  <si>
    <t>J3p8 306</t>
  </si>
  <si>
    <t>J3117 OT</t>
  </si>
  <si>
    <t>J3p8 OT</t>
  </si>
  <si>
    <t>Ep3 306</t>
  </si>
  <si>
    <t>Ep9 306</t>
  </si>
  <si>
    <t>Ep3 OT</t>
  </si>
  <si>
    <t>Ep9 OT</t>
  </si>
  <si>
    <t>F117 306</t>
  </si>
  <si>
    <t>Fp8 306</t>
  </si>
  <si>
    <t>F117 OT</t>
  </si>
  <si>
    <t>Fp8 OT</t>
  </si>
  <si>
    <t>Gp3 306</t>
  </si>
  <si>
    <t>Gp9 306</t>
  </si>
  <si>
    <t>Gp3 OT</t>
  </si>
  <si>
    <t>Gp9 OT</t>
  </si>
  <si>
    <t>J3p3 306</t>
  </si>
  <si>
    <t>J3p9 306</t>
  </si>
  <si>
    <t>J3p3 OT</t>
  </si>
  <si>
    <t>J3p9 OT</t>
  </si>
  <si>
    <t>FA</t>
  </si>
  <si>
    <t>MP1</t>
  </si>
  <si>
    <t>UP-1</t>
  </si>
  <si>
    <t>UP-2</t>
  </si>
  <si>
    <t>UP-3</t>
  </si>
  <si>
    <t>MP2</t>
  </si>
  <si>
    <t>MP3</t>
  </si>
  <si>
    <t>J3</t>
  </si>
  <si>
    <t>UP Element</t>
  </si>
  <si>
    <t>Minimal Promoter</t>
  </si>
  <si>
    <t>No BG subtract</t>
  </si>
  <si>
    <t>Act, raw</t>
  </si>
  <si>
    <t>Act, mean + sd</t>
  </si>
  <si>
    <t>basal, raw</t>
  </si>
  <si>
    <t>basal, mean + sd</t>
  </si>
  <si>
    <t>FA +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</si>
</sst>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EDF8"/>
        <bgColor indexed="64"/>
      </patternFill>
    </fill>
    <fill>
      <patternFill patternType="solid">
        <fgColor rgb="FFDDDBF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0" fillId="3" borderId="1" xfId="0" applyFill="1" applyBorder="1" applyAlignment="1">
      <alignment horizontal="left" vertical="center" wrapText="1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B3CD-81B3-BF48-BA29-332C0A40905E}">
  <dimension ref="A1:C49"/>
  <sheetViews>
    <sheetView zoomScale="75" zoomScaleNormal="100" workbookViewId="0">
      <selection sqref="A1:XFD1"/>
    </sheetView>
  </sheetViews>
  <sheetFormatPr baseColWidth="10" defaultRowHeight="16" x14ac:dyDescent="0.2"/>
  <sheetData>
    <row r="1" spans="1:3" s="3" customFormat="1" x14ac:dyDescent="0.2">
      <c r="A1" s="3" t="s">
        <v>40</v>
      </c>
      <c r="B1" s="3" t="s">
        <v>41</v>
      </c>
      <c r="C1" s="3" t="s">
        <v>32</v>
      </c>
    </row>
    <row r="2" spans="1:3" x14ac:dyDescent="0.2">
      <c r="A2" t="s">
        <v>34</v>
      </c>
      <c r="B2">
        <v>117</v>
      </c>
      <c r="C2">
        <f>Sheet2!A1/Sheet2!G1</f>
        <v>203.88158393693629</v>
      </c>
    </row>
    <row r="3" spans="1:3" x14ac:dyDescent="0.2">
      <c r="A3" t="s">
        <v>34</v>
      </c>
      <c r="B3">
        <v>117</v>
      </c>
      <c r="C3">
        <f>Sheet2!A2/Sheet2!G2</f>
        <v>158.3953921901456</v>
      </c>
    </row>
    <row r="4" spans="1:3" x14ac:dyDescent="0.2">
      <c r="A4" t="s">
        <v>34</v>
      </c>
      <c r="B4">
        <v>117</v>
      </c>
      <c r="C4">
        <f>Sheet2!A3/Sheet2!G3</f>
        <v>220.79782428812948</v>
      </c>
    </row>
    <row r="5" spans="1:3" x14ac:dyDescent="0.2">
      <c r="A5" t="s">
        <v>35</v>
      </c>
      <c r="B5">
        <v>117</v>
      </c>
      <c r="C5">
        <f>Sheet2!A4/Sheet2!G4</f>
        <v>188.94159607167768</v>
      </c>
    </row>
    <row r="6" spans="1:3" x14ac:dyDescent="0.2">
      <c r="A6" t="s">
        <v>35</v>
      </c>
      <c r="B6">
        <v>117</v>
      </c>
      <c r="C6">
        <f>Sheet2!A5/Sheet2!G5</f>
        <v>210.3214615823521</v>
      </c>
    </row>
    <row r="7" spans="1:3" x14ac:dyDescent="0.2">
      <c r="A7" t="s">
        <v>35</v>
      </c>
      <c r="B7">
        <v>117</v>
      </c>
      <c r="C7">
        <f>Sheet2!A6/Sheet2!G6</f>
        <v>202.23456109052296</v>
      </c>
    </row>
    <row r="8" spans="1:3" x14ac:dyDescent="0.2">
      <c r="A8" t="s">
        <v>36</v>
      </c>
      <c r="B8">
        <v>117</v>
      </c>
      <c r="C8">
        <f>Sheet2!A7/Sheet2!G7</f>
        <v>516.23702693087716</v>
      </c>
    </row>
    <row r="9" spans="1:3" x14ac:dyDescent="0.2">
      <c r="A9" t="s">
        <v>36</v>
      </c>
      <c r="B9">
        <v>117</v>
      </c>
      <c r="C9">
        <f>Sheet2!A8/Sheet2!G8</f>
        <v>346.98082601072343</v>
      </c>
    </row>
    <row r="10" spans="1:3" x14ac:dyDescent="0.2">
      <c r="A10" t="s">
        <v>36</v>
      </c>
      <c r="B10">
        <v>117</v>
      </c>
      <c r="C10">
        <f>Sheet2!B1/Sheet2!H1</f>
        <v>336.9686096741537</v>
      </c>
    </row>
    <row r="11" spans="1:3" x14ac:dyDescent="0.2">
      <c r="A11" t="s">
        <v>39</v>
      </c>
      <c r="B11">
        <v>117</v>
      </c>
      <c r="C11">
        <f>Sheet2!B2/Sheet2!H2</f>
        <v>47.217031370213881</v>
      </c>
    </row>
    <row r="12" spans="1:3" x14ac:dyDescent="0.2">
      <c r="A12" t="s">
        <v>39</v>
      </c>
      <c r="B12">
        <v>117</v>
      </c>
      <c r="C12">
        <f>Sheet2!B3/Sheet2!H3</f>
        <v>48.869744070951377</v>
      </c>
    </row>
    <row r="13" spans="1:3" x14ac:dyDescent="0.2">
      <c r="A13" t="s">
        <v>39</v>
      </c>
      <c r="B13">
        <v>117</v>
      </c>
      <c r="C13">
        <f>Sheet2!B4/Sheet2!H4</f>
        <v>47.863889353278203</v>
      </c>
    </row>
    <row r="14" spans="1:3" x14ac:dyDescent="0.2">
      <c r="A14" t="s">
        <v>34</v>
      </c>
      <c r="B14" t="s">
        <v>33</v>
      </c>
      <c r="C14">
        <f>Sheet2!B5/Sheet2!H5</f>
        <v>228.43108350000875</v>
      </c>
    </row>
    <row r="15" spans="1:3" x14ac:dyDescent="0.2">
      <c r="A15" t="s">
        <v>34</v>
      </c>
      <c r="B15" t="s">
        <v>33</v>
      </c>
      <c r="C15">
        <f>Sheet2!B6/Sheet2!H6</f>
        <v>221.85596944927269</v>
      </c>
    </row>
    <row r="16" spans="1:3" x14ac:dyDescent="0.2">
      <c r="A16" t="s">
        <v>34</v>
      </c>
      <c r="B16" t="s">
        <v>33</v>
      </c>
      <c r="C16">
        <f>Sheet2!B7/Sheet2!H7</f>
        <v>234.21460028351538</v>
      </c>
    </row>
    <row r="17" spans="1:3" x14ac:dyDescent="0.2">
      <c r="A17" t="s">
        <v>35</v>
      </c>
      <c r="B17" t="s">
        <v>33</v>
      </c>
      <c r="C17">
        <f>Sheet2!B8/Sheet2!H8</f>
        <v>228.38962918345462</v>
      </c>
    </row>
    <row r="18" spans="1:3" x14ac:dyDescent="0.2">
      <c r="A18" t="s">
        <v>35</v>
      </c>
      <c r="B18" t="s">
        <v>33</v>
      </c>
      <c r="C18">
        <f>Sheet2!C1/Sheet2!I1</f>
        <v>231.20412735798402</v>
      </c>
    </row>
    <row r="19" spans="1:3" x14ac:dyDescent="0.2">
      <c r="A19" t="s">
        <v>35</v>
      </c>
      <c r="B19" t="s">
        <v>33</v>
      </c>
      <c r="C19">
        <f>Sheet2!C2/Sheet2!I2</f>
        <v>251.37888601785798</v>
      </c>
    </row>
    <row r="20" spans="1:3" x14ac:dyDescent="0.2">
      <c r="A20" t="s">
        <v>36</v>
      </c>
      <c r="B20" t="s">
        <v>33</v>
      </c>
      <c r="C20">
        <f>Sheet2!C3/Sheet2!I3</f>
        <v>256.95757893093361</v>
      </c>
    </row>
    <row r="21" spans="1:3" x14ac:dyDescent="0.2">
      <c r="A21" t="s">
        <v>36</v>
      </c>
      <c r="B21" t="s">
        <v>33</v>
      </c>
      <c r="C21">
        <f>Sheet2!C4/Sheet2!I4</f>
        <v>272.53631932944012</v>
      </c>
    </row>
    <row r="22" spans="1:3" x14ac:dyDescent="0.2">
      <c r="A22" t="s">
        <v>36</v>
      </c>
      <c r="B22" t="s">
        <v>33</v>
      </c>
      <c r="C22">
        <f>Sheet2!C5/Sheet2!I5</f>
        <v>278.34550282358026</v>
      </c>
    </row>
    <row r="23" spans="1:3" x14ac:dyDescent="0.2">
      <c r="A23" t="s">
        <v>39</v>
      </c>
      <c r="B23" t="s">
        <v>33</v>
      </c>
      <c r="C23">
        <f>Sheet2!C6/Sheet2!I6</f>
        <v>84.604907038189168</v>
      </c>
    </row>
    <row r="24" spans="1:3" x14ac:dyDescent="0.2">
      <c r="A24" t="s">
        <v>39</v>
      </c>
      <c r="B24" t="s">
        <v>33</v>
      </c>
      <c r="C24">
        <f>Sheet2!C7/Sheet2!I7</f>
        <v>83.290986908275954</v>
      </c>
    </row>
    <row r="25" spans="1:3" x14ac:dyDescent="0.2">
      <c r="A25" t="s">
        <v>39</v>
      </c>
      <c r="B25" t="s">
        <v>33</v>
      </c>
      <c r="C25">
        <f>Sheet2!C8/Sheet2!I8</f>
        <v>85.667543923981867</v>
      </c>
    </row>
    <row r="26" spans="1:3" x14ac:dyDescent="0.2">
      <c r="A26" t="s">
        <v>34</v>
      </c>
      <c r="B26" t="s">
        <v>37</v>
      </c>
      <c r="C26">
        <f>Sheet2!D1/Sheet2!J1</f>
        <v>183.34201836790945</v>
      </c>
    </row>
    <row r="27" spans="1:3" x14ac:dyDescent="0.2">
      <c r="A27" t="s">
        <v>34</v>
      </c>
      <c r="B27" t="s">
        <v>37</v>
      </c>
      <c r="C27">
        <f>Sheet2!D2/Sheet2!J2</f>
        <v>170.69781658212969</v>
      </c>
    </row>
    <row r="28" spans="1:3" x14ac:dyDescent="0.2">
      <c r="A28" t="s">
        <v>34</v>
      </c>
      <c r="B28" t="s">
        <v>37</v>
      </c>
      <c r="C28">
        <f>Sheet2!D3/Sheet2!J3</f>
        <v>178.34991516171439</v>
      </c>
    </row>
    <row r="29" spans="1:3" x14ac:dyDescent="0.2">
      <c r="A29" t="s">
        <v>35</v>
      </c>
      <c r="B29" t="s">
        <v>37</v>
      </c>
      <c r="C29">
        <f>Sheet2!D4/Sheet2!J4</f>
        <v>205.36210778642237</v>
      </c>
    </row>
    <row r="30" spans="1:3" x14ac:dyDescent="0.2">
      <c r="A30" t="s">
        <v>35</v>
      </c>
      <c r="B30" t="s">
        <v>37</v>
      </c>
      <c r="C30">
        <f>Sheet2!D5/Sheet2!J5</f>
        <v>168.99364599090498</v>
      </c>
    </row>
    <row r="31" spans="1:3" x14ac:dyDescent="0.2">
      <c r="A31" t="s">
        <v>35</v>
      </c>
      <c r="B31" t="s">
        <v>37</v>
      </c>
      <c r="C31">
        <f>Sheet2!D6/Sheet2!J6</f>
        <v>144.2221319751099</v>
      </c>
    </row>
    <row r="32" spans="1:3" x14ac:dyDescent="0.2">
      <c r="A32" t="s">
        <v>36</v>
      </c>
      <c r="B32" t="s">
        <v>37</v>
      </c>
      <c r="C32">
        <f>Sheet2!D7/Sheet2!J7</f>
        <v>315.78114286110844</v>
      </c>
    </row>
    <row r="33" spans="1:3" x14ac:dyDescent="0.2">
      <c r="A33" t="s">
        <v>36</v>
      </c>
      <c r="B33" t="s">
        <v>37</v>
      </c>
      <c r="C33">
        <f>Sheet2!D8/Sheet2!J8</f>
        <v>300.12553254251384</v>
      </c>
    </row>
    <row r="34" spans="1:3" x14ac:dyDescent="0.2">
      <c r="A34" t="s">
        <v>36</v>
      </c>
      <c r="B34" t="s">
        <v>37</v>
      </c>
      <c r="C34">
        <f>Sheet2!E1/Sheet2!K1</f>
        <v>294.39380937831936</v>
      </c>
    </row>
    <row r="35" spans="1:3" x14ac:dyDescent="0.2">
      <c r="A35" t="s">
        <v>39</v>
      </c>
      <c r="B35" t="s">
        <v>37</v>
      </c>
      <c r="C35">
        <f>Sheet2!E2/Sheet2!K2</f>
        <v>67.074048874844934</v>
      </c>
    </row>
    <row r="36" spans="1:3" x14ac:dyDescent="0.2">
      <c r="A36" t="s">
        <v>39</v>
      </c>
      <c r="B36" t="s">
        <v>37</v>
      </c>
      <c r="C36">
        <f>Sheet2!E3/Sheet2!K3</f>
        <v>66.359933550584117</v>
      </c>
    </row>
    <row r="37" spans="1:3" x14ac:dyDescent="0.2">
      <c r="A37" t="s">
        <v>39</v>
      </c>
      <c r="B37" t="s">
        <v>37</v>
      </c>
      <c r="C37">
        <f>Sheet2!E4/Sheet2!K4</f>
        <v>61.711850530201332</v>
      </c>
    </row>
    <row r="38" spans="1:3" x14ac:dyDescent="0.2">
      <c r="A38" t="s">
        <v>34</v>
      </c>
      <c r="B38" t="s">
        <v>38</v>
      </c>
      <c r="C38">
        <f>Sheet2!E5/Sheet2!K5</f>
        <v>206.39155423057471</v>
      </c>
    </row>
    <row r="39" spans="1:3" x14ac:dyDescent="0.2">
      <c r="A39" t="s">
        <v>34</v>
      </c>
      <c r="B39" t="s">
        <v>38</v>
      </c>
      <c r="C39">
        <f>Sheet2!E6/Sheet2!K6</f>
        <v>189.87690712296623</v>
      </c>
    </row>
    <row r="40" spans="1:3" x14ac:dyDescent="0.2">
      <c r="A40" t="s">
        <v>34</v>
      </c>
      <c r="B40" t="s">
        <v>38</v>
      </c>
      <c r="C40">
        <f>Sheet2!E7/Sheet2!K7</f>
        <v>182.93304956342274</v>
      </c>
    </row>
    <row r="41" spans="1:3" x14ac:dyDescent="0.2">
      <c r="A41" t="s">
        <v>35</v>
      </c>
      <c r="B41" t="s">
        <v>38</v>
      </c>
      <c r="C41">
        <f>Sheet2!E8/Sheet2!K8</f>
        <v>156.61789810777427</v>
      </c>
    </row>
    <row r="42" spans="1:3" x14ac:dyDescent="0.2">
      <c r="A42" t="s">
        <v>35</v>
      </c>
      <c r="B42" t="s">
        <v>38</v>
      </c>
      <c r="C42">
        <f>Sheet2!F1/Sheet2!L1</f>
        <v>149.91275072281971</v>
      </c>
    </row>
    <row r="43" spans="1:3" x14ac:dyDescent="0.2">
      <c r="A43" t="s">
        <v>35</v>
      </c>
      <c r="B43" t="s">
        <v>38</v>
      </c>
      <c r="C43">
        <f>Sheet2!F2/Sheet2!L2</f>
        <v>158.79232175060986</v>
      </c>
    </row>
    <row r="44" spans="1:3" x14ac:dyDescent="0.2">
      <c r="A44" t="s">
        <v>36</v>
      </c>
      <c r="B44" t="s">
        <v>38</v>
      </c>
      <c r="C44">
        <f>Sheet2!F3/Sheet2!L3</f>
        <v>206.55970733867412</v>
      </c>
    </row>
    <row r="45" spans="1:3" x14ac:dyDescent="0.2">
      <c r="A45" t="s">
        <v>36</v>
      </c>
      <c r="B45" t="s">
        <v>38</v>
      </c>
      <c r="C45">
        <f>Sheet2!F4/Sheet2!L4</f>
        <v>211.75950707324384</v>
      </c>
    </row>
    <row r="46" spans="1:3" x14ac:dyDescent="0.2">
      <c r="A46" t="s">
        <v>36</v>
      </c>
      <c r="B46" t="s">
        <v>38</v>
      </c>
      <c r="C46">
        <f>Sheet2!F5/Sheet2!L5</f>
        <v>198.703752025304</v>
      </c>
    </row>
    <row r="47" spans="1:3" x14ac:dyDescent="0.2">
      <c r="A47" t="s">
        <v>39</v>
      </c>
      <c r="B47" t="s">
        <v>38</v>
      </c>
      <c r="C47">
        <f>Sheet2!F6/Sheet2!L6</f>
        <v>62.830323285314712</v>
      </c>
    </row>
    <row r="48" spans="1:3" x14ac:dyDescent="0.2">
      <c r="A48" t="s">
        <v>39</v>
      </c>
      <c r="B48" t="s">
        <v>38</v>
      </c>
      <c r="C48">
        <f>Sheet2!F7/Sheet2!L7</f>
        <v>72.712979367730426</v>
      </c>
    </row>
    <row r="49" spans="1:3" x14ac:dyDescent="0.2">
      <c r="A49" t="s">
        <v>39</v>
      </c>
      <c r="B49" t="s">
        <v>38</v>
      </c>
      <c r="C49">
        <f>Sheet2!F8/Sheet2!L8</f>
        <v>67.363170318126222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2B3B-A789-9B41-9BF1-32C9838C1779}">
  <dimension ref="A1:Y69"/>
  <sheetViews>
    <sheetView zoomScale="114" workbookViewId="0">
      <selection activeCell="L8" sqref="A1:L8"/>
    </sheetView>
  </sheetViews>
  <sheetFormatPr baseColWidth="10" defaultRowHeight="16" x14ac:dyDescent="0.2"/>
  <sheetData>
    <row r="1" spans="1:25" ht="18" thickBot="1" x14ac:dyDescent="0.25">
      <c r="A1">
        <v>9577.1992381408691</v>
      </c>
      <c r="B1">
        <v>10793.107051874098</v>
      </c>
      <c r="C1">
        <v>16279.264494938452</v>
      </c>
      <c r="D1">
        <v>6961.1585490514517</v>
      </c>
      <c r="E1">
        <v>7542.9456986778905</v>
      </c>
      <c r="F1">
        <v>8828.0131203039036</v>
      </c>
      <c r="G1">
        <v>46.97432231595397</v>
      </c>
      <c r="H1">
        <v>32.03000737163903</v>
      </c>
      <c r="I1">
        <v>70.410786697300239</v>
      </c>
      <c r="J1">
        <v>37.968157059788709</v>
      </c>
      <c r="K1">
        <v>25.621957590095271</v>
      </c>
      <c r="L1">
        <v>58.887673515019458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</row>
    <row r="2" spans="1:25" ht="18" thickBot="1" x14ac:dyDescent="0.25">
      <c r="A2">
        <v>7115.2333961616205</v>
      </c>
      <c r="B2">
        <v>10087.898839734497</v>
      </c>
      <c r="C2">
        <v>14934.270709612339</v>
      </c>
      <c r="D2">
        <v>6466.8120792323625</v>
      </c>
      <c r="E2">
        <v>7233.091445933077</v>
      </c>
      <c r="F2">
        <v>8924.3068564247496</v>
      </c>
      <c r="G2">
        <v>44.920709483898023</v>
      </c>
      <c r="H2">
        <v>213.64957827692422</v>
      </c>
      <c r="I2">
        <v>59.409407632395215</v>
      </c>
      <c r="J2">
        <v>37.884562372951706</v>
      </c>
      <c r="K2">
        <v>107.83740607980107</v>
      </c>
      <c r="L2">
        <v>56.201123316533881</v>
      </c>
      <c r="N2" s="1" t="s">
        <v>0</v>
      </c>
      <c r="O2" s="1" t="s">
        <v>12</v>
      </c>
      <c r="P2" s="1" t="s">
        <v>2</v>
      </c>
      <c r="Q2" s="1" t="s">
        <v>3</v>
      </c>
      <c r="R2" s="1" t="s">
        <v>13</v>
      </c>
      <c r="S2" s="1" t="s">
        <v>5</v>
      </c>
      <c r="T2" s="2" t="s">
        <v>6</v>
      </c>
      <c r="U2" s="2" t="s">
        <v>14</v>
      </c>
      <c r="V2" s="2" t="s">
        <v>8</v>
      </c>
      <c r="W2" s="2" t="s">
        <v>9</v>
      </c>
      <c r="X2" s="2" t="s">
        <v>15</v>
      </c>
      <c r="Y2" s="2" t="s">
        <v>11</v>
      </c>
    </row>
    <row r="3" spans="1:25" ht="18" thickBot="1" x14ac:dyDescent="0.25">
      <c r="A3">
        <v>9905.7711256910698</v>
      </c>
      <c r="B3">
        <v>10232.653371042004</v>
      </c>
      <c r="C3">
        <v>13800.762201103831</v>
      </c>
      <c r="D3">
        <v>6389.0812894229211</v>
      </c>
      <c r="E3">
        <v>7149.5664073200996</v>
      </c>
      <c r="F3">
        <v>9170.1947365331525</v>
      </c>
      <c r="G3">
        <v>44.863535941208198</v>
      </c>
      <c r="H3">
        <v>209.38626885759336</v>
      </c>
      <c r="I3">
        <v>53.708329049960696</v>
      </c>
      <c r="J3">
        <v>35.823293123687662</v>
      </c>
      <c r="K3">
        <v>107.73920383555247</v>
      </c>
      <c r="L3">
        <v>44.394886372964081</v>
      </c>
      <c r="N3" s="1" t="s">
        <v>0</v>
      </c>
      <c r="O3" s="1" t="s">
        <v>12</v>
      </c>
      <c r="P3" s="1" t="s">
        <v>16</v>
      </c>
      <c r="Q3" s="1" t="s">
        <v>3</v>
      </c>
      <c r="R3" s="1" t="s">
        <v>13</v>
      </c>
      <c r="S3" s="1" t="s">
        <v>17</v>
      </c>
      <c r="T3" s="2" t="s">
        <v>6</v>
      </c>
      <c r="U3" s="2" t="s">
        <v>14</v>
      </c>
      <c r="V3" s="2" t="s">
        <v>18</v>
      </c>
      <c r="W3" s="2" t="s">
        <v>9</v>
      </c>
      <c r="X3" s="2" t="s">
        <v>15</v>
      </c>
      <c r="Y3" s="2" t="s">
        <v>19</v>
      </c>
    </row>
    <row r="4" spans="1:25" ht="18" thickBot="1" x14ac:dyDescent="0.25">
      <c r="A4">
        <v>12742.18732187678</v>
      </c>
      <c r="B4">
        <v>10124.658212499844</v>
      </c>
      <c r="C4">
        <v>14174.366970256546</v>
      </c>
      <c r="D4">
        <v>8600.7439021724913</v>
      </c>
      <c r="E4">
        <v>6715.9941263197834</v>
      </c>
      <c r="F4">
        <v>8170.3615872961382</v>
      </c>
      <c r="G4">
        <v>67.439820488458508</v>
      </c>
      <c r="H4">
        <v>211.53020260787488</v>
      </c>
      <c r="I4">
        <v>52.009093705865538</v>
      </c>
      <c r="J4">
        <v>41.880870793931024</v>
      </c>
      <c r="K4">
        <v>108.82827315367936</v>
      </c>
      <c r="L4">
        <v>38.583210266305329</v>
      </c>
      <c r="N4" s="1" t="s">
        <v>20</v>
      </c>
      <c r="O4" s="1" t="s">
        <v>12</v>
      </c>
      <c r="P4" s="1" t="s">
        <v>16</v>
      </c>
      <c r="Q4" s="1" t="s">
        <v>21</v>
      </c>
      <c r="R4" s="1" t="s">
        <v>13</v>
      </c>
      <c r="S4" s="1" t="s">
        <v>17</v>
      </c>
      <c r="T4" s="2" t="s">
        <v>22</v>
      </c>
      <c r="U4" s="2" t="s">
        <v>14</v>
      </c>
      <c r="V4" s="2" t="s">
        <v>18</v>
      </c>
      <c r="W4" s="2" t="s">
        <v>23</v>
      </c>
      <c r="X4" s="2" t="s">
        <v>15</v>
      </c>
      <c r="Y4" s="2" t="s">
        <v>19</v>
      </c>
    </row>
    <row r="5" spans="1:25" ht="18" thickBot="1" x14ac:dyDescent="0.25">
      <c r="A5">
        <v>12164.380265808855</v>
      </c>
      <c r="B5">
        <v>12567.323419108108</v>
      </c>
      <c r="C5">
        <v>14040.20840085809</v>
      </c>
      <c r="D5">
        <v>8011.5998998447567</v>
      </c>
      <c r="E5">
        <v>7262.8796886637974</v>
      </c>
      <c r="F5">
        <v>7970.0397852044243</v>
      </c>
      <c r="G5">
        <v>57.837085071063228</v>
      </c>
      <c r="H5">
        <v>55.0158202051676</v>
      </c>
      <c r="I5">
        <v>50.441657071632278</v>
      </c>
      <c r="J5">
        <v>47.407698986954401</v>
      </c>
      <c r="K5">
        <v>35.189810531442177</v>
      </c>
      <c r="L5">
        <v>40.110162510617698</v>
      </c>
      <c r="N5" s="1" t="s">
        <v>20</v>
      </c>
      <c r="O5" s="1" t="s">
        <v>24</v>
      </c>
      <c r="P5" s="1" t="s">
        <v>16</v>
      </c>
      <c r="Q5" s="1" t="s">
        <v>21</v>
      </c>
      <c r="R5" s="1" t="s">
        <v>25</v>
      </c>
      <c r="S5" s="1" t="s">
        <v>17</v>
      </c>
      <c r="T5" s="2" t="s">
        <v>22</v>
      </c>
      <c r="U5" s="2" t="s">
        <v>26</v>
      </c>
      <c r="V5" s="2" t="s">
        <v>18</v>
      </c>
      <c r="W5" s="2" t="s">
        <v>23</v>
      </c>
      <c r="X5" s="2" t="s">
        <v>27</v>
      </c>
      <c r="Y5" s="2" t="s">
        <v>19</v>
      </c>
    </row>
    <row r="6" spans="1:25" ht="18" thickBot="1" x14ac:dyDescent="0.25">
      <c r="A6">
        <v>12528.791140974876</v>
      </c>
      <c r="B6">
        <v>12406.195464555964</v>
      </c>
      <c r="C6">
        <v>12792.687950382522</v>
      </c>
      <c r="D6">
        <v>7483.9259987042497</v>
      </c>
      <c r="E6">
        <v>7144.9104387855105</v>
      </c>
      <c r="F6">
        <v>7179.2235324094745</v>
      </c>
      <c r="G6">
        <v>61.951780513751146</v>
      </c>
      <c r="H6">
        <v>55.920043509997313</v>
      </c>
      <c r="I6">
        <v>151.20503524231907</v>
      </c>
      <c r="J6">
        <v>51.891661121719082</v>
      </c>
      <c r="K6">
        <v>37.629170113658915</v>
      </c>
      <c r="L6">
        <v>114.26367328731331</v>
      </c>
      <c r="N6" s="1" t="s">
        <v>20</v>
      </c>
      <c r="O6" s="1" t="s">
        <v>24</v>
      </c>
      <c r="P6" s="1" t="s">
        <v>28</v>
      </c>
      <c r="Q6" s="1" t="s">
        <v>21</v>
      </c>
      <c r="R6" s="1" t="s">
        <v>25</v>
      </c>
      <c r="S6" s="1" t="s">
        <v>29</v>
      </c>
      <c r="T6" s="2" t="s">
        <v>22</v>
      </c>
      <c r="U6" s="2" t="s">
        <v>26</v>
      </c>
      <c r="V6" s="2" t="s">
        <v>30</v>
      </c>
      <c r="W6" s="2" t="s">
        <v>23</v>
      </c>
      <c r="X6" s="2" t="s">
        <v>27</v>
      </c>
      <c r="Y6" s="2" t="s">
        <v>31</v>
      </c>
    </row>
    <row r="7" spans="1:25" ht="18" thickBot="1" x14ac:dyDescent="0.25">
      <c r="A7">
        <v>16202.193177534808</v>
      </c>
      <c r="B7">
        <v>12706.664268815715</v>
      </c>
      <c r="C7">
        <v>13167.091765962808</v>
      </c>
      <c r="D7">
        <v>7481.2267565683869</v>
      </c>
      <c r="E7">
        <v>7145.9434844941916</v>
      </c>
      <c r="F7">
        <v>7922.3033703722749</v>
      </c>
      <c r="G7">
        <v>31.38518225602644</v>
      </c>
      <c r="H7">
        <v>54.252229593861244</v>
      </c>
      <c r="I7">
        <v>158.08543342706508</v>
      </c>
      <c r="J7">
        <v>23.691176391298612</v>
      </c>
      <c r="K7">
        <v>39.063162733843228</v>
      </c>
      <c r="L7">
        <v>108.95308429471595</v>
      </c>
      <c r="N7" s="1" t="s">
        <v>1</v>
      </c>
      <c r="O7" s="1" t="s">
        <v>24</v>
      </c>
      <c r="P7" s="1" t="s">
        <v>28</v>
      </c>
      <c r="Q7" s="1" t="s">
        <v>4</v>
      </c>
      <c r="R7" s="1" t="s">
        <v>25</v>
      </c>
      <c r="S7" s="1" t="s">
        <v>29</v>
      </c>
      <c r="T7" s="2" t="s">
        <v>7</v>
      </c>
      <c r="U7" s="2" t="s">
        <v>26</v>
      </c>
      <c r="V7" s="2" t="s">
        <v>30</v>
      </c>
      <c r="W7" s="2" t="s">
        <v>10</v>
      </c>
      <c r="X7" s="2" t="s">
        <v>27</v>
      </c>
      <c r="Y7" s="2" t="s">
        <v>31</v>
      </c>
    </row>
    <row r="8" spans="1:25" ht="18" thickBot="1" x14ac:dyDescent="0.25">
      <c r="A8">
        <v>11167.041186294837</v>
      </c>
      <c r="B8">
        <v>14559.457949358055</v>
      </c>
      <c r="C8">
        <v>12617.28692678265</v>
      </c>
      <c r="D8">
        <v>7126.0138197481601</v>
      </c>
      <c r="E8">
        <v>9222.863650379195</v>
      </c>
      <c r="F8">
        <v>6953.5477663158063</v>
      </c>
      <c r="G8">
        <v>32.183453231936568</v>
      </c>
      <c r="H8">
        <v>63.748332187461671</v>
      </c>
      <c r="I8">
        <v>147.28199676155947</v>
      </c>
      <c r="J8">
        <v>23.743444149453481</v>
      </c>
      <c r="K8">
        <v>58.887673515019458</v>
      </c>
      <c r="L8">
        <v>103.2247700557634</v>
      </c>
      <c r="N8" s="1" t="s">
        <v>1</v>
      </c>
      <c r="O8" s="1" t="s">
        <v>2</v>
      </c>
      <c r="P8" s="1" t="s">
        <v>28</v>
      </c>
      <c r="Q8" s="1" t="s">
        <v>4</v>
      </c>
      <c r="R8" s="1" t="s">
        <v>5</v>
      </c>
      <c r="S8" s="1" t="s">
        <v>29</v>
      </c>
      <c r="T8" s="2" t="s">
        <v>7</v>
      </c>
      <c r="U8" s="2" t="s">
        <v>8</v>
      </c>
      <c r="V8" s="2" t="s">
        <v>30</v>
      </c>
      <c r="W8" s="2" t="s">
        <v>10</v>
      </c>
      <c r="X8" s="2" t="s">
        <v>11</v>
      </c>
      <c r="Y8" s="2" t="s">
        <v>31</v>
      </c>
    </row>
    <row r="11" spans="1:25" x14ac:dyDescent="0.2">
      <c r="A11" t="s">
        <v>42</v>
      </c>
    </row>
    <row r="12" spans="1:25" x14ac:dyDescent="0.2">
      <c r="A12">
        <v>9614.4</v>
      </c>
      <c r="B12">
        <v>10830.307813733229</v>
      </c>
      <c r="C12">
        <v>16316.465256797583</v>
      </c>
      <c r="D12">
        <v>6998.3593109105823</v>
      </c>
      <c r="E12">
        <v>7580.1464605370211</v>
      </c>
      <c r="F12">
        <v>8865.2138821630342</v>
      </c>
      <c r="G12">
        <v>84.17508417508418</v>
      </c>
      <c r="H12">
        <v>69.230769230769241</v>
      </c>
      <c r="I12">
        <v>107.61154855643045</v>
      </c>
      <c r="J12">
        <v>75.168918918918919</v>
      </c>
      <c r="K12">
        <v>62.822719449225481</v>
      </c>
      <c r="L12">
        <v>96.088435374149668</v>
      </c>
    </row>
    <row r="13" spans="1:25" x14ac:dyDescent="0.2">
      <c r="A13">
        <v>7152.4341580207511</v>
      </c>
      <c r="B13">
        <v>10125.099601593627</v>
      </c>
      <c r="C13">
        <v>14971.47147147147</v>
      </c>
      <c r="D13">
        <v>6504.0128410914931</v>
      </c>
      <c r="E13">
        <v>7270.2922077922076</v>
      </c>
      <c r="F13">
        <v>8961.5076182838802</v>
      </c>
      <c r="G13">
        <v>82.121471343028233</v>
      </c>
      <c r="H13">
        <v>250.85034013605443</v>
      </c>
      <c r="I13">
        <v>96.610169491525426</v>
      </c>
      <c r="J13">
        <v>75.085324232081916</v>
      </c>
      <c r="K13">
        <v>145.03816793893128</v>
      </c>
      <c r="L13">
        <v>93.401885175664091</v>
      </c>
    </row>
    <row r="14" spans="1:25" x14ac:dyDescent="0.2">
      <c r="A14">
        <v>9942.9718875502003</v>
      </c>
      <c r="B14">
        <v>10269.854132901135</v>
      </c>
      <c r="C14">
        <v>13837.962962962962</v>
      </c>
      <c r="D14">
        <v>6426.2820512820517</v>
      </c>
      <c r="E14">
        <v>7186.7671691792302</v>
      </c>
      <c r="F14">
        <v>9207.3954983922831</v>
      </c>
      <c r="G14">
        <v>82.064297800338409</v>
      </c>
      <c r="H14">
        <v>246.58703071672358</v>
      </c>
      <c r="I14">
        <v>90.909090909090907</v>
      </c>
      <c r="J14">
        <v>73.024054982817873</v>
      </c>
      <c r="K14">
        <v>144.93996569468268</v>
      </c>
      <c r="L14">
        <v>81.595648232094291</v>
      </c>
    </row>
    <row r="15" spans="1:25" x14ac:dyDescent="0.2">
      <c r="A15">
        <v>12779.38808373591</v>
      </c>
      <c r="B15">
        <v>10161.858974358975</v>
      </c>
      <c r="C15">
        <v>14211.567732115676</v>
      </c>
      <c r="D15">
        <v>8637.9446640316219</v>
      </c>
      <c r="E15">
        <v>6753.194888178914</v>
      </c>
      <c r="F15">
        <v>8207.5623491552687</v>
      </c>
      <c r="G15">
        <v>104.64058234758872</v>
      </c>
      <c r="H15">
        <v>248.73096446700509</v>
      </c>
      <c r="I15">
        <v>89.209855564995749</v>
      </c>
      <c r="J15">
        <v>79.081632653061234</v>
      </c>
      <c r="K15">
        <v>146.02903501280957</v>
      </c>
      <c r="L15">
        <v>75.78397212543554</v>
      </c>
    </row>
    <row r="16" spans="1:25" x14ac:dyDescent="0.2">
      <c r="A16">
        <v>12201.581027667986</v>
      </c>
      <c r="B16">
        <v>12604.524180967239</v>
      </c>
      <c r="C16">
        <v>14077.40916271722</v>
      </c>
      <c r="D16">
        <v>8048.8006617038873</v>
      </c>
      <c r="E16">
        <v>7300.080450522928</v>
      </c>
      <c r="F16">
        <v>8007.2405470635549</v>
      </c>
      <c r="G16">
        <v>95.037846930193439</v>
      </c>
      <c r="H16">
        <v>92.21658206429781</v>
      </c>
      <c r="I16">
        <v>87.642418930762489</v>
      </c>
      <c r="J16">
        <v>84.608460846084611</v>
      </c>
      <c r="K16">
        <v>72.390572390572387</v>
      </c>
      <c r="L16">
        <v>77.310924369747909</v>
      </c>
    </row>
    <row r="17" spans="1:12" x14ac:dyDescent="0.2">
      <c r="A17">
        <v>12565.991902834006</v>
      </c>
      <c r="B17">
        <v>12443.396226415094</v>
      </c>
      <c r="C17">
        <v>12829.888712241653</v>
      </c>
      <c r="D17">
        <v>7521.1267605633802</v>
      </c>
      <c r="E17">
        <v>7182.111200644641</v>
      </c>
      <c r="F17">
        <v>7216.4242942686051</v>
      </c>
      <c r="G17">
        <v>99.152542372881356</v>
      </c>
      <c r="H17">
        <v>93.120805369127524</v>
      </c>
      <c r="I17">
        <v>188.40579710144928</v>
      </c>
      <c r="J17">
        <v>89.092422980849292</v>
      </c>
      <c r="K17">
        <v>74.829931972789126</v>
      </c>
      <c r="L17">
        <v>151.46443514644352</v>
      </c>
    </row>
    <row r="18" spans="1:12" x14ac:dyDescent="0.2">
      <c r="A18">
        <v>16239.393939393938</v>
      </c>
      <c r="B18">
        <v>12743.865030674846</v>
      </c>
      <c r="C18">
        <v>13204.292527821939</v>
      </c>
      <c r="D18">
        <v>7518.4275184275175</v>
      </c>
      <c r="E18">
        <v>7183.1442463533222</v>
      </c>
      <c r="F18">
        <v>7959.5041322314055</v>
      </c>
      <c r="G18">
        <v>68.58594411515665</v>
      </c>
      <c r="H18">
        <v>91.452991452991455</v>
      </c>
      <c r="I18">
        <v>195.28619528619529</v>
      </c>
      <c r="J18">
        <v>60.891938250428822</v>
      </c>
      <c r="K18">
        <v>76.263924592973439</v>
      </c>
      <c r="L18">
        <v>146.15384615384616</v>
      </c>
    </row>
    <row r="19" spans="1:12" x14ac:dyDescent="0.2">
      <c r="A19">
        <v>11204.241948153967</v>
      </c>
      <c r="B19">
        <v>14596.658711217186</v>
      </c>
      <c r="C19">
        <v>12654.487688641781</v>
      </c>
      <c r="D19">
        <v>7163.2145816072907</v>
      </c>
      <c r="E19">
        <v>9260.0644122383255</v>
      </c>
      <c r="F19">
        <v>6990.7485281749368</v>
      </c>
      <c r="G19">
        <v>69.384215091066778</v>
      </c>
      <c r="H19">
        <v>100.94909404659188</v>
      </c>
      <c r="I19">
        <v>184.48275862068968</v>
      </c>
      <c r="J19">
        <v>60.944206008583691</v>
      </c>
      <c r="K19">
        <v>96.088435374149668</v>
      </c>
      <c r="L19">
        <v>140.42553191489361</v>
      </c>
    </row>
    <row r="22" spans="1:12" x14ac:dyDescent="0.2">
      <c r="A22">
        <f>A12/G12</f>
        <v>114.21907199999998</v>
      </c>
      <c r="D22">
        <v>10087.898839734497</v>
      </c>
      <c r="E22">
        <f>AVERAGE(D22:D24)</f>
        <v>10148.403474425448</v>
      </c>
      <c r="G22">
        <v>213.64957827692422</v>
      </c>
      <c r="H22">
        <f>AVERAGE(G22:G24)</f>
        <v>211.5220165807975</v>
      </c>
      <c r="J22">
        <f>E22/H22</f>
        <v>47.97800077018907</v>
      </c>
    </row>
    <row r="23" spans="1:12" x14ac:dyDescent="0.2">
      <c r="A23">
        <f t="shared" ref="A23:A29" si="0">A13/G13</f>
        <v>87.095786778398519</v>
      </c>
      <c r="D23">
        <v>10232.653371042004</v>
      </c>
      <c r="E23">
        <f>STDEV(D22:D24)</f>
        <v>75.241921037748227</v>
      </c>
      <c r="G23">
        <v>209.38626885759336</v>
      </c>
      <c r="H23">
        <f>STDEV(G22:G24)</f>
        <v>2.1316664981929692</v>
      </c>
    </row>
    <row r="24" spans="1:12" x14ac:dyDescent="0.2">
      <c r="A24">
        <f t="shared" si="0"/>
        <v>121.1607502173643</v>
      </c>
      <c r="D24">
        <v>10124.658212499844</v>
      </c>
      <c r="G24">
        <v>211.53020260787488</v>
      </c>
    </row>
    <row r="25" spans="1:12" x14ac:dyDescent="0.2">
      <c r="A25">
        <f t="shared" si="0"/>
        <v>122.12650003500666</v>
      </c>
    </row>
    <row r="26" spans="1:12" x14ac:dyDescent="0.2">
      <c r="A26">
        <f t="shared" si="0"/>
        <v>128.38654727342686</v>
      </c>
      <c r="D26">
        <v>10125.099601593627</v>
      </c>
      <c r="G26">
        <v>250.85034013605443</v>
      </c>
    </row>
    <row r="27" spans="1:12" x14ac:dyDescent="0.2">
      <c r="A27">
        <f t="shared" si="0"/>
        <v>126.73393543029169</v>
      </c>
      <c r="D27">
        <v>10269.854132901135</v>
      </c>
      <c r="E27">
        <f>STDEV(D26:D28)</f>
        <v>75.241921037748227</v>
      </c>
      <c r="G27">
        <v>246.58703071672358</v>
      </c>
      <c r="H27">
        <f>STDEV(G26:G28)</f>
        <v>2.1316664981929692</v>
      </c>
    </row>
    <row r="28" spans="1:12" x14ac:dyDescent="0.2">
      <c r="A28">
        <f t="shared" si="0"/>
        <v>236.77437336326221</v>
      </c>
      <c r="D28">
        <v>10161.858974358975</v>
      </c>
      <c r="G28">
        <v>248.73096446700509</v>
      </c>
    </row>
    <row r="29" spans="1:12" x14ac:dyDescent="0.2">
      <c r="A29">
        <f>A19/G19</f>
        <v>161.48113707776906</v>
      </c>
    </row>
    <row r="30" spans="1:12" x14ac:dyDescent="0.2">
      <c r="A30">
        <f t="shared" ref="A30:A37" si="1">B12/H12</f>
        <v>156.43777953170218</v>
      </c>
    </row>
    <row r="31" spans="1:12" x14ac:dyDescent="0.2">
      <c r="A31">
        <f t="shared" si="1"/>
        <v>40.363108920251207</v>
      </c>
    </row>
    <row r="32" spans="1:12" x14ac:dyDescent="0.2">
      <c r="A32">
        <f t="shared" si="1"/>
        <v>41.647989770796293</v>
      </c>
    </row>
    <row r="33" spans="1:1" x14ac:dyDescent="0.2">
      <c r="A33">
        <f t="shared" si="1"/>
        <v>40.854820774463633</v>
      </c>
    </row>
    <row r="34" spans="1:1" x14ac:dyDescent="0.2">
      <c r="A34">
        <f t="shared" si="1"/>
        <v>136.68392276975482</v>
      </c>
    </row>
    <row r="35" spans="1:1" x14ac:dyDescent="0.2">
      <c r="A35">
        <f t="shared" si="1"/>
        <v>133.62638109807921</v>
      </c>
    </row>
    <row r="36" spans="1:1" x14ac:dyDescent="0.2">
      <c r="A36">
        <f t="shared" si="1"/>
        <v>139.34880454102401</v>
      </c>
    </row>
    <row r="37" spans="1:1" x14ac:dyDescent="0.2">
      <c r="A37">
        <f t="shared" si="1"/>
        <v>144.59425167778392</v>
      </c>
    </row>
    <row r="38" spans="1:1" x14ac:dyDescent="0.2">
      <c r="A38">
        <f t="shared" ref="A38:A45" si="2">C12/I12</f>
        <v>151.62373811804582</v>
      </c>
    </row>
    <row r="39" spans="1:1" x14ac:dyDescent="0.2">
      <c r="A39">
        <f t="shared" si="2"/>
        <v>154.96786259944153</v>
      </c>
    </row>
    <row r="40" spans="1:1" x14ac:dyDescent="0.2">
      <c r="A40">
        <f t="shared" si="2"/>
        <v>152.21759259259258</v>
      </c>
    </row>
    <row r="41" spans="1:1" x14ac:dyDescent="0.2">
      <c r="A41">
        <f t="shared" si="2"/>
        <v>159.30490686381097</v>
      </c>
    </row>
    <row r="42" spans="1:1" x14ac:dyDescent="0.2">
      <c r="A42">
        <f t="shared" si="2"/>
        <v>160.62323854660349</v>
      </c>
    </row>
    <row r="43" spans="1:1" x14ac:dyDescent="0.2">
      <c r="A43">
        <f t="shared" si="2"/>
        <v>68.097101626513378</v>
      </c>
    </row>
    <row r="44" spans="1:1" x14ac:dyDescent="0.2">
      <c r="A44">
        <f t="shared" si="2"/>
        <v>67.615084151088197</v>
      </c>
    </row>
    <row r="45" spans="1:1" x14ac:dyDescent="0.2">
      <c r="A45">
        <f t="shared" si="2"/>
        <v>68.594419246843287</v>
      </c>
    </row>
    <row r="46" spans="1:1" x14ac:dyDescent="0.2">
      <c r="A46">
        <f t="shared" ref="A46:A53" si="3">D12/J12</f>
        <v>93.101768810316059</v>
      </c>
    </row>
    <row r="47" spans="1:1" x14ac:dyDescent="0.2">
      <c r="A47">
        <f t="shared" si="3"/>
        <v>86.621625565445783</v>
      </c>
    </row>
    <row r="48" spans="1:1" x14ac:dyDescent="0.2">
      <c r="A48">
        <f t="shared" si="3"/>
        <v>88.002262443438923</v>
      </c>
    </row>
    <row r="49" spans="1:1" x14ac:dyDescent="0.2">
      <c r="A49">
        <f t="shared" si="3"/>
        <v>109.22820349356114</v>
      </c>
    </row>
    <row r="50" spans="1:1" x14ac:dyDescent="0.2">
      <c r="A50">
        <f t="shared" si="3"/>
        <v>95.129973778223601</v>
      </c>
    </row>
    <row r="51" spans="1:1" x14ac:dyDescent="0.2">
      <c r="A51">
        <f t="shared" si="3"/>
        <v>84.419376069501112</v>
      </c>
    </row>
    <row r="52" spans="1:1" x14ac:dyDescent="0.2">
      <c r="A52">
        <f t="shared" si="3"/>
        <v>123.47164065473922</v>
      </c>
    </row>
    <row r="53" spans="1:1" x14ac:dyDescent="0.2">
      <c r="A53">
        <f t="shared" si="3"/>
        <v>117.53725334609146</v>
      </c>
    </row>
    <row r="54" spans="1:1" x14ac:dyDescent="0.2">
      <c r="A54">
        <f t="shared" ref="A54:A61" si="4">E12/K12</f>
        <v>120.65931763210983</v>
      </c>
    </row>
    <row r="55" spans="1:1" x14ac:dyDescent="0.2">
      <c r="A55">
        <f t="shared" si="4"/>
        <v>50.126751537935753</v>
      </c>
    </row>
    <row r="56" spans="1:1" x14ac:dyDescent="0.2">
      <c r="A56">
        <f t="shared" si="4"/>
        <v>49.584440942384511</v>
      </c>
    </row>
    <row r="57" spans="1:1" x14ac:dyDescent="0.2">
      <c r="A57">
        <f t="shared" si="4"/>
        <v>46.245562655307062</v>
      </c>
    </row>
    <row r="58" spans="1:1" x14ac:dyDescent="0.2">
      <c r="A58">
        <f t="shared" si="4"/>
        <v>100.84297180489813</v>
      </c>
    </row>
    <row r="59" spans="1:1" x14ac:dyDescent="0.2">
      <c r="A59">
        <f t="shared" si="4"/>
        <v>95.979122408614728</v>
      </c>
    </row>
    <row r="60" spans="1:1" x14ac:dyDescent="0.2">
      <c r="A60">
        <f t="shared" si="4"/>
        <v>94.187970061734006</v>
      </c>
    </row>
    <row r="61" spans="1:1" x14ac:dyDescent="0.2">
      <c r="A61">
        <f t="shared" si="4"/>
        <v>96.370227865418315</v>
      </c>
    </row>
    <row r="62" spans="1:1" x14ac:dyDescent="0.2">
      <c r="A62">
        <f t="shared" ref="A62:A69" si="5">F12/L12</f>
        <v>92.260986950652452</v>
      </c>
    </row>
    <row r="63" spans="1:1" x14ac:dyDescent="0.2">
      <c r="A63">
        <f t="shared" si="5"/>
        <v>95.945682481993472</v>
      </c>
    </row>
    <row r="64" spans="1:1" x14ac:dyDescent="0.2">
      <c r="A64">
        <f t="shared" si="5"/>
        <v>112.84174705251876</v>
      </c>
    </row>
    <row r="65" spans="1:1" x14ac:dyDescent="0.2">
      <c r="A65">
        <f t="shared" si="5"/>
        <v>108.30208709000286</v>
      </c>
    </row>
    <row r="66" spans="1:1" x14ac:dyDescent="0.2">
      <c r="A66">
        <f t="shared" si="5"/>
        <v>103.57191577180032</v>
      </c>
    </row>
    <row r="67" spans="1:1" x14ac:dyDescent="0.2">
      <c r="A67">
        <f t="shared" si="5"/>
        <v>47.644348241165652</v>
      </c>
    </row>
    <row r="68" spans="1:1" x14ac:dyDescent="0.2">
      <c r="A68">
        <f t="shared" si="5"/>
        <v>54.459765115267508</v>
      </c>
    </row>
    <row r="69" spans="1:1" x14ac:dyDescent="0.2">
      <c r="A69">
        <f t="shared" si="5"/>
        <v>49.782603155185157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4381-604F-BC47-BD16-F4E13508B9AE}">
  <dimension ref="A1:F49"/>
  <sheetViews>
    <sheetView tabSelected="1" zoomScale="139" workbookViewId="0">
      <selection activeCell="F21" sqref="F21"/>
    </sheetView>
  </sheetViews>
  <sheetFormatPr baseColWidth="10" defaultRowHeight="16" x14ac:dyDescent="0.2"/>
  <sheetData>
    <row r="1" spans="1:6" x14ac:dyDescent="0.2">
      <c r="A1" t="s">
        <v>43</v>
      </c>
      <c r="B1" t="s">
        <v>44</v>
      </c>
      <c r="D1" t="s">
        <v>45</v>
      </c>
      <c r="E1" t="s">
        <v>46</v>
      </c>
      <c r="F1" t="s">
        <v>47</v>
      </c>
    </row>
    <row r="2" spans="1:6" x14ac:dyDescent="0.2">
      <c r="A2">
        <v>9577.1992381408691</v>
      </c>
      <c r="B2">
        <f>AVERAGE(A2:A4)</f>
        <v>8866.0679199978531</v>
      </c>
      <c r="D2">
        <v>46.97432231595397</v>
      </c>
      <c r="E2">
        <f>AVERAGE(D2:D4)</f>
        <v>45.586189247020059</v>
      </c>
      <c r="F2">
        <f>B2/E2</f>
        <v>194.49021877996574</v>
      </c>
    </row>
    <row r="3" spans="1:6" x14ac:dyDescent="0.2">
      <c r="A3">
        <v>7115.2333961616205</v>
      </c>
      <c r="B3">
        <f>STDEV(A2:A4)</f>
        <v>1525.1413110642325</v>
      </c>
      <c r="D3">
        <v>44.920709483898023</v>
      </c>
      <c r="E3">
        <f>STDEV(D2:D4)</f>
        <v>1.2024983435734224</v>
      </c>
      <c r="F3">
        <f>SQRT((B3/B2)^2+(E3/E2)^2)*F2</f>
        <v>33.847289358259204</v>
      </c>
    </row>
    <row r="4" spans="1:6" x14ac:dyDescent="0.2">
      <c r="A4">
        <v>9905.7711256910698</v>
      </c>
      <c r="D4">
        <v>44.863535941208198</v>
      </c>
    </row>
    <row r="5" spans="1:6" x14ac:dyDescent="0.2">
      <c r="A5">
        <v>12742.18732187678</v>
      </c>
      <c r="B5">
        <f>AVERAGE(A5:A7)</f>
        <v>12478.452909553504</v>
      </c>
      <c r="D5">
        <v>67.439820488458508</v>
      </c>
      <c r="E5">
        <f>AVERAGE(D5:D7)</f>
        <v>62.409562024424297</v>
      </c>
      <c r="F5">
        <f>B5/E5</f>
        <v>199.94456786397569</v>
      </c>
    </row>
    <row r="6" spans="1:6" x14ac:dyDescent="0.2">
      <c r="A6">
        <v>12164.380265808855</v>
      </c>
      <c r="B6">
        <f>STDEV(A5:A7)</f>
        <v>292.17409479186222</v>
      </c>
      <c r="D6">
        <v>57.837085071063228</v>
      </c>
      <c r="E6">
        <f>STDEV(D5:D7)</f>
        <v>4.8177074223908685</v>
      </c>
      <c r="F6">
        <f>SQRT((B6/B5)^2+(E6/E5)^2)*F5</f>
        <v>16.129096019770202</v>
      </c>
    </row>
    <row r="7" spans="1:6" x14ac:dyDescent="0.2">
      <c r="A7">
        <v>12528.791140974876</v>
      </c>
      <c r="D7">
        <v>61.951780513751146</v>
      </c>
    </row>
    <row r="8" spans="1:6" x14ac:dyDescent="0.2">
      <c r="A8">
        <v>16202.193177534808</v>
      </c>
      <c r="B8">
        <f>AVERAGE(A8:A10)</f>
        <v>12720.780471901247</v>
      </c>
      <c r="D8">
        <v>31.38518225602644</v>
      </c>
      <c r="E8">
        <f>AVERAGE(D8:D10)</f>
        <v>31.866214286534014</v>
      </c>
      <c r="F8">
        <f>B8/E8</f>
        <v>399.19333867270137</v>
      </c>
    </row>
    <row r="9" spans="1:6" x14ac:dyDescent="0.2">
      <c r="A9">
        <v>11167.041186294837</v>
      </c>
      <c r="B9">
        <f>STDEV(A8:A10)</f>
        <v>3020.7834256085566</v>
      </c>
      <c r="D9">
        <v>32.183453231936568</v>
      </c>
      <c r="E9">
        <f>STDEV(D8:D10)</f>
        <v>0.42359210189909324</v>
      </c>
      <c r="F9">
        <f>SQRT((B9/B8)^2+(E9/E8)^2)*F8</f>
        <v>94.944207594262579</v>
      </c>
    </row>
    <row r="10" spans="1:6" x14ac:dyDescent="0.2">
      <c r="A10">
        <v>10793.107051874098</v>
      </c>
      <c r="D10">
        <v>32.03000737163903</v>
      </c>
    </row>
    <row r="11" spans="1:6" x14ac:dyDescent="0.2">
      <c r="A11">
        <v>10087.898839734497</v>
      </c>
      <c r="B11">
        <f>AVERAGE(A11:A13)</f>
        <v>10148.403474425448</v>
      </c>
      <c r="D11">
        <v>213.64957827692422</v>
      </c>
      <c r="E11">
        <f>AVERAGE(D11:D13)</f>
        <v>211.5220165807975</v>
      </c>
      <c r="F11">
        <f>B11/E11</f>
        <v>47.97800077018907</v>
      </c>
    </row>
    <row r="12" spans="1:6" x14ac:dyDescent="0.2">
      <c r="A12">
        <v>10232.653371042004</v>
      </c>
      <c r="B12">
        <f>STDEV(A11:A13)</f>
        <v>75.241921037748227</v>
      </c>
      <c r="D12">
        <v>209.38626885759336</v>
      </c>
      <c r="E12">
        <f>STDEV(D11:D13)</f>
        <v>2.1316664981929692</v>
      </c>
      <c r="F12">
        <f>SQRT((B12/B11)^2+(E12/E11)^2)*F11</f>
        <v>0.60026386826957034</v>
      </c>
    </row>
    <row r="13" spans="1:6" x14ac:dyDescent="0.2">
      <c r="A13">
        <v>10124.658212499844</v>
      </c>
      <c r="D13">
        <v>211.53020260787488</v>
      </c>
    </row>
    <row r="14" spans="1:6" x14ac:dyDescent="0.2">
      <c r="A14">
        <v>12567.323419108108</v>
      </c>
      <c r="B14">
        <f>AVERAGE(A14:A16)</f>
        <v>12560.061050826596</v>
      </c>
      <c r="D14">
        <v>55.0158202051676</v>
      </c>
      <c r="E14">
        <f>AVERAGE(D14:D16)</f>
        <v>55.062697769675388</v>
      </c>
      <c r="F14">
        <f>B14/E14</f>
        <v>228.10471625209368</v>
      </c>
    </row>
    <row r="15" spans="1:6" x14ac:dyDescent="0.2">
      <c r="A15">
        <v>12406.195464555964</v>
      </c>
      <c r="B15">
        <f>STDEV(A14:A16)</f>
        <v>150.36599375561448</v>
      </c>
      <c r="D15">
        <v>55.920043509997313</v>
      </c>
      <c r="E15">
        <f>STDEV(D14:D16)</f>
        <v>0.8348945707422698</v>
      </c>
      <c r="F15">
        <f>SQRT((B15/B14)^2+(E15/E14)^2)*F14</f>
        <v>4.4067794230900423</v>
      </c>
    </row>
    <row r="16" spans="1:6" x14ac:dyDescent="0.2">
      <c r="A16">
        <v>12706.664268815715</v>
      </c>
      <c r="D16">
        <v>54.252229593861244</v>
      </c>
    </row>
    <row r="17" spans="1:6" x14ac:dyDescent="0.2">
      <c r="A17">
        <v>14559.457949358055</v>
      </c>
      <c r="B17">
        <f>AVERAGE(A17:A19)</f>
        <v>15257.664384636284</v>
      </c>
      <c r="D17">
        <v>63.748332187461671</v>
      </c>
      <c r="E17">
        <f>AVERAGE(D17:D19)</f>
        <v>64.522842172385708</v>
      </c>
      <c r="F17">
        <f>B17/E17</f>
        <v>236.4691924740757</v>
      </c>
    </row>
    <row r="18" spans="1:6" x14ac:dyDescent="0.2">
      <c r="A18">
        <v>16279.264494938452</v>
      </c>
      <c r="B18">
        <f>STDEV(A17:A19)</f>
        <v>904.36233907622068</v>
      </c>
      <c r="D18">
        <v>70.410786697300239</v>
      </c>
      <c r="E18">
        <f>STDEV(D17:D19)</f>
        <v>5.5414334445153184</v>
      </c>
      <c r="F18">
        <f>SQRT((B18/B17)^2+(E18/E17)^2)*F17</f>
        <v>24.675859048437836</v>
      </c>
    </row>
    <row r="19" spans="1:6" x14ac:dyDescent="0.2">
      <c r="A19">
        <v>14934.270709612339</v>
      </c>
      <c r="D19">
        <v>59.409407632395215</v>
      </c>
    </row>
    <row r="20" spans="1:6" x14ac:dyDescent="0.2">
      <c r="A20">
        <v>13800.762201103831</v>
      </c>
      <c r="B20">
        <f>AVERAGE(A20:A22)</f>
        <v>14005.112524072823</v>
      </c>
      <c r="D20">
        <v>53.708329049960696</v>
      </c>
      <c r="E20">
        <f>AVERAGE(D20:D22)</f>
        <v>52.053026609152845</v>
      </c>
      <c r="F20">
        <f>B20/E20</f>
        <v>269.05472047249231</v>
      </c>
    </row>
    <row r="21" spans="1:6" x14ac:dyDescent="0.2">
      <c r="A21">
        <v>14174.366970256546</v>
      </c>
      <c r="B21">
        <f>STDEV(A20:A22)</f>
        <v>189.25887379171499</v>
      </c>
      <c r="D21">
        <v>52.009093705865538</v>
      </c>
      <c r="E21">
        <f>STDEV(D20:D22)</f>
        <v>1.6337790635494334</v>
      </c>
      <c r="F21">
        <f>SQRT((B21/B20)^2+(E21/E20)^2)*F20</f>
        <v>9.1942291973856491</v>
      </c>
    </row>
    <row r="22" spans="1:6" x14ac:dyDescent="0.2">
      <c r="A22">
        <v>14040.20840085809</v>
      </c>
      <c r="D22">
        <v>50.441657071632278</v>
      </c>
    </row>
    <row r="23" spans="1:6" x14ac:dyDescent="0.2">
      <c r="A23">
        <v>12792.687950382522</v>
      </c>
      <c r="B23">
        <f>AVERAGE(A23:A25)</f>
        <v>12859.022214375995</v>
      </c>
      <c r="D23">
        <v>151.20503524231907</v>
      </c>
      <c r="E23">
        <f>AVERAGE(D23:D25)</f>
        <v>152.19082181031453</v>
      </c>
      <c r="F23">
        <f>B23/E23</f>
        <v>84.492757588253539</v>
      </c>
    </row>
    <row r="24" spans="1:6" x14ac:dyDescent="0.2">
      <c r="A24">
        <v>13167.091765962808</v>
      </c>
      <c r="B24">
        <f>STDEV(A23:A25)</f>
        <v>280.84073107572317</v>
      </c>
      <c r="D24">
        <v>158.08543342706508</v>
      </c>
      <c r="E24">
        <f>STDEV(D23:D25)</f>
        <v>5.4687651544592759</v>
      </c>
      <c r="F24">
        <f>SQRT((B24/B23)^2+(E24/E23)^2)*F23</f>
        <v>3.552926618322461</v>
      </c>
    </row>
    <row r="25" spans="1:6" x14ac:dyDescent="0.2">
      <c r="A25">
        <v>12617.28692678265</v>
      </c>
      <c r="D25">
        <v>147.28199676155947</v>
      </c>
    </row>
    <row r="26" spans="1:6" x14ac:dyDescent="0.2">
      <c r="A26">
        <v>6961.1585490514517</v>
      </c>
      <c r="B26">
        <f>AVERAGE(A26:A28)</f>
        <v>6605.6839725689124</v>
      </c>
      <c r="D26">
        <v>37.968157059788709</v>
      </c>
      <c r="E26">
        <f>AVERAGE(D26:D28)</f>
        <v>37.225337518809361</v>
      </c>
      <c r="F26">
        <f>B26/E26</f>
        <v>177.45128487367421</v>
      </c>
    </row>
    <row r="27" spans="1:6" x14ac:dyDescent="0.2">
      <c r="A27">
        <v>6466.8120792323625</v>
      </c>
      <c r="B27">
        <f>STDEV(A26:A28)</f>
        <v>310.29365094242701</v>
      </c>
      <c r="D27">
        <v>37.884562372951706</v>
      </c>
      <c r="E27">
        <f>STDEV(D26:D28)</f>
        <v>1.2149252579216416</v>
      </c>
      <c r="F27">
        <f>SQRT((B27/B26)^2+(E27/E26)^2)*F26</f>
        <v>10.150010209725814</v>
      </c>
    </row>
    <row r="28" spans="1:6" x14ac:dyDescent="0.2">
      <c r="A28">
        <v>6389.0812894229211</v>
      </c>
      <c r="D28">
        <v>35.823293123687662</v>
      </c>
    </row>
    <row r="29" spans="1:6" x14ac:dyDescent="0.2">
      <c r="A29">
        <v>8600.7439021724913</v>
      </c>
      <c r="B29">
        <f>AVERAGE(A29:A31)</f>
        <v>8032.0899335738322</v>
      </c>
      <c r="D29">
        <v>41.880870793931024</v>
      </c>
      <c r="E29">
        <f>AVERAGE(D29:D31)</f>
        <v>47.060076967534833</v>
      </c>
      <c r="F29">
        <f>B29/E29</f>
        <v>170.67736500122814</v>
      </c>
    </row>
    <row r="30" spans="1:6" x14ac:dyDescent="0.2">
      <c r="A30">
        <v>8011.5998998447567</v>
      </c>
      <c r="B30">
        <f>STDEV(A29:A31)</f>
        <v>558.69082549158054</v>
      </c>
      <c r="D30">
        <v>47.407698986954401</v>
      </c>
      <c r="E30">
        <f>STDEV(D29:D31)</f>
        <v>5.0144403025684472</v>
      </c>
      <c r="F30">
        <f>SQRT((B30/B29)^2+(E30/E29)^2)*F29</f>
        <v>21.718305807102485</v>
      </c>
    </row>
    <row r="31" spans="1:6" x14ac:dyDescent="0.2">
      <c r="A31">
        <v>7483.9259987042497</v>
      </c>
      <c r="D31">
        <v>51.891661121719082</v>
      </c>
    </row>
    <row r="32" spans="1:6" x14ac:dyDescent="0.2">
      <c r="A32">
        <v>7481.2267565683869</v>
      </c>
      <c r="B32">
        <f>AVERAGE(A32:A34)</f>
        <v>7383.3954249981462</v>
      </c>
      <c r="D32">
        <v>23.691176391298612</v>
      </c>
      <c r="E32">
        <f>AVERAGE(D32:D34)</f>
        <v>24.352192710282452</v>
      </c>
      <c r="F32">
        <f>B32/E32</f>
        <v>303.19222227083424</v>
      </c>
    </row>
    <row r="33" spans="1:6" x14ac:dyDescent="0.2">
      <c r="A33">
        <v>7126.0138197481601</v>
      </c>
      <c r="B33">
        <f>STDEV(A32:A34)</f>
        <v>225.02505414858513</v>
      </c>
      <c r="D33">
        <v>23.743444149453481</v>
      </c>
      <c r="E33">
        <f>STDEV(D32:D34)</f>
        <v>1.0999591433958698</v>
      </c>
      <c r="F33">
        <f>SQRT((B33/B32)^2+(E33/E32)^2)*F32</f>
        <v>16.520716306288353</v>
      </c>
    </row>
    <row r="34" spans="1:6" x14ac:dyDescent="0.2">
      <c r="A34">
        <v>7542.9456986778905</v>
      </c>
      <c r="D34">
        <v>25.621957590095271</v>
      </c>
    </row>
    <row r="35" spans="1:6" x14ac:dyDescent="0.2">
      <c r="A35">
        <v>7233.091445933077</v>
      </c>
      <c r="B35">
        <f>AVERAGE(A35:A37)</f>
        <v>7032.883993190987</v>
      </c>
      <c r="D35">
        <v>107.83740607980107</v>
      </c>
      <c r="E35">
        <f>AVERAGE(D35:D37)</f>
        <v>108.13496102301097</v>
      </c>
      <c r="F35">
        <f>B35/E35</f>
        <v>65.038022177623006</v>
      </c>
    </row>
    <row r="36" spans="1:6" x14ac:dyDescent="0.2">
      <c r="A36">
        <v>7149.5664073200996</v>
      </c>
      <c r="B36">
        <f>STDEV(A35:A37)</f>
        <v>277.59412604207165</v>
      </c>
      <c r="D36">
        <v>107.73920383555247</v>
      </c>
      <c r="E36">
        <f>STDEV(D35:D37)</f>
        <v>0.60243024749162943</v>
      </c>
      <c r="F36">
        <f>SQRT((B36/B35)^2+(E36/E35)^2)*F35</f>
        <v>2.5925525747580056</v>
      </c>
    </row>
    <row r="37" spans="1:6" x14ac:dyDescent="0.2">
      <c r="A37">
        <v>6715.9941263197834</v>
      </c>
      <c r="D37">
        <v>108.82827315367936</v>
      </c>
    </row>
    <row r="38" spans="1:6" x14ac:dyDescent="0.2">
      <c r="A38">
        <v>7262.8796886637974</v>
      </c>
      <c r="B38">
        <f>AVERAGE(A38:A40)</f>
        <v>7184.5778706478332</v>
      </c>
      <c r="D38">
        <v>35.189810531442177</v>
      </c>
      <c r="E38">
        <f>AVERAGE(D38:D40)</f>
        <v>37.294047792981438</v>
      </c>
      <c r="F38">
        <f>B38/E38</f>
        <v>192.64677061951789</v>
      </c>
    </row>
    <row r="39" spans="1:6" x14ac:dyDescent="0.2">
      <c r="A39">
        <v>7144.9104387855105</v>
      </c>
      <c r="B39">
        <f>STDEV(A38:A40)</f>
        <v>67.813330727172996</v>
      </c>
      <c r="D39">
        <v>37.629170113658915</v>
      </c>
      <c r="E39">
        <f>STDEV(D38:D40)</f>
        <v>1.9583014447023881</v>
      </c>
      <c r="F39">
        <f>SQRT((B39/B38)^2+(E39/E38)^2)*F38</f>
        <v>10.277961538743595</v>
      </c>
    </row>
    <row r="40" spans="1:6" x14ac:dyDescent="0.2">
      <c r="A40">
        <v>7145.9434844941916</v>
      </c>
      <c r="D40">
        <v>39.063162733843228</v>
      </c>
    </row>
    <row r="41" spans="1:6" x14ac:dyDescent="0.2">
      <c r="A41">
        <v>9222.863650379195</v>
      </c>
      <c r="B41">
        <f>AVERAGE(A41:A43)</f>
        <v>8991.7278757026161</v>
      </c>
      <c r="D41">
        <v>58.887673515019458</v>
      </c>
      <c r="E41">
        <f>AVERAGE(D41:D43)</f>
        <v>57.992156782190932</v>
      </c>
      <c r="F41">
        <f>B41/E41</f>
        <v>155.05075814776259</v>
      </c>
    </row>
    <row r="42" spans="1:6" x14ac:dyDescent="0.2">
      <c r="A42">
        <v>8828.0131203039036</v>
      </c>
      <c r="B42">
        <f>STDEV(A41:A43)</f>
        <v>205.87843659678023</v>
      </c>
      <c r="D42">
        <v>58.887673515019458</v>
      </c>
      <c r="E42">
        <f>STDEV(D41:D43)</f>
        <v>1.5510804802870903</v>
      </c>
      <c r="F42">
        <f>SQRT((B42/B41)^2+(E42/E41)^2)*F41</f>
        <v>5.4590537967898625</v>
      </c>
    </row>
    <row r="43" spans="1:6" x14ac:dyDescent="0.2">
      <c r="A43">
        <v>8924.3068564247496</v>
      </c>
      <c r="D43">
        <v>56.201123316533881</v>
      </c>
    </row>
    <row r="44" spans="1:6" x14ac:dyDescent="0.2">
      <c r="A44">
        <v>9170.1947365331525</v>
      </c>
      <c r="B44">
        <f>AVERAGE(A44:A46)</f>
        <v>8436.8653696779056</v>
      </c>
      <c r="D44">
        <v>44.394886372964081</v>
      </c>
      <c r="E44">
        <f>AVERAGE(D44:D46)</f>
        <v>41.029419716629036</v>
      </c>
      <c r="F44">
        <f>B44/E44</f>
        <v>205.6296537447368</v>
      </c>
    </row>
    <row r="45" spans="1:6" x14ac:dyDescent="0.2">
      <c r="A45">
        <v>8170.3615872961382</v>
      </c>
      <c r="B45">
        <f>STDEV(A44:A46)</f>
        <v>642.93170424047116</v>
      </c>
      <c r="D45">
        <v>38.583210266305329</v>
      </c>
      <c r="E45">
        <f>STDEV(D44:D46)</f>
        <v>3.0129172159685842</v>
      </c>
      <c r="F45">
        <f>SQRT((B45/B44)^2+(E45/E44)^2)*F44</f>
        <v>21.761435726481835</v>
      </c>
    </row>
    <row r="46" spans="1:6" x14ac:dyDescent="0.2">
      <c r="A46">
        <v>7970.0397852044243</v>
      </c>
      <c r="D46">
        <v>40.110162510617698</v>
      </c>
    </row>
    <row r="47" spans="1:6" x14ac:dyDescent="0.2">
      <c r="A47">
        <v>7179.2235324094745</v>
      </c>
      <c r="B47">
        <f>AVERAGE(A47:A49)</f>
        <v>7351.6915563658513</v>
      </c>
      <c r="D47">
        <v>114.26367328731331</v>
      </c>
      <c r="E47">
        <f>AVERAGE(D47:D49)</f>
        <v>108.81384254593088</v>
      </c>
      <c r="F47">
        <f>B47/E47</f>
        <v>67.562098574569362</v>
      </c>
    </row>
    <row r="48" spans="1:6" x14ac:dyDescent="0.2">
      <c r="A48">
        <v>7922.3033703722749</v>
      </c>
      <c r="B48">
        <f>STDEV(A47:A49)</f>
        <v>506.88338852567119</v>
      </c>
      <c r="D48">
        <v>108.95308429471595</v>
      </c>
      <c r="E48">
        <f>STDEV(D47:D49)</f>
        <v>5.5207687270283561</v>
      </c>
      <c r="F48">
        <f>SQRT((B48/B47)^2+(E48/E47)^2)*F47</f>
        <v>5.7835442034302309</v>
      </c>
    </row>
    <row r="49" spans="1:4" x14ac:dyDescent="0.2">
      <c r="A49">
        <v>6953.5477663158063</v>
      </c>
      <c r="D49">
        <v>103.2247700557634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2023-03-24T23:40:21Z</dcterms:created>
  <dcterms:modified xsi:type="dcterms:W3CDTF">2023-03-29T23:22:28Z</dcterms:modified>
</cp:coreProperties>
</file>