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dalba_uw_edu/Documents/research/carothers/cell data/activatable promoters/CK_CM/OneDrive_2021-10-15/CK - Data Analysis/"/>
    </mc:Choice>
  </mc:AlternateContent>
  <xr:revisionPtr revIDLastSave="296" documentId="13_ncr:40009_{919AF3EA-C632-4C0C-B6C6-FCAF67AD4663}" xr6:coauthVersionLast="47" xr6:coauthVersionMax="47" xr10:uidLastSave="{B84F67AB-007F-421A-B046-CF63ADF77C20}"/>
  <bookViews>
    <workbookView xWindow="-120" yWindow="-120" windowWidth="38640" windowHeight="21240" xr2:uid="{00000000-000D-0000-FFFF-FFFF00000000}"/>
  </bookViews>
  <sheets>
    <sheet name="21_20_2_4x4" sheetId="1" r:id="rId1"/>
    <sheet name="21_20_2_4x4_noRFP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1" i="1" l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H43" i="1"/>
  <c r="AR46" i="1"/>
  <c r="AK46" i="1"/>
  <c r="AY41" i="1"/>
  <c r="AR37" i="1"/>
  <c r="AR38" i="1"/>
  <c r="AR39" i="1"/>
  <c r="AR40" i="1"/>
  <c r="AK37" i="1"/>
  <c r="AK38" i="1"/>
  <c r="AK39" i="1"/>
  <c r="AK40" i="1"/>
  <c r="AY40" i="1"/>
  <c r="AY42" i="1"/>
  <c r="AH38" i="1"/>
  <c r="AI38" i="1"/>
  <c r="AJ38" i="1"/>
  <c r="AL38" i="1"/>
  <c r="AM38" i="1"/>
  <c r="AN38" i="1"/>
  <c r="AO38" i="1"/>
  <c r="AP38" i="1"/>
  <c r="AQ38" i="1"/>
  <c r="AS38" i="1"/>
  <c r="AT38" i="1"/>
  <c r="AU38" i="1"/>
  <c r="AV38" i="1"/>
  <c r="AW38" i="1"/>
  <c r="AH39" i="1"/>
  <c r="AI39" i="1"/>
  <c r="AJ39" i="1"/>
  <c r="AL39" i="1"/>
  <c r="AM39" i="1"/>
  <c r="AN39" i="1"/>
  <c r="AO39" i="1"/>
  <c r="AP39" i="1"/>
  <c r="AQ39" i="1"/>
  <c r="AS39" i="1"/>
  <c r="AT39" i="1"/>
  <c r="AU39" i="1"/>
  <c r="AV39" i="1"/>
  <c r="AW39" i="1"/>
  <c r="AI37" i="1"/>
  <c r="AJ37" i="1"/>
  <c r="AL37" i="1"/>
  <c r="AM37" i="1"/>
  <c r="AN37" i="1"/>
  <c r="AO37" i="1"/>
  <c r="AP37" i="1"/>
  <c r="AQ37" i="1"/>
  <c r="AS37" i="1"/>
  <c r="AT37" i="1"/>
  <c r="AU37" i="1"/>
  <c r="AV37" i="1"/>
  <c r="AW37" i="1"/>
  <c r="AH37" i="1"/>
  <c r="AE24" i="1"/>
  <c r="AH40" i="1"/>
  <c r="AH32" i="1"/>
  <c r="Q82" i="1"/>
  <c r="R54" i="1"/>
  <c r="W51" i="1"/>
  <c r="S51" i="1"/>
  <c r="S50" i="1"/>
  <c r="S54" i="1"/>
  <c r="V50" i="1"/>
  <c r="R82" i="1"/>
  <c r="V49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AB158" i="1"/>
  <c r="AA158" i="1"/>
  <c r="X158" i="1"/>
  <c r="W158" i="1"/>
  <c r="T158" i="1"/>
  <c r="S158" i="1"/>
  <c r="R158" i="1"/>
  <c r="O158" i="1"/>
  <c r="N158" i="1"/>
  <c r="AB157" i="1"/>
  <c r="AA157" i="1"/>
  <c r="X157" i="1"/>
  <c r="W157" i="1"/>
  <c r="T157" i="1"/>
  <c r="S157" i="1"/>
  <c r="R157" i="1"/>
  <c r="O157" i="1"/>
  <c r="N157" i="1"/>
  <c r="AB156" i="1"/>
  <c r="AA156" i="1"/>
  <c r="X156" i="1"/>
  <c r="W156" i="1"/>
  <c r="T156" i="1"/>
  <c r="S156" i="1"/>
  <c r="R156" i="1"/>
  <c r="O156" i="1"/>
  <c r="N156" i="1"/>
  <c r="L158" i="1"/>
  <c r="AB135" i="1"/>
  <c r="AA135" i="1"/>
  <c r="Z135" i="1"/>
  <c r="Z158" i="1"/>
  <c r="Y135" i="1"/>
  <c r="Y158" i="1"/>
  <c r="X135" i="1"/>
  <c r="W135" i="1"/>
  <c r="V135" i="1"/>
  <c r="V158" i="1"/>
  <c r="U135" i="1"/>
  <c r="U158" i="1"/>
  <c r="T135" i="1"/>
  <c r="S135" i="1"/>
  <c r="Q135" i="1"/>
  <c r="Q158" i="1"/>
  <c r="P135" i="1"/>
  <c r="P158" i="1"/>
  <c r="O135" i="1"/>
  <c r="N135" i="1"/>
  <c r="M135" i="1"/>
  <c r="M158" i="1"/>
  <c r="L135" i="1"/>
  <c r="L156" i="1"/>
  <c r="R135" i="1"/>
  <c r="AD148" i="1"/>
  <c r="Z148" i="1"/>
  <c r="V148" i="1"/>
  <c r="R148" i="1"/>
  <c r="S148" i="1"/>
  <c r="AD142" i="1"/>
  <c r="Z142" i="1"/>
  <c r="V142" i="1"/>
  <c r="R142" i="1"/>
  <c r="S142" i="1"/>
  <c r="AM19" i="1"/>
  <c r="AL19" i="1"/>
  <c r="AK19" i="1"/>
  <c r="AJ19" i="1"/>
  <c r="AM18" i="1"/>
  <c r="AL18" i="1"/>
  <c r="AK18" i="1"/>
  <c r="AJ18" i="1"/>
  <c r="AM17" i="1"/>
  <c r="AL17" i="1"/>
  <c r="AK17" i="1"/>
  <c r="AJ17" i="1"/>
  <c r="AM16" i="1"/>
  <c r="AL16" i="1"/>
  <c r="AK16" i="1"/>
  <c r="AJ16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W46" i="1"/>
  <c r="AV46" i="1"/>
  <c r="AU46" i="1"/>
  <c r="AT46" i="1"/>
  <c r="AS46" i="1"/>
  <c r="AQ46" i="1"/>
  <c r="AP46" i="1"/>
  <c r="AO46" i="1"/>
  <c r="AN46" i="1"/>
  <c r="AM46" i="1"/>
  <c r="AL46" i="1"/>
  <c r="AJ46" i="1"/>
  <c r="AI46" i="1"/>
  <c r="AH46" i="1"/>
  <c r="AW40" i="1"/>
  <c r="AW33" i="1"/>
  <c r="AV40" i="1"/>
  <c r="AV34" i="1"/>
  <c r="AU40" i="1"/>
  <c r="AU34" i="1"/>
  <c r="AT40" i="1"/>
  <c r="AT34" i="1"/>
  <c r="AS40" i="1"/>
  <c r="AS32" i="1"/>
  <c r="AR34" i="1"/>
  <c r="AQ40" i="1"/>
  <c r="AQ34" i="1"/>
  <c r="AP40" i="1"/>
  <c r="AP34" i="1"/>
  <c r="AO40" i="1"/>
  <c r="AO34" i="1"/>
  <c r="AN40" i="1"/>
  <c r="AN33" i="1"/>
  <c r="AM40" i="1"/>
  <c r="AM34" i="1"/>
  <c r="AL40" i="1"/>
  <c r="AL34" i="1"/>
  <c r="AK32" i="1"/>
  <c r="AJ40" i="1"/>
  <c r="AJ32" i="1"/>
  <c r="AI40" i="1"/>
  <c r="AI32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F40" i="1"/>
  <c r="AF34" i="1"/>
  <c r="AE40" i="1"/>
  <c r="AE34" i="1"/>
  <c r="AD40" i="1"/>
  <c r="AD33" i="1"/>
  <c r="AC40" i="1"/>
  <c r="AC32" i="1"/>
  <c r="AB40" i="1"/>
  <c r="AB34" i="1"/>
  <c r="AA40" i="1"/>
  <c r="AA34" i="1"/>
  <c r="Z40" i="1"/>
  <c r="Z33" i="1"/>
  <c r="Y40" i="1"/>
  <c r="Y32" i="1"/>
  <c r="X40" i="1"/>
  <c r="X34" i="1"/>
  <c r="W40" i="1"/>
  <c r="W34" i="1"/>
  <c r="V40" i="1"/>
  <c r="V33" i="1"/>
  <c r="U40" i="1"/>
  <c r="U32" i="1"/>
  <c r="T40" i="1"/>
  <c r="T34" i="1"/>
  <c r="S40" i="1"/>
  <c r="S34" i="1"/>
  <c r="R40" i="1"/>
  <c r="R33" i="1"/>
  <c r="Q40" i="1"/>
  <c r="Q34" i="1"/>
  <c r="AB82" i="2"/>
  <c r="AA82" i="2"/>
  <c r="Z82" i="2"/>
  <c r="Y82" i="2"/>
  <c r="X82" i="2"/>
  <c r="W82" i="2"/>
  <c r="V82" i="2"/>
  <c r="U82" i="2"/>
  <c r="T82" i="2"/>
  <c r="S82" i="2"/>
  <c r="R82" i="2"/>
  <c r="Q82" i="2"/>
  <c r="AB78" i="2"/>
  <c r="AA78" i="2"/>
  <c r="Z78" i="2"/>
  <c r="Y78" i="2"/>
  <c r="X78" i="2"/>
  <c r="W78" i="2"/>
  <c r="V78" i="2"/>
  <c r="U78" i="2"/>
  <c r="T78" i="2"/>
  <c r="S78" i="2"/>
  <c r="R78" i="2"/>
  <c r="Q78" i="2"/>
  <c r="AB74" i="2"/>
  <c r="AA74" i="2"/>
  <c r="Z74" i="2"/>
  <c r="Y74" i="2"/>
  <c r="X74" i="2"/>
  <c r="W74" i="2"/>
  <c r="V74" i="2"/>
  <c r="U74" i="2"/>
  <c r="T74" i="2"/>
  <c r="S74" i="2"/>
  <c r="R74" i="2"/>
  <c r="Q74" i="2"/>
  <c r="AB70" i="2"/>
  <c r="AA70" i="2"/>
  <c r="Z70" i="2"/>
  <c r="Y70" i="2"/>
  <c r="X70" i="2"/>
  <c r="W70" i="2"/>
  <c r="V70" i="2"/>
  <c r="U70" i="2"/>
  <c r="T70" i="2"/>
  <c r="S70" i="2"/>
  <c r="R70" i="2"/>
  <c r="Q70" i="2"/>
  <c r="AB66" i="2"/>
  <c r="AA66" i="2"/>
  <c r="Z66" i="2"/>
  <c r="Y66" i="2"/>
  <c r="X66" i="2"/>
  <c r="W66" i="2"/>
  <c r="V66" i="2"/>
  <c r="U66" i="2"/>
  <c r="T66" i="2"/>
  <c r="S66" i="2"/>
  <c r="R66" i="2"/>
  <c r="Q66" i="2"/>
  <c r="AB62" i="2"/>
  <c r="AA62" i="2"/>
  <c r="Z62" i="2"/>
  <c r="Y62" i="2"/>
  <c r="X62" i="2"/>
  <c r="W62" i="2"/>
  <c r="V62" i="2"/>
  <c r="U62" i="2"/>
  <c r="T62" i="2"/>
  <c r="S62" i="2"/>
  <c r="R62" i="2"/>
  <c r="Q62" i="2"/>
  <c r="AB58" i="2"/>
  <c r="AA58" i="2"/>
  <c r="Z58" i="2"/>
  <c r="Y58" i="2"/>
  <c r="X58" i="2"/>
  <c r="W58" i="2"/>
  <c r="V58" i="2"/>
  <c r="U58" i="2"/>
  <c r="T58" i="2"/>
  <c r="S58" i="2"/>
  <c r="R58" i="2"/>
  <c r="Q58" i="2"/>
  <c r="AB54" i="2"/>
  <c r="AA54" i="2"/>
  <c r="Z54" i="2"/>
  <c r="Y54" i="2"/>
  <c r="X54" i="2"/>
  <c r="W54" i="2"/>
  <c r="V54" i="2"/>
  <c r="U54" i="2"/>
  <c r="T54" i="2"/>
  <c r="S54" i="2"/>
  <c r="R54" i="2"/>
  <c r="Q54" i="2"/>
  <c r="AB82" i="1"/>
  <c r="AA82" i="1"/>
  <c r="Z82" i="1"/>
  <c r="Y82" i="1"/>
  <c r="X82" i="1"/>
  <c r="W82" i="1"/>
  <c r="V82" i="1"/>
  <c r="U82" i="1"/>
  <c r="T82" i="1"/>
  <c r="S82" i="1"/>
  <c r="X51" i="1"/>
  <c r="AB78" i="1"/>
  <c r="AA78" i="1"/>
  <c r="Z78" i="1"/>
  <c r="Y78" i="1"/>
  <c r="X78" i="1"/>
  <c r="W78" i="1"/>
  <c r="V78" i="1"/>
  <c r="U78" i="1"/>
  <c r="T78" i="1"/>
  <c r="S78" i="1"/>
  <c r="X50" i="1"/>
  <c r="R78" i="1"/>
  <c r="U51" i="1"/>
  <c r="Q78" i="1"/>
  <c r="S49" i="1"/>
  <c r="AB74" i="1"/>
  <c r="AA74" i="1"/>
  <c r="Z74" i="1"/>
  <c r="Y74" i="1"/>
  <c r="X74" i="1"/>
  <c r="W74" i="1"/>
  <c r="V74" i="1"/>
  <c r="U74" i="1"/>
  <c r="AL74" i="1"/>
  <c r="T74" i="1"/>
  <c r="S74" i="1"/>
  <c r="X49" i="1"/>
  <c r="R74" i="1"/>
  <c r="U50" i="1"/>
  <c r="Q74" i="1"/>
  <c r="AH74" i="1"/>
  <c r="AI51" i="1"/>
  <c r="AB70" i="1"/>
  <c r="AA70" i="1"/>
  <c r="Z70" i="1"/>
  <c r="Y70" i="1"/>
  <c r="AP70" i="1"/>
  <c r="X70" i="1"/>
  <c r="W70" i="1"/>
  <c r="V70" i="1"/>
  <c r="U70" i="1"/>
  <c r="AL70" i="1"/>
  <c r="T70" i="1"/>
  <c r="S70" i="1"/>
  <c r="R70" i="1"/>
  <c r="U49" i="1"/>
  <c r="Q70" i="1"/>
  <c r="AH70" i="1"/>
  <c r="AI50" i="1"/>
  <c r="AB66" i="1"/>
  <c r="AA66" i="1"/>
  <c r="Z66" i="1"/>
  <c r="Y66" i="1"/>
  <c r="AP66" i="1"/>
  <c r="X66" i="1"/>
  <c r="W66" i="1"/>
  <c r="V66" i="1"/>
  <c r="U66" i="1"/>
  <c r="AL66" i="1"/>
  <c r="T66" i="1"/>
  <c r="S66" i="1"/>
  <c r="W50" i="1"/>
  <c r="R66" i="1"/>
  <c r="T51" i="1"/>
  <c r="Q66" i="1"/>
  <c r="AH66" i="1"/>
  <c r="AI49" i="1"/>
  <c r="AB62" i="1"/>
  <c r="AA62" i="1"/>
  <c r="Z62" i="1"/>
  <c r="Y62" i="1"/>
  <c r="AP62" i="1"/>
  <c r="X62" i="1"/>
  <c r="W62" i="1"/>
  <c r="V62" i="1"/>
  <c r="U62" i="1"/>
  <c r="AL62" i="1"/>
  <c r="T62" i="1"/>
  <c r="S62" i="1"/>
  <c r="W49" i="1"/>
  <c r="R62" i="1"/>
  <c r="T50" i="1"/>
  <c r="Q62" i="1"/>
  <c r="Q51" i="1"/>
  <c r="AB58" i="1"/>
  <c r="AA58" i="1"/>
  <c r="Z58" i="1"/>
  <c r="Y58" i="1"/>
  <c r="AP58" i="1"/>
  <c r="X58" i="1"/>
  <c r="W58" i="1"/>
  <c r="V58" i="1"/>
  <c r="U58" i="1"/>
  <c r="AL58" i="1"/>
  <c r="T58" i="1"/>
  <c r="S58" i="1"/>
  <c r="V51" i="1"/>
  <c r="R58" i="1"/>
  <c r="T49" i="1"/>
  <c r="Q58" i="1"/>
  <c r="Q50" i="1"/>
  <c r="AB54" i="1"/>
  <c r="AA54" i="1"/>
  <c r="Z54" i="1"/>
  <c r="Y54" i="1"/>
  <c r="AP54" i="1"/>
  <c r="X54" i="1"/>
  <c r="W54" i="1"/>
  <c r="V54" i="1"/>
  <c r="U54" i="1"/>
  <c r="AL54" i="1"/>
  <c r="AM51" i="1"/>
  <c r="T54" i="1"/>
  <c r="Q54" i="1"/>
  <c r="Q49" i="1"/>
  <c r="R51" i="1"/>
  <c r="L157" i="1"/>
  <c r="P156" i="1"/>
  <c r="P157" i="1"/>
  <c r="R50" i="1"/>
  <c r="M156" i="1"/>
  <c r="Q156" i="1"/>
  <c r="U156" i="1"/>
  <c r="Y156" i="1"/>
  <c r="M157" i="1"/>
  <c r="Q157" i="1"/>
  <c r="U157" i="1"/>
  <c r="Y157" i="1"/>
  <c r="V156" i="1"/>
  <c r="Z156" i="1"/>
  <c r="V157" i="1"/>
  <c r="Z157" i="1"/>
  <c r="R49" i="1"/>
  <c r="AE147" i="1"/>
  <c r="AA146" i="1"/>
  <c r="W145" i="1"/>
  <c r="W147" i="1"/>
  <c r="AA147" i="1"/>
  <c r="S145" i="1"/>
  <c r="AE146" i="1"/>
  <c r="AA145" i="1"/>
  <c r="S147" i="1"/>
  <c r="AE145" i="1"/>
  <c r="S146" i="1"/>
  <c r="W146" i="1"/>
  <c r="S139" i="1"/>
  <c r="W141" i="1"/>
  <c r="AA139" i="1"/>
  <c r="AE141" i="1"/>
  <c r="S140" i="1"/>
  <c r="AA140" i="1"/>
  <c r="S141" i="1"/>
  <c r="W139" i="1"/>
  <c r="AA141" i="1"/>
  <c r="AE139" i="1"/>
  <c r="W140" i="1"/>
  <c r="AE140" i="1"/>
  <c r="R47" i="1"/>
  <c r="AR32" i="1"/>
  <c r="AR33" i="1"/>
  <c r="AI47" i="1"/>
  <c r="AN32" i="1"/>
  <c r="Z32" i="1"/>
  <c r="AA32" i="1"/>
  <c r="AJ34" i="1"/>
  <c r="Z47" i="1"/>
  <c r="AM47" i="1"/>
  <c r="AU47" i="1"/>
  <c r="R32" i="1"/>
  <c r="S33" i="1"/>
  <c r="AJ33" i="1"/>
  <c r="AN34" i="1"/>
  <c r="V47" i="1"/>
  <c r="AD47" i="1"/>
  <c r="AQ47" i="1"/>
  <c r="S32" i="1"/>
  <c r="W33" i="1"/>
  <c r="Q47" i="1"/>
  <c r="U47" i="1"/>
  <c r="Y47" i="1"/>
  <c r="AC47" i="1"/>
  <c r="AH47" i="1"/>
  <c r="AL47" i="1"/>
  <c r="AP47" i="1"/>
  <c r="AT47" i="1"/>
  <c r="S47" i="1"/>
  <c r="W47" i="1"/>
  <c r="AA47" i="1"/>
  <c r="AE47" i="1"/>
  <c r="AJ47" i="1"/>
  <c r="AN47" i="1"/>
  <c r="AR47" i="1"/>
  <c r="AV47" i="1"/>
  <c r="V32" i="1"/>
  <c r="AD32" i="1"/>
  <c r="AA33" i="1"/>
  <c r="AV32" i="1"/>
  <c r="AV33" i="1"/>
  <c r="T47" i="1"/>
  <c r="X47" i="1"/>
  <c r="AB47" i="1"/>
  <c r="AF47" i="1"/>
  <c r="AK47" i="1"/>
  <c r="AO47" i="1"/>
  <c r="AS47" i="1"/>
  <c r="AW47" i="1"/>
  <c r="W32" i="1"/>
  <c r="AE32" i="1"/>
  <c r="AE33" i="1"/>
  <c r="Q32" i="1"/>
  <c r="T33" i="1"/>
  <c r="AB33" i="1"/>
  <c r="U34" i="1"/>
  <c r="AC34" i="1"/>
  <c r="AO32" i="1"/>
  <c r="AW32" i="1"/>
  <c r="AK33" i="1"/>
  <c r="AS33" i="1"/>
  <c r="AK34" i="1"/>
  <c r="AS34" i="1"/>
  <c r="AW34" i="1"/>
  <c r="AO82" i="1"/>
  <c r="Q33" i="1"/>
  <c r="T32" i="1"/>
  <c r="X32" i="1"/>
  <c r="AB32" i="1"/>
  <c r="AF32" i="1"/>
  <c r="U33" i="1"/>
  <c r="Y33" i="1"/>
  <c r="AC33" i="1"/>
  <c r="R34" i="1"/>
  <c r="V34" i="1"/>
  <c r="Z34" i="1"/>
  <c r="AD34" i="1"/>
  <c r="AL32" i="1"/>
  <c r="AP32" i="1"/>
  <c r="AT32" i="1"/>
  <c r="AH33" i="1"/>
  <c r="AL33" i="1"/>
  <c r="AP33" i="1"/>
  <c r="AT33" i="1"/>
  <c r="AH34" i="1"/>
  <c r="AA24" i="1"/>
  <c r="AA25" i="1"/>
  <c r="AA26" i="1"/>
  <c r="AA27" i="1"/>
  <c r="AF24" i="1"/>
  <c r="AF25" i="1"/>
  <c r="AF26" i="1"/>
  <c r="AF27" i="1"/>
  <c r="X33" i="1"/>
  <c r="AF33" i="1"/>
  <c r="Y34" i="1"/>
  <c r="AO33" i="1"/>
  <c r="AM32" i="1"/>
  <c r="AQ32" i="1"/>
  <c r="AU32" i="1"/>
  <c r="AI33" i="1"/>
  <c r="AM33" i="1"/>
  <c r="AQ33" i="1"/>
  <c r="AU33" i="1"/>
  <c r="AI34" i="1"/>
  <c r="AB24" i="1"/>
  <c r="AB25" i="1"/>
  <c r="AB26" i="1"/>
  <c r="AB27" i="1"/>
  <c r="AG24" i="1"/>
  <c r="AG25" i="1"/>
  <c r="AG26" i="1"/>
  <c r="AG27" i="1"/>
  <c r="AC24" i="1"/>
  <c r="AC25" i="1"/>
  <c r="AC26" i="1"/>
  <c r="AC27" i="1"/>
  <c r="AH24" i="1"/>
  <c r="AH25" i="1"/>
  <c r="AH26" i="1"/>
  <c r="AH27" i="1"/>
  <c r="Z24" i="1"/>
  <c r="Z25" i="1"/>
  <c r="Z26" i="1"/>
  <c r="Z27" i="1"/>
  <c r="AJ24" i="1"/>
  <c r="AE25" i="1"/>
  <c r="AE26" i="1"/>
  <c r="AE27" i="1"/>
  <c r="AP74" i="1"/>
  <c r="AH78" i="1"/>
  <c r="AJ49" i="1"/>
  <c r="AL78" i="1"/>
  <c r="AP78" i="1"/>
  <c r="AH82" i="1"/>
  <c r="AJ50" i="1"/>
  <c r="AL82" i="1"/>
  <c r="AP82" i="1"/>
  <c r="AI54" i="1"/>
  <c r="AJ51" i="1"/>
  <c r="AM54" i="1"/>
  <c r="AQ54" i="1"/>
  <c r="AQ49" i="1"/>
  <c r="AI58" i="1"/>
  <c r="AM58" i="1"/>
  <c r="AQ58" i="1"/>
  <c r="AQ50" i="1"/>
  <c r="AI62" i="1"/>
  <c r="AM62" i="1"/>
  <c r="AQ62" i="1"/>
  <c r="AQ51" i="1"/>
  <c r="AI66" i="1"/>
  <c r="AM66" i="1"/>
  <c r="AQ66" i="1"/>
  <c r="AR49" i="1"/>
  <c r="AI70" i="1"/>
  <c r="AM70" i="1"/>
  <c r="AQ70" i="1"/>
  <c r="AR50" i="1"/>
  <c r="AI74" i="1"/>
  <c r="AM74" i="1"/>
  <c r="AQ74" i="1"/>
  <c r="AR51" i="1"/>
  <c r="AI78" i="1"/>
  <c r="AM78" i="1"/>
  <c r="AQ78" i="1"/>
  <c r="AS49" i="1"/>
  <c r="AI82" i="1"/>
  <c r="AM82" i="1"/>
  <c r="AQ82" i="1"/>
  <c r="AS50" i="1"/>
  <c r="AJ54" i="1"/>
  <c r="AN54" i="1"/>
  <c r="AN49" i="1"/>
  <c r="AR54" i="1"/>
  <c r="AS51" i="1"/>
  <c r="AJ58" i="1"/>
  <c r="AN58" i="1"/>
  <c r="AN50" i="1"/>
  <c r="AR58" i="1"/>
  <c r="AT49" i="1"/>
  <c r="AJ62" i="1"/>
  <c r="AN62" i="1"/>
  <c r="AN51" i="1"/>
  <c r="AR62" i="1"/>
  <c r="AT50" i="1"/>
  <c r="AJ66" i="1"/>
  <c r="AN66" i="1"/>
  <c r="AO49" i="1"/>
  <c r="AR66" i="1"/>
  <c r="AT51" i="1"/>
  <c r="AJ70" i="1"/>
  <c r="AN70" i="1"/>
  <c r="AO50" i="1"/>
  <c r="AR70" i="1"/>
  <c r="AU49" i="1"/>
  <c r="AJ74" i="1"/>
  <c r="AN74" i="1"/>
  <c r="AO51" i="1"/>
  <c r="AR74" i="1"/>
  <c r="AU50" i="1"/>
  <c r="AJ78" i="1"/>
  <c r="AN78" i="1"/>
  <c r="AP49" i="1"/>
  <c r="AR78" i="1"/>
  <c r="AU51" i="1"/>
  <c r="AJ82" i="1"/>
  <c r="AN82" i="1"/>
  <c r="AP50" i="1"/>
  <c r="AR82" i="1"/>
  <c r="AV49" i="1"/>
  <c r="AS82" i="1"/>
  <c r="AX51" i="1"/>
  <c r="AS58" i="1"/>
  <c r="AV51" i="1"/>
  <c r="AS54" i="1"/>
  <c r="AV50" i="1"/>
  <c r="AO62" i="1"/>
  <c r="AK66" i="1"/>
  <c r="AL49" i="1"/>
  <c r="AK70" i="1"/>
  <c r="AL50" i="1"/>
  <c r="AS70" i="1"/>
  <c r="AW51" i="1"/>
  <c r="AO74" i="1"/>
  <c r="AK78" i="1"/>
  <c r="AM49" i="1"/>
  <c r="AS78" i="1"/>
  <c r="AX50" i="1"/>
  <c r="AH58" i="1"/>
  <c r="AH50" i="1"/>
  <c r="AH54" i="1"/>
  <c r="AH49" i="1"/>
  <c r="AH62" i="1"/>
  <c r="AH51" i="1"/>
  <c r="AO58" i="1"/>
  <c r="AK54" i="1"/>
  <c r="AK49" i="1"/>
  <c r="AK62" i="1"/>
  <c r="AK51" i="1"/>
  <c r="AS62" i="1"/>
  <c r="AW49" i="1"/>
  <c r="AO66" i="1"/>
  <c r="AO70" i="1"/>
  <c r="AK74" i="1"/>
  <c r="AL51" i="1"/>
  <c r="AS74" i="1"/>
  <c r="AX49" i="1"/>
  <c r="AO78" i="1"/>
  <c r="AK82" i="1"/>
  <c r="AM50" i="1"/>
  <c r="AK58" i="1"/>
  <c r="AK50" i="1"/>
  <c r="AO54" i="1"/>
  <c r="AP51" i="1"/>
  <c r="AS66" i="1"/>
  <c r="AW50" i="1"/>
  <c r="AJ26" i="1"/>
  <c r="AM26" i="1"/>
  <c r="AL26" i="1"/>
  <c r="AK26" i="1"/>
  <c r="AJ25" i="1"/>
  <c r="AM25" i="1"/>
  <c r="AL25" i="1"/>
  <c r="AK25" i="1"/>
  <c r="AM24" i="1"/>
  <c r="AL24" i="1"/>
  <c r="AK24" i="1"/>
  <c r="AJ27" i="1"/>
  <c r="AM27" i="1"/>
  <c r="AL27" i="1"/>
  <c r="AK27" i="1"/>
</calcChain>
</file>

<file path=xl/sharedStrings.xml><?xml version="1.0" encoding="utf-8"?>
<sst xmlns="http://schemas.openxmlformats.org/spreadsheetml/2006/main" count="518" uniqueCount="143">
  <si>
    <t>Software Version</t>
  </si>
  <si>
    <t>2.07.17</t>
  </si>
  <si>
    <t>Experiment File Path:</t>
  </si>
  <si>
    <t>C:\Users\Public\Documents\Experiments\CM\21_20_2_4x4.xpt</t>
  </si>
  <si>
    <t>Protocol File Path:</t>
  </si>
  <si>
    <t>C:\Users\Public\Documents\Protocols\OD600_GFP_RFP_35gain.prt</t>
  </si>
  <si>
    <t>Plate Number</t>
  </si>
  <si>
    <t>Plate 1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</si>
  <si>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</si>
  <si>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</si>
  <si>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</si>
  <si>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</si>
  <si>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</si>
  <si>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</si>
  <si>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</si>
  <si>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</si>
  <si>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</si>
  <si>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96 WELL PLATE</t>
  </si>
  <si>
    <t>Well Selection</t>
  </si>
  <si>
    <t>Runtime</t>
  </si>
  <si>
    <t>Eject plate on completion</t>
  </si>
  <si>
    <t>Read</t>
  </si>
  <si>
    <t>Absorbance Endpoint</t>
  </si>
  <si>
    <t>Full Plate</t>
  </si>
  <si>
    <t>Wavelengths:  600</t>
  </si>
  <si>
    <t>Read Speed: Normal,  Delay: 100 msec,  Measurements/Data Point: 8</t>
  </si>
  <si>
    <t>GFP+RFP</t>
  </si>
  <si>
    <t>Fluorescence Endpoint</t>
  </si>
  <si>
    <t>Filter Set 1</t>
  </si>
  <si>
    <t xml:space="preserve">    Excitation: 485/20,  Emission: 528/20</t>
  </si>
  <si>
    <t xml:space="preserve">    Optics: Bottom,  Gain: 35</t>
  </si>
  <si>
    <t>Filter Set 2</t>
  </si>
  <si>
    <t xml:space="preserve">    Excitation: 540/35,  Emission: 600/40</t>
  </si>
  <si>
    <t>Light Source: Tungsten,  Extended Dynamic Range</t>
  </si>
  <si>
    <t>Read Speed: Normal,  Delay: 100 msec,  Measurements/Data Point: 10</t>
  </si>
  <si>
    <t>Actual Temperature:</t>
  </si>
  <si>
    <t>Results</t>
  </si>
  <si>
    <t>A</t>
  </si>
  <si>
    <t>GFP+RFP:485/20,528/20</t>
  </si>
  <si>
    <t>GFP+RFP:540/35,600/40</t>
  </si>
  <si>
    <t>Ratio</t>
  </si>
  <si>
    <t>B</t>
  </si>
  <si>
    <t>C</t>
  </si>
  <si>
    <t>D</t>
  </si>
  <si>
    <t>E</t>
  </si>
  <si>
    <t>F</t>
  </si>
  <si>
    <t>G</t>
  </si>
  <si>
    <t>H</t>
  </si>
  <si>
    <t>?????</t>
  </si>
  <si>
    <t>C:\Users\Public\Documents\Experiments\CM\21_20_2_4x4_noRFP.xpt</t>
  </si>
  <si>
    <t>G117 306</t>
  </si>
  <si>
    <t>E117 306</t>
  </si>
  <si>
    <t>Fp3 306</t>
  </si>
  <si>
    <t>Gp8 306</t>
  </si>
  <si>
    <t>Ep8 306</t>
  </si>
  <si>
    <t>Fp9 306</t>
  </si>
  <si>
    <t>G117 OT</t>
  </si>
  <si>
    <t>E117 OT</t>
  </si>
  <si>
    <t>Fp3 OT</t>
  </si>
  <si>
    <t>Gp8 OT</t>
  </si>
  <si>
    <t>Ep8 OT</t>
  </si>
  <si>
    <t>Fp9 OT</t>
  </si>
  <si>
    <t>J3117 306</t>
  </si>
  <si>
    <t>J3p8 306</t>
  </si>
  <si>
    <t>J3117 OT</t>
  </si>
  <si>
    <t>J3p8 OT</t>
  </si>
  <si>
    <t>Ep3 306</t>
  </si>
  <si>
    <t>Ep9 306</t>
  </si>
  <si>
    <t>Ep3 OT</t>
  </si>
  <si>
    <t>Ep9 OT</t>
  </si>
  <si>
    <t>F117 306</t>
  </si>
  <si>
    <t>Fp8 306</t>
  </si>
  <si>
    <t>F117 OT</t>
  </si>
  <si>
    <t>Fp8 OT</t>
  </si>
  <si>
    <t>Gp3 306</t>
  </si>
  <si>
    <t>Gp9 306</t>
  </si>
  <si>
    <t>Gp3 OT</t>
  </si>
  <si>
    <t>Gp9 OT</t>
  </si>
  <si>
    <t>J3p3 306</t>
  </si>
  <si>
    <t>J3p9 306</t>
  </si>
  <si>
    <t>J3p3 OT</t>
  </si>
  <si>
    <t>J3p9 OT</t>
  </si>
  <si>
    <t>No RFP control</t>
  </si>
  <si>
    <t>AVG</t>
  </si>
  <si>
    <t>FA</t>
  </si>
  <si>
    <t>FA_indiv</t>
  </si>
  <si>
    <t>BBa_J23117</t>
  </si>
  <si>
    <t>TTGACAGCTAGCTCAGTCCTAGGGATTGTGCTAGC</t>
  </si>
  <si>
    <t>BT_p3</t>
  </si>
  <si>
    <t>TTGACAGTTTCGGGGCCGAAAGGGATTGTACGAGC</t>
  </si>
  <si>
    <t>BT_p8</t>
  </si>
  <si>
    <t>TTGACAAAGCTATGGCCGGCAGGGATTGTCACAGC</t>
  </si>
  <si>
    <t>BT_p9</t>
  </si>
  <si>
    <t>TTGACAGCTAGCACTGAGGTGGCGACTGTGGTGGC</t>
  </si>
  <si>
    <t>N26_J3</t>
  </si>
  <si>
    <t>CGTCGTCTTGAAGTTGCGATTATAGA</t>
  </si>
  <si>
    <t>N26_E</t>
  </si>
  <si>
    <t>CCGGCCCCCCCCGCTGCCGCGGGCCG</t>
  </si>
  <si>
    <t>N26_F</t>
  </si>
  <si>
    <t>CGCCGCCCGGCCCGTGCCCGCGCCCG</t>
  </si>
  <si>
    <t>N26_G</t>
  </si>
  <si>
    <t>CCCCCGCGGCCCGCTGCCGCCCCGCC</t>
  </si>
  <si>
    <t>Norm. with no-RFP value</t>
  </si>
  <si>
    <t>STDEV</t>
  </si>
  <si>
    <t>J3</t>
  </si>
  <si>
    <t>p3</t>
  </si>
  <si>
    <t>p8</t>
  </si>
  <si>
    <t>p9</t>
  </si>
  <si>
    <t>J23109</t>
  </si>
  <si>
    <t>J23113</t>
  </si>
  <si>
    <t>J23112</t>
  </si>
  <si>
    <t>J23117</t>
  </si>
  <si>
    <t>J23114</t>
  </si>
  <si>
    <t>J23115</t>
  </si>
  <si>
    <t>J23108</t>
  </si>
  <si>
    <t>J23105</t>
  </si>
  <si>
    <t>J23107</t>
  </si>
  <si>
    <t>J23106</t>
  </si>
  <si>
    <t>J23110</t>
  </si>
  <si>
    <t>J23118</t>
  </si>
  <si>
    <t>J23111</t>
  </si>
  <si>
    <t>J23119</t>
  </si>
  <si>
    <t>G_117</t>
  </si>
  <si>
    <t>F_117</t>
  </si>
  <si>
    <t>E_117</t>
  </si>
  <si>
    <t>J3_117</t>
  </si>
  <si>
    <t>G_p3</t>
  </si>
  <si>
    <t>F_p3</t>
  </si>
  <si>
    <t>E_p3</t>
  </si>
  <si>
    <t>J3_p3</t>
  </si>
  <si>
    <t>G_p8</t>
  </si>
  <si>
    <t>F_p8</t>
  </si>
  <si>
    <t>E_p8</t>
  </si>
  <si>
    <t>J3_p8</t>
  </si>
  <si>
    <t>G_p9</t>
  </si>
  <si>
    <t>F_p9</t>
  </si>
  <si>
    <t>E_p9</t>
  </si>
  <si>
    <t>J3_p9</t>
  </si>
  <si>
    <t>On</t>
  </si>
  <si>
    <t>Off</t>
  </si>
  <si>
    <t>STD</t>
  </si>
  <si>
    <t>No baseline subtraction</t>
  </si>
  <si>
    <t>Pseudo heatmap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</si>
</sst>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ourier New"/>
      <family val="3"/>
    </font>
    <font>
      <sz val="12"/>
      <color theme="1"/>
      <name val="Courier New"/>
      <family val="3"/>
    </font>
    <font>
      <sz val="12"/>
      <color rgb="FF1D1C1D"/>
      <name val="Courier New"/>
      <family val="3"/>
    </font>
    <font>
      <sz val="10"/>
      <name val="Arial"/>
    </font>
    <font>
      <b/>
      <sz val="18"/>
      <color theme="1"/>
      <name val="Calibri"/>
      <family val="2"/>
      <scheme val="minor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2EDF8"/>
        <bgColor indexed="64"/>
      </patternFill>
    </fill>
    <fill>
      <patternFill patternType="solid">
        <fgColor rgb="FFDDDB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0" fillId="33" borderId="10" xfId="0" applyFill="1" applyBorder="1" applyAlignment="1">
      <alignment horizontal="left" vertical="center" wrapText="1" indent="1"/>
    </xf>
    <xf numFmtId="0" fontId="0" fillId="34" borderId="10" xfId="0" applyFill="1" applyBorder="1" applyAlignment="1">
      <alignment horizontal="left" vertical="center" wrapText="1" indent="1"/>
    </xf>
    <xf numFmtId="0" fontId="13" fillId="7" borderId="7" xfId="13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3" fillId="7" borderId="7" xfId="13" applyAlignment="1">
      <alignment horizontal="center"/>
    </xf>
    <xf numFmtId="0" fontId="16" fillId="0" borderId="0" xfId="0" applyFont="1"/>
    <xf numFmtId="0" fontId="22" fillId="0" borderId="0" xfId="0" applyFont="1"/>
    <xf numFmtId="0" fontId="23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Y166"/>
  <sheetViews>
    <sheetView tabSelected="1" topLeftCell="U31" workbookViewId="0">
      <selection activeCell="AF81" sqref="AF81"/>
    </sheetView>
  </sheetViews>
  <sheetFormatPr defaultRowHeight="15" x14ac:dyDescent="0.25"/>
  <sheetData>
    <row r="3" spans="1:39" x14ac:dyDescent="0.25">
      <c r="A3" t="s">
        <v>0</v>
      </c>
      <c r="B3" t="s">
        <v>1</v>
      </c>
    </row>
    <row r="7" spans="1:39" x14ac:dyDescent="0.25">
      <c r="A7" t="s">
        <v>2</v>
      </c>
      <c r="B7" t="s">
        <v>3</v>
      </c>
    </row>
    <row r="8" spans="1:39" x14ac:dyDescent="0.25">
      <c r="A8" t="s">
        <v>4</v>
      </c>
      <c r="B8" t="s">
        <v>5</v>
      </c>
    </row>
    <row r="12" spans="1:39" ht="23.25" x14ac:dyDescent="0.35">
      <c r="A12" t="s">
        <v>6</v>
      </c>
      <c r="B12" t="s">
        <v>7</v>
      </c>
      <c r="Z12" s="13" t="s">
        <v>142</v>
      </c>
    </row>
    <row r="13" spans="1:39" x14ac:dyDescent="0.25">
      <c r="A13" t="s">
        <v>8</v>
      </c>
      <c r="B13" s="1">
        <v>44247</v>
      </c>
    </row>
    <row r="14" spans="1:39" ht="15.75" thickBot="1" x14ac:dyDescent="0.3">
      <c r="A14" t="s">
        <v>9</v>
      </c>
      <c r="B14" s="2">
        <v>0.54388888888888887</v>
      </c>
    </row>
    <row r="15" spans="1:39" ht="16.5" thickTop="1" thickBot="1" x14ac:dyDescent="0.3">
      <c r="A15" t="s">
        <v>10</v>
      </c>
      <c r="B15" t="s">
        <v>11</v>
      </c>
      <c r="Z15" s="11" t="s">
        <v>46</v>
      </c>
      <c r="AA15" s="11" t="s">
        <v>45</v>
      </c>
      <c r="AB15" s="11" t="s">
        <v>44</v>
      </c>
      <c r="AC15" s="11" t="s">
        <v>104</v>
      </c>
    </row>
    <row r="16" spans="1:39" ht="16.5" thickTop="1" thickBot="1" x14ac:dyDescent="0.3">
      <c r="A16" t="s">
        <v>12</v>
      </c>
      <c r="B16">
        <v>15021819</v>
      </c>
      <c r="Y16" s="11">
        <v>117</v>
      </c>
      <c r="Z16">
        <v>82.786951106150283</v>
      </c>
      <c r="AA16">
        <v>99.6103238835545</v>
      </c>
      <c r="AB16">
        <v>69.066976145664228</v>
      </c>
      <c r="AC16">
        <v>248.72277843992774</v>
      </c>
      <c r="AE16">
        <v>8903.2686818569837</v>
      </c>
      <c r="AF16">
        <v>12515.653671412634</v>
      </c>
      <c r="AG16">
        <v>12757.981233760378</v>
      </c>
      <c r="AH16">
        <v>10185.604236284578</v>
      </c>
      <c r="AJ16">
        <f t="shared" ref="AJ16:AL19" si="0">AE16/Z16</f>
        <v>107.54434802703533</v>
      </c>
      <c r="AK16">
        <f t="shared" si="0"/>
        <v>125.6461497509391</v>
      </c>
      <c r="AL16">
        <f t="shared" si="0"/>
        <v>184.71897780573789</v>
      </c>
      <c r="AM16">
        <f>AH16/AC16</f>
        <v>40.951634185546197</v>
      </c>
    </row>
    <row r="17" spans="1:49" ht="16.5" thickTop="1" thickBot="1" x14ac:dyDescent="0.3">
      <c r="A17" t="s">
        <v>13</v>
      </c>
      <c r="B17" t="s">
        <v>14</v>
      </c>
      <c r="Y17" s="11" t="s">
        <v>105</v>
      </c>
      <c r="Z17">
        <v>92.263459628805592</v>
      </c>
      <c r="AA17">
        <v>101.7236040315159</v>
      </c>
      <c r="AB17">
        <v>89.253788468283048</v>
      </c>
      <c r="AC17">
        <v>189.39158366944477</v>
      </c>
      <c r="AE17">
        <v>12597.261812685727</v>
      </c>
      <c r="AF17">
        <v>15294.865146495415</v>
      </c>
      <c r="AG17">
        <v>14042.313285931954</v>
      </c>
      <c r="AH17">
        <v>12896.222976235125</v>
      </c>
      <c r="AJ17">
        <f t="shared" si="0"/>
        <v>136.53576251494403</v>
      </c>
      <c r="AK17">
        <f t="shared" si="0"/>
        <v>150.357090589877</v>
      </c>
      <c r="AL17">
        <f t="shared" si="0"/>
        <v>157.3301652167066</v>
      </c>
      <c r="AM17">
        <f>AH17/AC17</f>
        <v>68.092904269408251</v>
      </c>
    </row>
    <row r="18" spans="1:49" ht="18" thickTop="1" thickBot="1" x14ac:dyDescent="0.35">
      <c r="P18" s="6" t="s">
        <v>86</v>
      </c>
      <c r="Q18" s="7" t="s">
        <v>87</v>
      </c>
      <c r="Y18" s="11" t="s">
        <v>106</v>
      </c>
      <c r="Z18">
        <v>74.426099377939565</v>
      </c>
      <c r="AA18">
        <v>84.260838826665051</v>
      </c>
      <c r="AB18">
        <v>61.552954569412663</v>
      </c>
      <c r="AC18">
        <v>145.3357228821412</v>
      </c>
      <c r="AE18">
        <v>6642.884734428043</v>
      </c>
      <c r="AF18">
        <v>8069.2906954329628</v>
      </c>
      <c r="AG18">
        <v>7420.5961868572767</v>
      </c>
      <c r="AH18">
        <v>7070.0847550501176</v>
      </c>
      <c r="AJ18">
        <f t="shared" si="0"/>
        <v>89.254774735608976</v>
      </c>
      <c r="AK18">
        <f t="shared" si="0"/>
        <v>95.765610784299099</v>
      </c>
      <c r="AL18">
        <f t="shared" si="0"/>
        <v>120.55629561192133</v>
      </c>
      <c r="AM18">
        <f>AH18/AC18</f>
        <v>48.646572328150491</v>
      </c>
    </row>
    <row r="19" spans="1:49" ht="18" thickTop="1" thickBot="1" x14ac:dyDescent="0.35">
      <c r="A19" t="s">
        <v>15</v>
      </c>
      <c r="P19" s="6" t="s">
        <v>88</v>
      </c>
      <c r="Q19" s="7" t="s">
        <v>89</v>
      </c>
      <c r="Y19" s="11" t="s">
        <v>107</v>
      </c>
      <c r="Z19">
        <v>74.494809652111641</v>
      </c>
      <c r="AA19">
        <v>95.192918641321128</v>
      </c>
      <c r="AB19">
        <v>78.230181575759246</v>
      </c>
      <c r="AC19">
        <v>146.01460440506111</v>
      </c>
      <c r="AE19">
        <v>7221.7786325069637</v>
      </c>
      <c r="AF19">
        <v>9028.9286375617467</v>
      </c>
      <c r="AG19">
        <v>8474.0661315370362</v>
      </c>
      <c r="AH19">
        <v>7388.8923182249819</v>
      </c>
      <c r="AJ19">
        <f t="shared" si="0"/>
        <v>96.943379897639005</v>
      </c>
      <c r="AK19">
        <f t="shared" si="0"/>
        <v>94.848742600087576</v>
      </c>
      <c r="AL19">
        <f t="shared" si="0"/>
        <v>108.32220967467175</v>
      </c>
      <c r="AM19">
        <f>AH19/AC19</f>
        <v>50.603789588932862</v>
      </c>
    </row>
    <row r="20" spans="1:49" ht="17.25" thickTop="1" x14ac:dyDescent="0.3">
      <c r="P20" s="6" t="s">
        <v>90</v>
      </c>
      <c r="Q20" s="7" t="s">
        <v>91</v>
      </c>
    </row>
    <row r="21" spans="1:49" ht="16.5" x14ac:dyDescent="0.3">
      <c r="A21" t="s">
        <v>16</v>
      </c>
      <c r="B21" t="s">
        <v>17</v>
      </c>
      <c r="P21" s="6" t="s">
        <v>92</v>
      </c>
      <c r="Q21" s="7" t="s">
        <v>93</v>
      </c>
    </row>
    <row r="22" spans="1:49" ht="15.75" x14ac:dyDescent="0.25">
      <c r="A22" t="s">
        <v>18</v>
      </c>
      <c r="B22" t="s">
        <v>19</v>
      </c>
      <c r="P22" s="7"/>
      <c r="Q22" s="7"/>
    </row>
    <row r="23" spans="1:49" ht="16.5" x14ac:dyDescent="0.3">
      <c r="A23" t="s">
        <v>20</v>
      </c>
      <c r="P23" s="6" t="s">
        <v>94</v>
      </c>
      <c r="Q23" s="8" t="s">
        <v>95</v>
      </c>
    </row>
    <row r="24" spans="1:49" ht="16.5" x14ac:dyDescent="0.3">
      <c r="A24" t="s">
        <v>21</v>
      </c>
      <c r="B24" t="s">
        <v>22</v>
      </c>
      <c r="P24" s="6" t="s">
        <v>96</v>
      </c>
      <c r="Q24" s="7" t="s">
        <v>97</v>
      </c>
      <c r="Z24">
        <f t="shared" ref="Z24:AB27" si="1">Z16-$AF$81</f>
        <v>45.586189247020073</v>
      </c>
      <c r="AA24">
        <f t="shared" si="1"/>
        <v>62.409562024424289</v>
      </c>
      <c r="AB24">
        <f t="shared" si="1"/>
        <v>31.866214286534017</v>
      </c>
      <c r="AC24">
        <f>AC16-$AF$81</f>
        <v>211.52201658079753</v>
      </c>
      <c r="AE24">
        <f>AE16-$AF$81</f>
        <v>8866.0679199978531</v>
      </c>
      <c r="AF24">
        <f t="shared" ref="AE24:AG27" si="2">AF16-$AF$81</f>
        <v>12478.452909553504</v>
      </c>
      <c r="AG24">
        <f t="shared" si="2"/>
        <v>12720.780471901247</v>
      </c>
      <c r="AH24">
        <f>AH16-$AF$81</f>
        <v>10148.403474425448</v>
      </c>
      <c r="AJ24">
        <f t="shared" ref="AJ24:AL27" si="3">AE24/Z24</f>
        <v>194.49021877996569</v>
      </c>
      <c r="AK24">
        <f t="shared" si="3"/>
        <v>199.94456786397572</v>
      </c>
      <c r="AL24">
        <f t="shared" si="3"/>
        <v>399.19333867270132</v>
      </c>
      <c r="AM24">
        <f>AH24/AC24</f>
        <v>47.978000770189063</v>
      </c>
    </row>
    <row r="25" spans="1:49" ht="16.5" x14ac:dyDescent="0.3">
      <c r="B25" t="s">
        <v>23</v>
      </c>
      <c r="P25" s="6" t="s">
        <v>98</v>
      </c>
      <c r="Q25" s="7" t="s">
        <v>99</v>
      </c>
      <c r="Z25">
        <f t="shared" si="1"/>
        <v>55.062697769675381</v>
      </c>
      <c r="AA25">
        <f t="shared" si="1"/>
        <v>64.522842172385694</v>
      </c>
      <c r="AB25">
        <f t="shared" si="1"/>
        <v>52.053026609152838</v>
      </c>
      <c r="AC25">
        <f>AC17-$AF$81</f>
        <v>152.19082181031456</v>
      </c>
      <c r="AE25">
        <f t="shared" si="2"/>
        <v>12560.061050826596</v>
      </c>
      <c r="AF25">
        <f t="shared" si="2"/>
        <v>15257.664384636284</v>
      </c>
      <c r="AG25">
        <f t="shared" si="2"/>
        <v>14005.112524072823</v>
      </c>
      <c r="AH25">
        <f>AH17-$AF$81</f>
        <v>12859.022214375995</v>
      </c>
      <c r="AJ25">
        <f t="shared" si="3"/>
        <v>228.10471625209371</v>
      </c>
      <c r="AK25">
        <f t="shared" si="3"/>
        <v>236.46919247407575</v>
      </c>
      <c r="AL25">
        <f t="shared" si="3"/>
        <v>269.05472047249236</v>
      </c>
      <c r="AM25">
        <f>AH25/AC25</f>
        <v>84.492757588253525</v>
      </c>
    </row>
    <row r="26" spans="1:49" ht="16.5" x14ac:dyDescent="0.3">
      <c r="B26" t="s">
        <v>24</v>
      </c>
      <c r="P26" s="6" t="s">
        <v>100</v>
      </c>
      <c r="Q26" s="7" t="s">
        <v>101</v>
      </c>
      <c r="Z26">
        <f t="shared" si="1"/>
        <v>37.225337518809354</v>
      </c>
      <c r="AA26">
        <f t="shared" si="1"/>
        <v>47.06007696753484</v>
      </c>
      <c r="AB26">
        <f t="shared" si="1"/>
        <v>24.352192710282452</v>
      </c>
      <c r="AC26">
        <f>AC18-$AF$81</f>
        <v>108.13496102301099</v>
      </c>
      <c r="AE26">
        <f t="shared" si="2"/>
        <v>6605.6839725689124</v>
      </c>
      <c r="AF26">
        <f t="shared" si="2"/>
        <v>8032.0899335738322</v>
      </c>
      <c r="AG26">
        <f t="shared" si="2"/>
        <v>7383.3954249981462</v>
      </c>
      <c r="AH26">
        <f>AH18-$AF$81</f>
        <v>7032.883993190987</v>
      </c>
      <c r="AJ26">
        <f t="shared" si="3"/>
        <v>177.45128487367424</v>
      </c>
      <c r="AK26">
        <f t="shared" si="3"/>
        <v>170.67736500122811</v>
      </c>
      <c r="AL26">
        <f t="shared" si="3"/>
        <v>303.19222227083424</v>
      </c>
      <c r="AM26">
        <f>AH26/AC26</f>
        <v>65.038022177622992</v>
      </c>
    </row>
    <row r="27" spans="1:49" x14ac:dyDescent="0.25">
      <c r="B27" t="s">
        <v>25</v>
      </c>
      <c r="Z27">
        <f t="shared" si="1"/>
        <v>37.294047792981431</v>
      </c>
      <c r="AA27">
        <f t="shared" si="1"/>
        <v>57.992156782190918</v>
      </c>
      <c r="AB27">
        <f t="shared" si="1"/>
        <v>41.029419716629036</v>
      </c>
      <c r="AC27">
        <f>AC19-$AF$81</f>
        <v>108.8138425459309</v>
      </c>
      <c r="AE27">
        <f t="shared" si="2"/>
        <v>7184.5778706478332</v>
      </c>
      <c r="AF27">
        <f t="shared" si="2"/>
        <v>8991.7278757026161</v>
      </c>
      <c r="AG27">
        <f t="shared" si="2"/>
        <v>8436.8653696779056</v>
      </c>
      <c r="AH27">
        <f>AH19-$AF$81</f>
        <v>7351.6915563658513</v>
      </c>
      <c r="AJ27">
        <f t="shared" si="3"/>
        <v>192.64677061951795</v>
      </c>
      <c r="AK27">
        <f t="shared" si="3"/>
        <v>155.05075814776262</v>
      </c>
      <c r="AL27">
        <f t="shared" si="3"/>
        <v>205.6296537447368</v>
      </c>
      <c r="AM27">
        <f>AH27/AC27</f>
        <v>67.562098574569347</v>
      </c>
    </row>
    <row r="28" spans="1:49" x14ac:dyDescent="0.25">
      <c r="A28" t="s">
        <v>21</v>
      </c>
      <c r="B28" t="s">
        <v>26</v>
      </c>
    </row>
    <row r="29" spans="1:49" x14ac:dyDescent="0.25">
      <c r="B29" t="s">
        <v>27</v>
      </c>
    </row>
    <row r="30" spans="1:49" ht="23.25" x14ac:dyDescent="0.35">
      <c r="B30" t="s">
        <v>23</v>
      </c>
      <c r="Q30" s="13" t="s">
        <v>141</v>
      </c>
      <c r="AH30" s="13" t="s">
        <v>102</v>
      </c>
    </row>
    <row r="31" spans="1:49" x14ac:dyDescent="0.25">
      <c r="B31" t="s">
        <v>28</v>
      </c>
      <c r="Q31" s="14" t="s">
        <v>122</v>
      </c>
      <c r="R31" s="14" t="s">
        <v>123</v>
      </c>
      <c r="S31" s="14" t="s">
        <v>124</v>
      </c>
      <c r="T31" s="14" t="s">
        <v>125</v>
      </c>
      <c r="U31" s="14" t="s">
        <v>126</v>
      </c>
      <c r="V31" s="14" t="s">
        <v>127</v>
      </c>
      <c r="W31" s="14" t="s">
        <v>128</v>
      </c>
      <c r="X31" s="14" t="s">
        <v>129</v>
      </c>
      <c r="Y31" s="14" t="s">
        <v>130</v>
      </c>
      <c r="Z31" s="14" t="s">
        <v>131</v>
      </c>
      <c r="AA31" s="14" t="s">
        <v>132</v>
      </c>
      <c r="AB31" s="14" t="s">
        <v>133</v>
      </c>
      <c r="AC31" s="14" t="s">
        <v>134</v>
      </c>
      <c r="AD31" s="14" t="s">
        <v>135</v>
      </c>
      <c r="AE31" s="14" t="s">
        <v>136</v>
      </c>
      <c r="AF31" s="14" t="s">
        <v>137</v>
      </c>
      <c r="AH31" s="14" t="s">
        <v>122</v>
      </c>
      <c r="AI31" s="14" t="s">
        <v>123</v>
      </c>
      <c r="AJ31" s="14" t="s">
        <v>124</v>
      </c>
      <c r="AK31" s="14" t="s">
        <v>125</v>
      </c>
      <c r="AL31" s="14" t="s">
        <v>126</v>
      </c>
      <c r="AM31" s="14" t="s">
        <v>127</v>
      </c>
      <c r="AN31" s="14" t="s">
        <v>128</v>
      </c>
      <c r="AO31" s="14" t="s">
        <v>129</v>
      </c>
      <c r="AP31" s="14" t="s">
        <v>130</v>
      </c>
      <c r="AQ31" s="14" t="s">
        <v>131</v>
      </c>
      <c r="AR31" s="14" t="s">
        <v>132</v>
      </c>
      <c r="AS31" s="14" t="s">
        <v>133</v>
      </c>
      <c r="AT31" s="14" t="s">
        <v>134</v>
      </c>
      <c r="AU31" s="14" t="s">
        <v>135</v>
      </c>
      <c r="AV31" s="14" t="s">
        <v>136</v>
      </c>
      <c r="AW31" s="14" t="s">
        <v>137</v>
      </c>
    </row>
    <row r="32" spans="1:49" x14ac:dyDescent="0.25">
      <c r="B32" t="s">
        <v>29</v>
      </c>
      <c r="P32" t="s">
        <v>85</v>
      </c>
      <c r="Q32">
        <f>Q43/Q$40</f>
        <v>116.13424424426884</v>
      </c>
      <c r="R32">
        <f t="shared" ref="R32:AF32" si="4">R43/R$40</f>
        <v>128.29381117839901</v>
      </c>
      <c r="S32">
        <f t="shared" si="4"/>
        <v>235.12530655960026</v>
      </c>
      <c r="T32">
        <f t="shared" si="4"/>
        <v>40.708372852304201</v>
      </c>
      <c r="U32">
        <f t="shared" si="4"/>
        <v>136.61447588978095</v>
      </c>
      <c r="V32">
        <f t="shared" si="4"/>
        <v>143.49333028639904</v>
      </c>
      <c r="W32">
        <f t="shared" si="4"/>
        <v>155.04062292975249</v>
      </c>
      <c r="X32">
        <f t="shared" si="4"/>
        <v>67.742654999043367</v>
      </c>
      <c r="Y32">
        <f t="shared" si="4"/>
        <v>94.030983343256423</v>
      </c>
      <c r="Z32">
        <f t="shared" si="4"/>
        <v>102.51434455573057</v>
      </c>
      <c r="AA32">
        <f t="shared" si="4"/>
        <v>122.14568043113285</v>
      </c>
      <c r="AB32">
        <f t="shared" si="4"/>
        <v>50.024123894770121</v>
      </c>
      <c r="AC32">
        <f t="shared" si="4"/>
        <v>97.99448424144002</v>
      </c>
      <c r="AD32">
        <f t="shared" si="4"/>
        <v>97.276820003066248</v>
      </c>
      <c r="AE32">
        <f t="shared" si="4"/>
        <v>117.6962051337655</v>
      </c>
      <c r="AF32">
        <f t="shared" si="4"/>
        <v>49.422619906221328</v>
      </c>
      <c r="AG32" t="s">
        <v>85</v>
      </c>
      <c r="AH32">
        <f>AH43/AH$40</f>
        <v>210.08992847031899</v>
      </c>
      <c r="AI32">
        <f>AI43/AI$40</f>
        <v>204.17043332061937</v>
      </c>
      <c r="AJ32">
        <f>AJ43/AJ$40</f>
        <v>508.444242288971</v>
      </c>
      <c r="AK32">
        <f t="shared" ref="AK32:AW32" si="5">AK43/AK$40</f>
        <v>47.691956623726242</v>
      </c>
      <c r="AL32">
        <f t="shared" si="5"/>
        <v>228.23660895941961</v>
      </c>
      <c r="AM32">
        <f t="shared" si="5"/>
        <v>225.64811869972411</v>
      </c>
      <c r="AN32">
        <f t="shared" si="5"/>
        <v>265.12890988508144</v>
      </c>
      <c r="AO32">
        <f t="shared" si="5"/>
        <v>84.056895141330486</v>
      </c>
      <c r="AP32">
        <f t="shared" si="5"/>
        <v>187.00054890124477</v>
      </c>
      <c r="AQ32">
        <f t="shared" si="5"/>
        <v>182.76093998116187</v>
      </c>
      <c r="AR32">
        <f t="shared" si="5"/>
        <v>307.20957433165842</v>
      </c>
      <c r="AS32">
        <f t="shared" si="5"/>
        <v>66.889481232567192</v>
      </c>
      <c r="AT32">
        <f t="shared" si="5"/>
        <v>194.74635011409615</v>
      </c>
      <c r="AU32">
        <f t="shared" si="5"/>
        <v>159.03639668065398</v>
      </c>
      <c r="AV32">
        <f t="shared" si="5"/>
        <v>223.5029108348933</v>
      </c>
      <c r="AW32">
        <f t="shared" si="5"/>
        <v>65.977116187024521</v>
      </c>
    </row>
    <row r="33" spans="1:51" x14ac:dyDescent="0.25">
      <c r="B33" t="s">
        <v>30</v>
      </c>
      <c r="Q33">
        <f>Q44/Q$40</f>
        <v>86.395670603327645</v>
      </c>
      <c r="R33">
        <f t="shared" ref="R33:AF33" si="6">R44/R$40</f>
        <v>122.49313677497686</v>
      </c>
      <c r="S33">
        <f t="shared" si="6"/>
        <v>162.22285343032729</v>
      </c>
      <c r="T33">
        <f t="shared" si="6"/>
        <v>41.290364305662258</v>
      </c>
      <c r="U33">
        <f t="shared" si="6"/>
        <v>134.86808620094428</v>
      </c>
      <c r="V33">
        <f t="shared" si="6"/>
        <v>160.39999184203532</v>
      </c>
      <c r="W33">
        <f t="shared" si="6"/>
        <v>159.22649308231723</v>
      </c>
      <c r="X33">
        <f t="shared" si="6"/>
        <v>69.719531734145562</v>
      </c>
      <c r="Y33">
        <f t="shared" si="6"/>
        <v>87.388871584735099</v>
      </c>
      <c r="Z33">
        <f t="shared" si="6"/>
        <v>95.522436920682267</v>
      </c>
      <c r="AA33">
        <f t="shared" si="6"/>
        <v>116.3748293110675</v>
      </c>
      <c r="AB33">
        <f t="shared" si="6"/>
        <v>49.449419775530892</v>
      </c>
      <c r="AC33">
        <f t="shared" si="6"/>
        <v>96.41089404999984</v>
      </c>
      <c r="AD33">
        <f t="shared" si="6"/>
        <v>93.128921864098004</v>
      </c>
      <c r="AE33">
        <f t="shared" si="6"/>
        <v>104.91554773149728</v>
      </c>
      <c r="AF33">
        <f t="shared" si="6"/>
        <v>54.51169877604049</v>
      </c>
      <c r="AH33">
        <f>AH44/AH$40</f>
        <v>156.08309257011956</v>
      </c>
      <c r="AI33">
        <f t="shared" ref="AI33:AW33" si="7">AI44/AI$40</f>
        <v>194.91212357888787</v>
      </c>
      <c r="AJ33">
        <f t="shared" si="7"/>
        <v>350.43513753730781</v>
      </c>
      <c r="AK33">
        <f t="shared" si="7"/>
        <v>48.376303972751316</v>
      </c>
      <c r="AL33">
        <f t="shared" si="7"/>
        <v>225.31034560730171</v>
      </c>
      <c r="AM33">
        <f t="shared" si="7"/>
        <v>252.30234668592456</v>
      </c>
      <c r="AN33">
        <f t="shared" si="7"/>
        <v>272.30629789669462</v>
      </c>
      <c r="AO33">
        <f t="shared" si="7"/>
        <v>86.51698971948403</v>
      </c>
      <c r="AP33">
        <f t="shared" si="7"/>
        <v>173.72071041571581</v>
      </c>
      <c r="AQ33">
        <f t="shared" si="7"/>
        <v>170.24196338165129</v>
      </c>
      <c r="AR33">
        <f t="shared" si="7"/>
        <v>292.62308756037714</v>
      </c>
      <c r="AS33">
        <f t="shared" si="7"/>
        <v>66.117066485081381</v>
      </c>
      <c r="AT33">
        <f t="shared" si="7"/>
        <v>191.58313086438818</v>
      </c>
      <c r="AU33">
        <f t="shared" si="7"/>
        <v>152.22770819613552</v>
      </c>
      <c r="AV33">
        <f t="shared" si="7"/>
        <v>199.13422231474377</v>
      </c>
      <c r="AW33">
        <f t="shared" si="7"/>
        <v>72.806025272273885</v>
      </c>
    </row>
    <row r="34" spans="1:51" x14ac:dyDescent="0.25">
      <c r="B34" t="s">
        <v>31</v>
      </c>
      <c r="Q34">
        <f>Q45/Q$40</f>
        <v>120.10312923350951</v>
      </c>
      <c r="R34">
        <f t="shared" ref="R34:AF34" si="8">R45/R$40</f>
        <v>126.15150129944142</v>
      </c>
      <c r="S34">
        <f t="shared" si="8"/>
        <v>156.80877342728598</v>
      </c>
      <c r="T34">
        <f t="shared" si="8"/>
        <v>40.856165398672147</v>
      </c>
      <c r="U34">
        <f t="shared" si="8"/>
        <v>138.12472545410688</v>
      </c>
      <c r="V34">
        <f t="shared" si="8"/>
        <v>147.17794964119659</v>
      </c>
      <c r="W34">
        <f t="shared" si="8"/>
        <v>157.72337963805003</v>
      </c>
      <c r="X34">
        <f t="shared" si="8"/>
        <v>66.816526075035796</v>
      </c>
      <c r="Y34">
        <f t="shared" si="8"/>
        <v>86.344469278835376</v>
      </c>
      <c r="Z34">
        <f t="shared" si="8"/>
        <v>89.26005087648447</v>
      </c>
      <c r="AA34">
        <f t="shared" si="8"/>
        <v>123.14837709356362</v>
      </c>
      <c r="AB34">
        <f t="shared" si="8"/>
        <v>46.466173314150446</v>
      </c>
      <c r="AC34">
        <f t="shared" si="8"/>
        <v>96.424761401477156</v>
      </c>
      <c r="AD34">
        <f t="shared" si="8"/>
        <v>94.140485933098489</v>
      </c>
      <c r="AE34">
        <f t="shared" si="8"/>
        <v>102.35487615875245</v>
      </c>
      <c r="AF34">
        <f t="shared" si="8"/>
        <v>47.877050084536791</v>
      </c>
      <c r="AH34">
        <f>AH45/AH$40</f>
        <v>217.29763529945868</v>
      </c>
      <c r="AI34">
        <f t="shared" ref="AI34:AW34" si="9">AI45/AI$40</f>
        <v>200.75114669241984</v>
      </c>
      <c r="AJ34">
        <f t="shared" si="9"/>
        <v>338.70063619182514</v>
      </c>
      <c r="AK34">
        <f t="shared" si="9"/>
        <v>47.865741714089665</v>
      </c>
      <c r="AL34">
        <f t="shared" si="9"/>
        <v>230.76719418955969</v>
      </c>
      <c r="AM34">
        <f t="shared" si="9"/>
        <v>231.45711203657831</v>
      </c>
      <c r="AN34">
        <f t="shared" si="9"/>
        <v>269.72895363570086</v>
      </c>
      <c r="AO34">
        <f t="shared" si="9"/>
        <v>82.904387903946059</v>
      </c>
      <c r="AP34">
        <f t="shared" si="9"/>
        <v>171.63259530406197</v>
      </c>
      <c r="AQ34">
        <f t="shared" si="9"/>
        <v>159.02919164087129</v>
      </c>
      <c r="AR34">
        <f t="shared" si="9"/>
        <v>309.74400492046709</v>
      </c>
      <c r="AS34">
        <f t="shared" si="9"/>
        <v>62.107518815220445</v>
      </c>
      <c r="AT34">
        <f t="shared" si="9"/>
        <v>191.61083088006939</v>
      </c>
      <c r="AU34">
        <f t="shared" si="9"/>
        <v>153.88816956649825</v>
      </c>
      <c r="AV34">
        <f t="shared" si="9"/>
        <v>194.25182808457328</v>
      </c>
      <c r="AW34">
        <f t="shared" si="9"/>
        <v>63.903154264409679</v>
      </c>
    </row>
    <row r="35" spans="1:51" x14ac:dyDescent="0.25">
      <c r="B35" t="s">
        <v>32</v>
      </c>
    </row>
    <row r="36" spans="1:51" x14ac:dyDescent="0.25">
      <c r="B36" t="s">
        <v>30</v>
      </c>
    </row>
    <row r="37" spans="1:51" x14ac:dyDescent="0.25">
      <c r="B37" t="s">
        <v>33</v>
      </c>
      <c r="P37" s="12" t="s">
        <v>139</v>
      </c>
      <c r="Q37">
        <v>84.17508417508418</v>
      </c>
      <c r="R37">
        <v>104.64058234758872</v>
      </c>
      <c r="S37">
        <v>68.58594411515665</v>
      </c>
      <c r="T37">
        <v>250.85034013605443</v>
      </c>
      <c r="U37">
        <v>92.21658206429781</v>
      </c>
      <c r="V37">
        <v>100.94909404659188</v>
      </c>
      <c r="W37">
        <v>90.909090909090907</v>
      </c>
      <c r="X37">
        <v>188.40579710144928</v>
      </c>
      <c r="Y37">
        <v>75.168918918918919</v>
      </c>
      <c r="Z37">
        <v>79.081632653061234</v>
      </c>
      <c r="AA37">
        <v>60.891938250428822</v>
      </c>
      <c r="AB37">
        <v>145.03816793893128</v>
      </c>
      <c r="AC37">
        <v>72.390572390572387</v>
      </c>
      <c r="AD37">
        <v>96.088435374149668</v>
      </c>
      <c r="AE37">
        <v>81.595648232094291</v>
      </c>
      <c r="AF37">
        <v>151.46443514644352</v>
      </c>
      <c r="AH37">
        <f>Q37-$AF$81</f>
        <v>46.97432231595397</v>
      </c>
      <c r="AI37">
        <f t="shared" ref="AI37:AW37" si="10">R37-$AF$81</f>
        <v>67.439820488458508</v>
      </c>
      <c r="AJ37">
        <f t="shared" si="10"/>
        <v>31.38518225602644</v>
      </c>
      <c r="AK37">
        <f t="shared" si="10"/>
        <v>213.64957827692422</v>
      </c>
      <c r="AL37">
        <f t="shared" si="10"/>
        <v>55.0158202051676</v>
      </c>
      <c r="AM37">
        <f t="shared" si="10"/>
        <v>63.748332187461671</v>
      </c>
      <c r="AN37">
        <f t="shared" si="10"/>
        <v>53.708329049960696</v>
      </c>
      <c r="AO37">
        <f t="shared" si="10"/>
        <v>151.20503524231907</v>
      </c>
      <c r="AP37">
        <f t="shared" si="10"/>
        <v>37.968157059788709</v>
      </c>
      <c r="AQ37">
        <f t="shared" si="10"/>
        <v>41.880870793931024</v>
      </c>
      <c r="AR37">
        <f t="shared" si="10"/>
        <v>23.691176391298612</v>
      </c>
      <c r="AS37">
        <f t="shared" si="10"/>
        <v>107.83740607980107</v>
      </c>
      <c r="AT37">
        <f t="shared" si="10"/>
        <v>35.189810531442177</v>
      </c>
      <c r="AU37">
        <f t="shared" si="10"/>
        <v>58.887673515019458</v>
      </c>
      <c r="AV37">
        <f t="shared" si="10"/>
        <v>44.394886372964081</v>
      </c>
      <c r="AW37">
        <f t="shared" si="10"/>
        <v>114.26367328731331</v>
      </c>
    </row>
    <row r="38" spans="1:51" x14ac:dyDescent="0.25">
      <c r="B38" t="s">
        <v>34</v>
      </c>
      <c r="Q38">
        <v>82.121471343028233</v>
      </c>
      <c r="R38">
        <v>95.037846930193439</v>
      </c>
      <c r="S38">
        <v>69.384215091066778</v>
      </c>
      <c r="T38">
        <v>246.58703071672358</v>
      </c>
      <c r="U38">
        <v>93.120805369127524</v>
      </c>
      <c r="V38">
        <v>107.61154855643045</v>
      </c>
      <c r="W38">
        <v>89.209855564995749</v>
      </c>
      <c r="X38">
        <v>195.28619528619529</v>
      </c>
      <c r="Y38">
        <v>75.085324232081916</v>
      </c>
      <c r="Z38">
        <v>84.608460846084611</v>
      </c>
      <c r="AA38">
        <v>60.944206008583691</v>
      </c>
      <c r="AB38">
        <v>144.93996569468268</v>
      </c>
      <c r="AC38">
        <v>74.829931972789126</v>
      </c>
      <c r="AD38">
        <v>96.088435374149668</v>
      </c>
      <c r="AE38">
        <v>75.78397212543554</v>
      </c>
      <c r="AF38">
        <v>146.15384615384616</v>
      </c>
      <c r="AH38">
        <f t="shared" ref="AH38:AH39" si="11">Q38-$AF$81</f>
        <v>44.920709483898023</v>
      </c>
      <c r="AI38">
        <f t="shared" ref="AI38:AI39" si="12">R38-$AF$81</f>
        <v>57.837085071063228</v>
      </c>
      <c r="AJ38">
        <f t="shared" ref="AJ38:AJ39" si="13">S38-$AF$81</f>
        <v>32.183453231936568</v>
      </c>
      <c r="AK38">
        <f t="shared" ref="AK38:AK39" si="14">T38-$AF$81</f>
        <v>209.38626885759336</v>
      </c>
      <c r="AL38">
        <f t="shared" ref="AL38:AL39" si="15">U38-$AF$81</f>
        <v>55.920043509997313</v>
      </c>
      <c r="AM38">
        <f t="shared" ref="AM38:AM39" si="16">V38-$AF$81</f>
        <v>70.410786697300239</v>
      </c>
      <c r="AN38">
        <f t="shared" ref="AN38:AN39" si="17">W38-$AF$81</f>
        <v>52.009093705865538</v>
      </c>
      <c r="AO38">
        <f t="shared" ref="AO38:AO39" si="18">X38-$AF$81</f>
        <v>158.08543342706508</v>
      </c>
      <c r="AP38">
        <f t="shared" ref="AP38:AP39" si="19">Y38-$AF$81</f>
        <v>37.884562372951706</v>
      </c>
      <c r="AQ38">
        <f t="shared" ref="AQ38:AQ39" si="20">Z38-$AF$81</f>
        <v>47.407698986954401</v>
      </c>
      <c r="AR38">
        <f t="shared" ref="AR38:AR39" si="21">AA38-$AF$81</f>
        <v>23.743444149453481</v>
      </c>
      <c r="AS38">
        <f t="shared" ref="AS38:AS39" si="22">AB38-$AF$81</f>
        <v>107.73920383555247</v>
      </c>
      <c r="AT38">
        <f t="shared" ref="AT38:AT39" si="23">AC38-$AF$81</f>
        <v>37.629170113658915</v>
      </c>
      <c r="AU38">
        <f t="shared" ref="AU38:AU39" si="24">AD38-$AF$81</f>
        <v>58.887673515019458</v>
      </c>
      <c r="AV38">
        <f t="shared" ref="AV38:AV39" si="25">AE38-$AF$81</f>
        <v>38.583210266305329</v>
      </c>
      <c r="AW38">
        <f t="shared" ref="AW38:AW39" si="26">AF38-$AF$81</f>
        <v>108.95308429471595</v>
      </c>
    </row>
    <row r="39" spans="1:51" x14ac:dyDescent="0.25">
      <c r="Q39">
        <v>82.064297800338409</v>
      </c>
      <c r="R39">
        <v>99.152542372881356</v>
      </c>
      <c r="S39">
        <v>69.230769230769241</v>
      </c>
      <c r="T39">
        <v>248.73096446700509</v>
      </c>
      <c r="U39">
        <v>91.452991452991455</v>
      </c>
      <c r="V39">
        <v>96.610169491525426</v>
      </c>
      <c r="W39">
        <v>87.642418930762489</v>
      </c>
      <c r="X39">
        <v>184.48275862068968</v>
      </c>
      <c r="Y39">
        <v>73.024054982817873</v>
      </c>
      <c r="Z39">
        <v>89.092422980849292</v>
      </c>
      <c r="AA39">
        <v>62.822719449225481</v>
      </c>
      <c r="AB39">
        <v>146.02903501280957</v>
      </c>
      <c r="AC39">
        <v>76.263924592973439</v>
      </c>
      <c r="AD39">
        <v>93.401885175664091</v>
      </c>
      <c r="AE39">
        <v>77.310924369747909</v>
      </c>
      <c r="AF39">
        <v>140.42553191489361</v>
      </c>
      <c r="AH39">
        <f t="shared" si="11"/>
        <v>44.863535941208198</v>
      </c>
      <c r="AI39">
        <f t="shared" si="12"/>
        <v>61.951780513751146</v>
      </c>
      <c r="AJ39">
        <f t="shared" si="13"/>
        <v>32.03000737163903</v>
      </c>
      <c r="AK39">
        <f t="shared" si="14"/>
        <v>211.53020260787488</v>
      </c>
      <c r="AL39">
        <f t="shared" si="15"/>
        <v>54.252229593861244</v>
      </c>
      <c r="AM39">
        <f t="shared" si="16"/>
        <v>59.409407632395215</v>
      </c>
      <c r="AN39">
        <f t="shared" si="17"/>
        <v>50.441657071632278</v>
      </c>
      <c r="AO39">
        <f t="shared" si="18"/>
        <v>147.28199676155947</v>
      </c>
      <c r="AP39">
        <f t="shared" si="19"/>
        <v>35.823293123687662</v>
      </c>
      <c r="AQ39">
        <f t="shared" si="20"/>
        <v>51.891661121719082</v>
      </c>
      <c r="AR39">
        <f t="shared" si="21"/>
        <v>25.621957590095271</v>
      </c>
      <c r="AS39">
        <f t="shared" si="22"/>
        <v>108.82827315367936</v>
      </c>
      <c r="AT39">
        <f t="shared" si="23"/>
        <v>39.063162733843228</v>
      </c>
      <c r="AU39">
        <f t="shared" si="24"/>
        <v>56.201123316533881</v>
      </c>
      <c r="AV39">
        <f t="shared" si="25"/>
        <v>40.110162510617698</v>
      </c>
      <c r="AW39">
        <f t="shared" si="26"/>
        <v>103.2247700557634</v>
      </c>
    </row>
    <row r="40" spans="1:51" x14ac:dyDescent="0.25">
      <c r="P40" t="s">
        <v>83</v>
      </c>
      <c r="Q40">
        <f>AVERAGE(Q37:Q39)</f>
        <v>82.786951106150283</v>
      </c>
      <c r="R40">
        <f t="shared" ref="R40:AF40" si="27">AVERAGE(R37:R39)</f>
        <v>99.6103238835545</v>
      </c>
      <c r="S40">
        <f t="shared" si="27"/>
        <v>69.066976145664228</v>
      </c>
      <c r="T40">
        <f t="shared" si="27"/>
        <v>248.72277843992774</v>
      </c>
      <c r="U40">
        <f t="shared" si="27"/>
        <v>92.263459628805592</v>
      </c>
      <c r="V40">
        <f t="shared" si="27"/>
        <v>101.7236040315159</v>
      </c>
      <c r="W40">
        <f t="shared" si="27"/>
        <v>89.253788468283048</v>
      </c>
      <c r="X40">
        <f t="shared" si="27"/>
        <v>189.39158366944477</v>
      </c>
      <c r="Y40">
        <f t="shared" si="27"/>
        <v>74.426099377939565</v>
      </c>
      <c r="Z40">
        <f t="shared" si="27"/>
        <v>84.260838826665051</v>
      </c>
      <c r="AA40">
        <f t="shared" si="27"/>
        <v>61.552954569412663</v>
      </c>
      <c r="AB40">
        <f t="shared" si="27"/>
        <v>145.3357228821412</v>
      </c>
      <c r="AC40">
        <f t="shared" si="27"/>
        <v>74.494809652111641</v>
      </c>
      <c r="AD40">
        <f t="shared" si="27"/>
        <v>95.192918641321128</v>
      </c>
      <c r="AE40">
        <f t="shared" si="27"/>
        <v>78.230181575759246</v>
      </c>
      <c r="AF40">
        <f t="shared" si="27"/>
        <v>146.01460440506111</v>
      </c>
      <c r="AG40" t="s">
        <v>83</v>
      </c>
      <c r="AH40">
        <f>AVERAGE(AH37:AH39)</f>
        <v>45.586189247020059</v>
      </c>
      <c r="AI40">
        <f t="shared" ref="AI40" si="28">AVERAGE(AI37:AI39)</f>
        <v>62.409562024424297</v>
      </c>
      <c r="AJ40">
        <f t="shared" ref="AJ40" si="29">AVERAGE(AJ37:AJ39)</f>
        <v>31.866214286534014</v>
      </c>
      <c r="AK40">
        <f t="shared" ref="AK40" si="30">AVERAGE(AK37:AK39)</f>
        <v>211.5220165807975</v>
      </c>
      <c r="AL40">
        <f t="shared" ref="AL40" si="31">AVERAGE(AL37:AL39)</f>
        <v>55.062697769675388</v>
      </c>
      <c r="AM40">
        <f t="shared" ref="AM40" si="32">AVERAGE(AM37:AM39)</f>
        <v>64.522842172385708</v>
      </c>
      <c r="AN40">
        <f t="shared" ref="AN40" si="33">AVERAGE(AN37:AN39)</f>
        <v>52.053026609152845</v>
      </c>
      <c r="AO40">
        <f t="shared" ref="AO40" si="34">AVERAGE(AO37:AO39)</f>
        <v>152.19082181031453</v>
      </c>
      <c r="AP40">
        <f t="shared" ref="AP40" si="35">AVERAGE(AP37:AP39)</f>
        <v>37.225337518809361</v>
      </c>
      <c r="AQ40">
        <f t="shared" ref="AQ40" si="36">AVERAGE(AQ37:AQ39)</f>
        <v>47.060076967534833</v>
      </c>
      <c r="AR40">
        <f t="shared" ref="AR40" si="37">AVERAGE(AR37:AR39)</f>
        <v>24.352192710282452</v>
      </c>
      <c r="AS40">
        <f t="shared" ref="AS40" si="38">AVERAGE(AS37:AS39)</f>
        <v>108.13496102301097</v>
      </c>
      <c r="AT40">
        <f t="shared" ref="AT40" si="39">AVERAGE(AT37:AT39)</f>
        <v>37.294047792981438</v>
      </c>
      <c r="AU40">
        <f t="shared" ref="AU40" si="40">AVERAGE(AU37:AU39)</f>
        <v>57.992156782190932</v>
      </c>
      <c r="AV40">
        <f t="shared" ref="AV40" si="41">AVERAGE(AV37:AV39)</f>
        <v>41.029419716629036</v>
      </c>
      <c r="AW40">
        <f t="shared" ref="AW40" si="42">AVERAGE(AW37:AW39)</f>
        <v>108.81384254593088</v>
      </c>
      <c r="AY40">
        <f>AR40/AK40</f>
        <v>0.11512840650788882</v>
      </c>
    </row>
    <row r="41" spans="1:51" x14ac:dyDescent="0.25">
      <c r="P41" t="s">
        <v>103</v>
      </c>
      <c r="Q41">
        <f>STDEV(Q37:Q39)</f>
        <v>1.2024983435734224</v>
      </c>
      <c r="R41">
        <f t="shared" ref="R41:AF41" si="43">STDEV(R37:R39)</f>
        <v>4.8177074223908694</v>
      </c>
      <c r="S41">
        <f t="shared" si="43"/>
        <v>0.42359210189909324</v>
      </c>
      <c r="T41">
        <f t="shared" si="43"/>
        <v>2.1316664981929692</v>
      </c>
      <c r="U41">
        <f t="shared" si="43"/>
        <v>0.83489457074226969</v>
      </c>
      <c r="V41">
        <f t="shared" si="43"/>
        <v>5.5414334445153184</v>
      </c>
      <c r="W41">
        <f t="shared" si="43"/>
        <v>1.6337790635494334</v>
      </c>
      <c r="X41">
        <f t="shared" si="43"/>
        <v>5.4687651544592759</v>
      </c>
      <c r="Y41">
        <f t="shared" si="43"/>
        <v>1.2149252579216414</v>
      </c>
      <c r="Z41">
        <f t="shared" si="43"/>
        <v>5.0144403025684472</v>
      </c>
      <c r="AA41">
        <f t="shared" si="43"/>
        <v>1.0999591433958698</v>
      </c>
      <c r="AB41">
        <f t="shared" si="43"/>
        <v>0.60243024749162943</v>
      </c>
      <c r="AC41">
        <f t="shared" si="43"/>
        <v>1.9583014447023881</v>
      </c>
      <c r="AD41">
        <f t="shared" si="43"/>
        <v>1.5510804802870903</v>
      </c>
      <c r="AE41">
        <f t="shared" si="43"/>
        <v>3.0129172159685842</v>
      </c>
      <c r="AF41">
        <f t="shared" si="43"/>
        <v>5.5207687270283561</v>
      </c>
      <c r="AY41">
        <f>AR46/AK46</f>
        <v>0.72754255815751923</v>
      </c>
    </row>
    <row r="42" spans="1:51" x14ac:dyDescent="0.25">
      <c r="A42" t="s">
        <v>35</v>
      </c>
      <c r="B42">
        <v>28.9</v>
      </c>
      <c r="AY42">
        <f>AY41/AY40</f>
        <v>6.3194009213327087</v>
      </c>
    </row>
    <row r="43" spans="1:51" x14ac:dyDescent="0.25">
      <c r="P43" s="12" t="s">
        <v>138</v>
      </c>
      <c r="Q43">
        <v>9614.4</v>
      </c>
      <c r="R43">
        <v>12779.38808373591</v>
      </c>
      <c r="S43">
        <v>16239.3939393939</v>
      </c>
      <c r="T43">
        <v>10125.099601593627</v>
      </c>
      <c r="U43">
        <v>12604.524180967239</v>
      </c>
      <c r="V43">
        <v>14596.658711217186</v>
      </c>
      <c r="W43">
        <v>13837.962962962962</v>
      </c>
      <c r="X43">
        <v>12829.888712241653</v>
      </c>
      <c r="Y43">
        <v>6998.3593109105823</v>
      </c>
      <c r="Z43">
        <v>8637.9446640316219</v>
      </c>
      <c r="AA43">
        <v>7518.4275184275175</v>
      </c>
      <c r="AB43">
        <v>7270.2922077922076</v>
      </c>
      <c r="AC43">
        <v>7300.080450522928</v>
      </c>
      <c r="AD43">
        <v>9260.0644122383255</v>
      </c>
      <c r="AE43">
        <v>9207.3954983922831</v>
      </c>
      <c r="AF43">
        <v>7216.4242942686051</v>
      </c>
      <c r="AH43">
        <f>Q43-$AF$81</f>
        <v>9577.1992381408691</v>
      </c>
      <c r="AI43">
        <f t="shared" ref="AI43:AW43" si="44">R43-$AF$81</f>
        <v>12742.18732187678</v>
      </c>
      <c r="AJ43">
        <f t="shared" si="44"/>
        <v>16202.193177534769</v>
      </c>
      <c r="AK43">
        <f t="shared" si="44"/>
        <v>10087.898839734497</v>
      </c>
      <c r="AL43">
        <f t="shared" si="44"/>
        <v>12567.323419108108</v>
      </c>
      <c r="AM43">
        <f t="shared" si="44"/>
        <v>14559.457949358055</v>
      </c>
      <c r="AN43">
        <f t="shared" si="44"/>
        <v>13800.762201103831</v>
      </c>
      <c r="AO43">
        <f t="shared" si="44"/>
        <v>12792.687950382522</v>
      </c>
      <c r="AP43">
        <f t="shared" si="44"/>
        <v>6961.1585490514517</v>
      </c>
      <c r="AQ43">
        <f t="shared" si="44"/>
        <v>8600.7439021724913</v>
      </c>
      <c r="AR43">
        <f t="shared" si="44"/>
        <v>7481.2267565683869</v>
      </c>
      <c r="AS43">
        <f t="shared" si="44"/>
        <v>7233.091445933077</v>
      </c>
      <c r="AT43">
        <f t="shared" si="44"/>
        <v>7262.8796886637974</v>
      </c>
      <c r="AU43">
        <f t="shared" si="44"/>
        <v>9222.863650379195</v>
      </c>
      <c r="AV43">
        <f t="shared" si="44"/>
        <v>9170.1947365331525</v>
      </c>
      <c r="AW43">
        <f t="shared" si="44"/>
        <v>7179.2235324094745</v>
      </c>
    </row>
    <row r="44" spans="1:51" x14ac:dyDescent="0.25">
      <c r="Q44">
        <v>7152.4341580207511</v>
      </c>
      <c r="R44">
        <v>12201.581027667986</v>
      </c>
      <c r="S44">
        <v>11204.241948154</v>
      </c>
      <c r="T44">
        <v>10269.854132901135</v>
      </c>
      <c r="U44">
        <v>12443.396226415094</v>
      </c>
      <c r="V44">
        <v>16316.465256797583</v>
      </c>
      <c r="W44">
        <v>14211.567732115676</v>
      </c>
      <c r="X44">
        <v>13204.292527821939</v>
      </c>
      <c r="Y44">
        <v>6504.0128410914931</v>
      </c>
      <c r="Z44">
        <v>8048.8006617038873</v>
      </c>
      <c r="AA44">
        <v>7163.2145816072907</v>
      </c>
      <c r="AB44">
        <v>7186.7671691792302</v>
      </c>
      <c r="AC44">
        <v>7182.111200644641</v>
      </c>
      <c r="AD44">
        <v>8865.2138821630342</v>
      </c>
      <c r="AE44">
        <v>8207.5623491552687</v>
      </c>
      <c r="AF44">
        <v>7959.5041322314055</v>
      </c>
      <c r="AH44">
        <f t="shared" ref="AH44:AH45" si="45">Q44-$AF$81</f>
        <v>7115.2333961616205</v>
      </c>
      <c r="AI44">
        <f t="shared" ref="AI44:AI45" si="46">R44-$AF$81</f>
        <v>12164.380265808855</v>
      </c>
      <c r="AJ44">
        <f t="shared" ref="AJ44:AJ45" si="47">S44-$AF$81</f>
        <v>11167.041186294869</v>
      </c>
      <c r="AK44">
        <f t="shared" ref="AK44:AK45" si="48">T44-$AF$81</f>
        <v>10232.653371042004</v>
      </c>
      <c r="AL44">
        <f t="shared" ref="AL44:AL45" si="49">U44-$AF$81</f>
        <v>12406.195464555964</v>
      </c>
      <c r="AM44">
        <f t="shared" ref="AM44:AM45" si="50">V44-$AF$81</f>
        <v>16279.264494938452</v>
      </c>
      <c r="AN44">
        <f t="shared" ref="AN44:AN45" si="51">W44-$AF$81</f>
        <v>14174.366970256546</v>
      </c>
      <c r="AO44">
        <f t="shared" ref="AO44:AO45" si="52">X44-$AF$81</f>
        <v>13167.091765962808</v>
      </c>
      <c r="AP44">
        <f t="shared" ref="AP44:AP45" si="53">Y44-$AF$81</f>
        <v>6466.8120792323625</v>
      </c>
      <c r="AQ44">
        <f t="shared" ref="AQ44:AQ45" si="54">Z44-$AF$81</f>
        <v>8011.5998998447567</v>
      </c>
      <c r="AR44">
        <f t="shared" ref="AR44:AR45" si="55">AA44-$AF$81</f>
        <v>7126.0138197481601</v>
      </c>
      <c r="AS44">
        <f t="shared" ref="AS44:AS45" si="56">AB44-$AF$81</f>
        <v>7149.5664073200996</v>
      </c>
      <c r="AT44">
        <f t="shared" ref="AT44:AT45" si="57">AC44-$AF$81</f>
        <v>7144.9104387855105</v>
      </c>
      <c r="AU44">
        <f t="shared" ref="AU44:AU45" si="58">AD44-$AF$81</f>
        <v>8828.0131203039036</v>
      </c>
      <c r="AV44">
        <f t="shared" ref="AV44:AV45" si="59">AE44-$AF$81</f>
        <v>8170.3615872961382</v>
      </c>
      <c r="AW44">
        <f t="shared" ref="AW44:AW45" si="60">AF44-$AF$81</f>
        <v>7922.3033703722749</v>
      </c>
    </row>
    <row r="45" spans="1:51" x14ac:dyDescent="0.25">
      <c r="Q45">
        <v>9942.9718875502003</v>
      </c>
      <c r="R45">
        <v>12565.991902834006</v>
      </c>
      <c r="S45">
        <v>10830.307813733229</v>
      </c>
      <c r="T45">
        <v>10161.858974358975</v>
      </c>
      <c r="U45">
        <v>12743.865030674846</v>
      </c>
      <c r="V45">
        <v>14971.47147147147</v>
      </c>
      <c r="W45">
        <v>14077.40916271722</v>
      </c>
      <c r="X45">
        <v>12654.487688641781</v>
      </c>
      <c r="Y45">
        <v>6426.2820512820517</v>
      </c>
      <c r="Z45">
        <v>7521.1267605633802</v>
      </c>
      <c r="AA45">
        <v>7580.1464605370211</v>
      </c>
      <c r="AB45">
        <v>6753.194888178914</v>
      </c>
      <c r="AC45">
        <v>7183.1442463533222</v>
      </c>
      <c r="AD45">
        <v>8961.5076182838802</v>
      </c>
      <c r="AE45">
        <v>8007.2405470635549</v>
      </c>
      <c r="AF45">
        <v>6990.7485281749368</v>
      </c>
      <c r="AH45">
        <f t="shared" si="45"/>
        <v>9905.7711256910698</v>
      </c>
      <c r="AI45">
        <f t="shared" si="46"/>
        <v>12528.791140974876</v>
      </c>
      <c r="AJ45">
        <f t="shared" si="47"/>
        <v>10793.107051874098</v>
      </c>
      <c r="AK45">
        <f t="shared" si="48"/>
        <v>10124.658212499844</v>
      </c>
      <c r="AL45">
        <f t="shared" si="49"/>
        <v>12706.664268815715</v>
      </c>
      <c r="AM45">
        <f t="shared" si="50"/>
        <v>14934.270709612339</v>
      </c>
      <c r="AN45">
        <f t="shared" si="51"/>
        <v>14040.20840085809</v>
      </c>
      <c r="AO45">
        <f t="shared" si="52"/>
        <v>12617.28692678265</v>
      </c>
      <c r="AP45">
        <f t="shared" si="53"/>
        <v>6389.0812894229211</v>
      </c>
      <c r="AQ45">
        <f t="shared" si="54"/>
        <v>7483.9259987042497</v>
      </c>
      <c r="AR45">
        <f t="shared" si="55"/>
        <v>7542.9456986778905</v>
      </c>
      <c r="AS45">
        <f t="shared" si="56"/>
        <v>6715.9941263197834</v>
      </c>
      <c r="AT45">
        <f t="shared" si="57"/>
        <v>7145.9434844941916</v>
      </c>
      <c r="AU45">
        <f t="shared" si="58"/>
        <v>8924.3068564247496</v>
      </c>
      <c r="AV45">
        <f t="shared" si="59"/>
        <v>7970.0397852044243</v>
      </c>
      <c r="AW45">
        <f t="shared" si="60"/>
        <v>6953.5477663158063</v>
      </c>
    </row>
    <row r="46" spans="1:51" x14ac:dyDescent="0.25">
      <c r="A46" t="s">
        <v>35</v>
      </c>
      <c r="B46">
        <v>28.8</v>
      </c>
      <c r="P46" t="s">
        <v>83</v>
      </c>
      <c r="Q46">
        <f>AVERAGE(Q43:Q45)</f>
        <v>8903.2686818569837</v>
      </c>
      <c r="R46">
        <f t="shared" ref="R46" si="61">AVERAGE(R43:R45)</f>
        <v>12515.653671412634</v>
      </c>
      <c r="S46">
        <f t="shared" ref="S46" si="62">AVERAGE(S43:S45)</f>
        <v>12757.981233760374</v>
      </c>
      <c r="T46">
        <f t="shared" ref="T46" si="63">AVERAGE(T43:T45)</f>
        <v>10185.604236284578</v>
      </c>
      <c r="U46">
        <f t="shared" ref="U46" si="64">AVERAGE(U43:U45)</f>
        <v>12597.261812685727</v>
      </c>
      <c r="V46">
        <f t="shared" ref="V46" si="65">AVERAGE(V43:V45)</f>
        <v>15294.865146495415</v>
      </c>
      <c r="W46">
        <f t="shared" ref="W46" si="66">AVERAGE(W43:W45)</f>
        <v>14042.313285931954</v>
      </c>
      <c r="X46">
        <f t="shared" ref="X46" si="67">AVERAGE(X43:X45)</f>
        <v>12896.222976235125</v>
      </c>
      <c r="Y46">
        <f t="shared" ref="Y46" si="68">AVERAGE(Y43:Y45)</f>
        <v>6642.884734428043</v>
      </c>
      <c r="Z46">
        <f t="shared" ref="Z46" si="69">AVERAGE(Z43:Z45)</f>
        <v>8069.2906954329628</v>
      </c>
      <c r="AA46">
        <f t="shared" ref="AA46" si="70">AVERAGE(AA43:AA45)</f>
        <v>7420.5961868572767</v>
      </c>
      <c r="AB46">
        <f t="shared" ref="AB46" si="71">AVERAGE(AB43:AB45)</f>
        <v>7070.0847550501176</v>
      </c>
      <c r="AC46">
        <f t="shared" ref="AC46" si="72">AVERAGE(AC43:AC45)</f>
        <v>7221.7786325069637</v>
      </c>
      <c r="AD46">
        <f t="shared" ref="AD46" si="73">AVERAGE(AD43:AD45)</f>
        <v>9028.9286375617467</v>
      </c>
      <c r="AE46">
        <f t="shared" ref="AE46" si="74">AVERAGE(AE43:AE45)</f>
        <v>8474.0661315370362</v>
      </c>
      <c r="AF46">
        <f t="shared" ref="AF46" si="75">AVERAGE(AF43:AF45)</f>
        <v>7388.8923182249819</v>
      </c>
      <c r="AG46" t="s">
        <v>83</v>
      </c>
      <c r="AH46">
        <f>AVERAGE(AH43:AH45)</f>
        <v>8866.0679199978531</v>
      </c>
      <c r="AI46">
        <f t="shared" ref="AI46" si="76">AVERAGE(AI43:AI45)</f>
        <v>12478.452909553504</v>
      </c>
      <c r="AJ46">
        <f t="shared" ref="AJ46" si="77">AVERAGE(AJ43:AJ45)</f>
        <v>12720.780471901244</v>
      </c>
      <c r="AK46">
        <f t="shared" ref="AK46" si="78">AVERAGE(AK43:AK45)</f>
        <v>10148.403474425448</v>
      </c>
      <c r="AL46">
        <f t="shared" ref="AL46" si="79">AVERAGE(AL43:AL45)</f>
        <v>12560.061050826596</v>
      </c>
      <c r="AM46">
        <f t="shared" ref="AM46" si="80">AVERAGE(AM43:AM45)</f>
        <v>15257.664384636284</v>
      </c>
      <c r="AN46">
        <f t="shared" ref="AN46" si="81">AVERAGE(AN43:AN45)</f>
        <v>14005.112524072823</v>
      </c>
      <c r="AO46">
        <f t="shared" ref="AO46" si="82">AVERAGE(AO43:AO45)</f>
        <v>12859.022214375995</v>
      </c>
      <c r="AP46">
        <f t="shared" ref="AP46" si="83">AVERAGE(AP43:AP45)</f>
        <v>6605.6839725689124</v>
      </c>
      <c r="AQ46">
        <f t="shared" ref="AQ46" si="84">AVERAGE(AQ43:AQ45)</f>
        <v>8032.0899335738322</v>
      </c>
      <c r="AR46">
        <f>AVERAGE(AR43:AR45)</f>
        <v>7383.3954249981462</v>
      </c>
      <c r="AS46">
        <f t="shared" ref="AS46" si="85">AVERAGE(AS43:AS45)</f>
        <v>7032.883993190987</v>
      </c>
      <c r="AT46">
        <f t="shared" ref="AT46" si="86">AVERAGE(AT43:AT45)</f>
        <v>7184.5778706478332</v>
      </c>
      <c r="AU46">
        <f t="shared" ref="AU46" si="87">AVERAGE(AU43:AU45)</f>
        <v>8991.7278757026161</v>
      </c>
      <c r="AV46">
        <f t="shared" ref="AV46" si="88">AVERAGE(AV43:AV45)</f>
        <v>8436.8653696779056</v>
      </c>
      <c r="AW46">
        <f t="shared" ref="AW46" si="89">AVERAGE(AW43:AW45)</f>
        <v>7351.6915563658513</v>
      </c>
    </row>
    <row r="47" spans="1:51" x14ac:dyDescent="0.25">
      <c r="P47" t="s">
        <v>84</v>
      </c>
      <c r="Q47">
        <f>Q46/Q40</f>
        <v>107.54434802703533</v>
      </c>
      <c r="R47">
        <f t="shared" ref="R47:AF47" si="90">R46/R40</f>
        <v>125.6461497509391</v>
      </c>
      <c r="S47">
        <f t="shared" si="90"/>
        <v>184.71897780573784</v>
      </c>
      <c r="T47">
        <f t="shared" si="90"/>
        <v>40.951634185546197</v>
      </c>
      <c r="U47">
        <f t="shared" si="90"/>
        <v>136.53576251494403</v>
      </c>
      <c r="V47">
        <f t="shared" si="90"/>
        <v>150.357090589877</v>
      </c>
      <c r="W47">
        <f t="shared" si="90"/>
        <v>157.3301652167066</v>
      </c>
      <c r="X47">
        <f t="shared" si="90"/>
        <v>68.092904269408251</v>
      </c>
      <c r="Y47">
        <f t="shared" si="90"/>
        <v>89.254774735608976</v>
      </c>
      <c r="Z47">
        <f t="shared" si="90"/>
        <v>95.765610784299099</v>
      </c>
      <c r="AA47">
        <f t="shared" si="90"/>
        <v>120.55629561192133</v>
      </c>
      <c r="AB47">
        <f t="shared" si="90"/>
        <v>48.646572328150491</v>
      </c>
      <c r="AC47">
        <f t="shared" si="90"/>
        <v>96.943379897639005</v>
      </c>
      <c r="AD47">
        <f t="shared" si="90"/>
        <v>94.848742600087576</v>
      </c>
      <c r="AE47">
        <f t="shared" si="90"/>
        <v>108.32220967467175</v>
      </c>
      <c r="AF47">
        <f t="shared" si="90"/>
        <v>50.603789588932862</v>
      </c>
      <c r="AG47" t="s">
        <v>84</v>
      </c>
      <c r="AH47">
        <f>AH46/AH40</f>
        <v>194.49021877996574</v>
      </c>
      <c r="AI47">
        <f t="shared" ref="AI47" si="91">AI46/AI40</f>
        <v>199.94456786397569</v>
      </c>
      <c r="AJ47">
        <f t="shared" ref="AJ47" si="92">AJ46/AJ40</f>
        <v>399.19333867270126</v>
      </c>
      <c r="AK47">
        <f t="shared" ref="AK47" si="93">AK46/AK40</f>
        <v>47.97800077018907</v>
      </c>
      <c r="AL47">
        <f t="shared" ref="AL47" si="94">AL46/AL40</f>
        <v>228.10471625209368</v>
      </c>
      <c r="AM47">
        <f t="shared" ref="AM47" si="95">AM46/AM40</f>
        <v>236.4691924740757</v>
      </c>
      <c r="AN47">
        <f t="shared" ref="AN47" si="96">AN46/AN40</f>
        <v>269.05472047249231</v>
      </c>
      <c r="AO47">
        <f t="shared" ref="AO47" si="97">AO46/AO40</f>
        <v>84.492757588253539</v>
      </c>
      <c r="AP47">
        <f t="shared" ref="AP47" si="98">AP46/AP40</f>
        <v>177.45128487367421</v>
      </c>
      <c r="AQ47">
        <f t="shared" ref="AQ47" si="99">AQ46/AQ40</f>
        <v>170.67736500122814</v>
      </c>
      <c r="AR47">
        <f t="shared" ref="AR47" si="100">AR46/AR40</f>
        <v>303.19222227083424</v>
      </c>
      <c r="AS47">
        <f t="shared" ref="AS47" si="101">AS46/AS40</f>
        <v>65.038022177623006</v>
      </c>
      <c r="AT47">
        <f t="shared" ref="AT47" si="102">AT46/AT40</f>
        <v>192.64677061951789</v>
      </c>
      <c r="AU47">
        <f t="shared" ref="AU47" si="103">AU46/AU40</f>
        <v>155.05075814776259</v>
      </c>
      <c r="AV47">
        <f t="shared" ref="AV47" si="104">AV46/AV40</f>
        <v>205.6296537447368</v>
      </c>
      <c r="AW47">
        <f t="shared" ref="AW47" si="105">AW46/AW40</f>
        <v>67.562098574569362</v>
      </c>
    </row>
    <row r="49" spans="1:50" x14ac:dyDescent="0.25">
      <c r="Q49">
        <f>Q54</f>
        <v>9614.4</v>
      </c>
      <c r="R49">
        <f>Q66</f>
        <v>12779.38808373591</v>
      </c>
      <c r="S49">
        <f>Q78</f>
        <v>16239.393939393938</v>
      </c>
      <c r="T49">
        <f>R58</f>
        <v>10125.099601593627</v>
      </c>
      <c r="U49">
        <f>R70</f>
        <v>12604.524180967239</v>
      </c>
      <c r="V49">
        <f>R82</f>
        <v>14596.658711217186</v>
      </c>
      <c r="W49">
        <f>S62</f>
        <v>13837.962962962962</v>
      </c>
      <c r="X49">
        <f>S74</f>
        <v>12829.888712241653</v>
      </c>
      <c r="AH49">
        <f>AH54</f>
        <v>9577.1992381408691</v>
      </c>
      <c r="AI49">
        <f>AH66</f>
        <v>12742.18732187678</v>
      </c>
      <c r="AJ49">
        <f>AH78</f>
        <v>16202.193177534808</v>
      </c>
      <c r="AK49">
        <f>AK54</f>
        <v>6961.1585490514517</v>
      </c>
      <c r="AL49">
        <f>AK66</f>
        <v>8600.7439021724913</v>
      </c>
      <c r="AM49">
        <f>AK78</f>
        <v>7481.2267565683869</v>
      </c>
      <c r="AN49">
        <f>AN54</f>
        <v>46.97432231595397</v>
      </c>
      <c r="AO49">
        <f>AN66</f>
        <v>67.439820488458508</v>
      </c>
      <c r="AP49">
        <f>AN78</f>
        <v>31.38518225602644</v>
      </c>
      <c r="AQ49">
        <f>AQ54</f>
        <v>37.968157059788709</v>
      </c>
      <c r="AR49">
        <f>AQ66</f>
        <v>41.880870793931024</v>
      </c>
      <c r="AS49">
        <f>AQ78</f>
        <v>23.691176391298612</v>
      </c>
      <c r="AT49">
        <f>AR58</f>
        <v>107.83740607980107</v>
      </c>
      <c r="AU49">
        <f>AR70</f>
        <v>35.189810531442177</v>
      </c>
      <c r="AV49">
        <f>AR82</f>
        <v>58.887673515019458</v>
      </c>
      <c r="AW49">
        <f>AS62</f>
        <v>44.394886372964081</v>
      </c>
      <c r="AX49">
        <f>AS74</f>
        <v>114.26367328731331</v>
      </c>
    </row>
    <row r="50" spans="1:50" x14ac:dyDescent="0.25">
      <c r="A50" t="s">
        <v>35</v>
      </c>
      <c r="B50">
        <v>28.8</v>
      </c>
      <c r="Q50">
        <f>Q58</f>
        <v>7152.4341580207511</v>
      </c>
      <c r="R50">
        <f>Q70</f>
        <v>12201.581027667986</v>
      </c>
      <c r="S50">
        <f>Q82</f>
        <v>11204.241948153967</v>
      </c>
      <c r="T50">
        <f>R62</f>
        <v>10269.854132901135</v>
      </c>
      <c r="U50">
        <f>R74</f>
        <v>12443.396226415094</v>
      </c>
      <c r="V50">
        <f>S54</f>
        <v>16316.465256797583</v>
      </c>
      <c r="W50">
        <f>S66</f>
        <v>14211.567732115676</v>
      </c>
      <c r="X50">
        <f>S78</f>
        <v>13204.292527821939</v>
      </c>
      <c r="AH50">
        <f>AH58</f>
        <v>7115.2333961616205</v>
      </c>
      <c r="AI50">
        <f>AH70</f>
        <v>12164.380265808855</v>
      </c>
      <c r="AJ50">
        <f>AH82</f>
        <v>11167.041186294837</v>
      </c>
      <c r="AK50">
        <f>AK58</f>
        <v>6466.8120792323625</v>
      </c>
      <c r="AL50">
        <f>AK70</f>
        <v>8011.5998998447567</v>
      </c>
      <c r="AM50">
        <f>AK82</f>
        <v>7126.0138197481601</v>
      </c>
      <c r="AN50">
        <f>AN58</f>
        <v>44.920709483898023</v>
      </c>
      <c r="AO50">
        <f>AN70</f>
        <v>57.837085071063228</v>
      </c>
      <c r="AP50">
        <f>AN82</f>
        <v>32.183453231936568</v>
      </c>
      <c r="AQ50">
        <f>AQ58</f>
        <v>37.884562372951706</v>
      </c>
      <c r="AR50">
        <f>AQ70</f>
        <v>47.407698986954401</v>
      </c>
      <c r="AS50">
        <f>AQ82</f>
        <v>23.743444149453481</v>
      </c>
      <c r="AT50">
        <f>AR62</f>
        <v>107.73920383555247</v>
      </c>
      <c r="AU50">
        <f>AR74</f>
        <v>37.629170113658915</v>
      </c>
      <c r="AV50">
        <f>AS54</f>
        <v>58.887673515019458</v>
      </c>
      <c r="AW50">
        <f>AS66</f>
        <v>38.583210266305329</v>
      </c>
      <c r="AX50">
        <f>AS78</f>
        <v>108.95308429471595</v>
      </c>
    </row>
    <row r="51" spans="1:50" x14ac:dyDescent="0.25">
      <c r="Q51">
        <f>Q62</f>
        <v>9942.9718875502003</v>
      </c>
      <c r="R51">
        <f>Q74</f>
        <v>12565.991902834006</v>
      </c>
      <c r="S51">
        <f>R54</f>
        <v>10830.307813733229</v>
      </c>
      <c r="T51">
        <f>R66</f>
        <v>10161.858974358975</v>
      </c>
      <c r="U51">
        <f>R78</f>
        <v>12743.865030674846</v>
      </c>
      <c r="V51">
        <f>S58</f>
        <v>14971.47147147147</v>
      </c>
      <c r="W51">
        <f>S70</f>
        <v>14077.40916271722</v>
      </c>
      <c r="X51">
        <f>S82</f>
        <v>12654.487688641781</v>
      </c>
      <c r="AH51">
        <f>AH62</f>
        <v>9905.7711256910698</v>
      </c>
      <c r="AI51">
        <f>AH74</f>
        <v>12528.791140974876</v>
      </c>
      <c r="AJ51">
        <f>AI54</f>
        <v>10793.107051874098</v>
      </c>
      <c r="AK51">
        <f>AK62</f>
        <v>6389.0812894229211</v>
      </c>
      <c r="AL51">
        <f>AK74</f>
        <v>7483.9259987042497</v>
      </c>
      <c r="AM51">
        <f>AL54</f>
        <v>7542.9456986778905</v>
      </c>
      <c r="AN51">
        <f>AN62</f>
        <v>44.863535941208198</v>
      </c>
      <c r="AO51">
        <f>AN74</f>
        <v>61.951780513751146</v>
      </c>
      <c r="AP51">
        <f>AO54</f>
        <v>32.03000737163903</v>
      </c>
      <c r="AQ51">
        <f>AQ62</f>
        <v>35.823293123687662</v>
      </c>
      <c r="AR51">
        <f>AQ74</f>
        <v>51.891661121719082</v>
      </c>
      <c r="AS51">
        <f>AR54</f>
        <v>25.621957590095271</v>
      </c>
      <c r="AT51">
        <f>AR66</f>
        <v>108.82827315367936</v>
      </c>
      <c r="AU51">
        <f>AR78</f>
        <v>39.063162733843228</v>
      </c>
      <c r="AV51">
        <f>AS58</f>
        <v>56.201123316533881</v>
      </c>
      <c r="AW51">
        <f>AS70</f>
        <v>40.110162510617698</v>
      </c>
      <c r="AX51">
        <f>AS82</f>
        <v>103.2247700557634</v>
      </c>
    </row>
    <row r="52" spans="1:50" x14ac:dyDescent="0.25">
      <c r="A52" t="s">
        <v>36</v>
      </c>
    </row>
    <row r="53" spans="1:50" x14ac:dyDescent="0.25"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  <c r="L53">
        <v>11</v>
      </c>
      <c r="M53">
        <v>12</v>
      </c>
      <c r="Q53">
        <v>1</v>
      </c>
      <c r="R53">
        <v>2</v>
      </c>
      <c r="S53">
        <v>3</v>
      </c>
      <c r="T53">
        <v>4</v>
      </c>
      <c r="U53">
        <v>5</v>
      </c>
      <c r="V53">
        <v>6</v>
      </c>
      <c r="W53">
        <v>7</v>
      </c>
      <c r="X53">
        <v>8</v>
      </c>
      <c r="Y53">
        <v>9</v>
      </c>
      <c r="Z53">
        <v>10</v>
      </c>
      <c r="AA53">
        <v>11</v>
      </c>
      <c r="AB53">
        <v>12</v>
      </c>
      <c r="AH53">
        <v>1</v>
      </c>
      <c r="AI53">
        <v>2</v>
      </c>
      <c r="AJ53">
        <v>3</v>
      </c>
      <c r="AK53">
        <v>4</v>
      </c>
      <c r="AL53">
        <v>5</v>
      </c>
      <c r="AM53">
        <v>6</v>
      </c>
      <c r="AN53">
        <v>7</v>
      </c>
      <c r="AO53">
        <v>8</v>
      </c>
      <c r="AP53">
        <v>9</v>
      </c>
      <c r="AQ53">
        <v>10</v>
      </c>
      <c r="AR53">
        <v>11</v>
      </c>
      <c r="AS53">
        <v>12</v>
      </c>
    </row>
    <row r="54" spans="1:50" x14ac:dyDescent="0.25">
      <c r="A54" t="s">
        <v>37</v>
      </c>
      <c r="B54">
        <v>1.25</v>
      </c>
      <c r="C54">
        <v>1.2669999999999999</v>
      </c>
      <c r="D54">
        <v>1.3240000000000001</v>
      </c>
      <c r="E54">
        <v>1.2190000000000001</v>
      </c>
      <c r="F54">
        <v>1.2290000000000001</v>
      </c>
      <c r="G54">
        <v>1.2390000000000001</v>
      </c>
      <c r="H54">
        <v>1.1879999999999999</v>
      </c>
      <c r="I54">
        <v>1.17</v>
      </c>
      <c r="J54">
        <v>1.143</v>
      </c>
      <c r="K54">
        <v>1.1839999999999999</v>
      </c>
      <c r="L54">
        <v>1.1619999999999999</v>
      </c>
      <c r="M54">
        <v>1.1759999999999999</v>
      </c>
      <c r="N54">
        <v>600</v>
      </c>
      <c r="P54" t="s">
        <v>37</v>
      </c>
      <c r="Q54">
        <f>B56/B54</f>
        <v>9614.4</v>
      </c>
      <c r="R54">
        <f>C56/C54</f>
        <v>10830.307813733229</v>
      </c>
      <c r="S54">
        <f>D56/D54</f>
        <v>16316.465256797583</v>
      </c>
      <c r="T54">
        <f t="shared" ref="T54:AB54" si="106">E56/E54</f>
        <v>6998.3593109105823</v>
      </c>
      <c r="U54">
        <f t="shared" si="106"/>
        <v>7580.1464605370211</v>
      </c>
      <c r="V54">
        <f t="shared" si="106"/>
        <v>8865.2138821630342</v>
      </c>
      <c r="W54">
        <f t="shared" si="106"/>
        <v>84.17508417508418</v>
      </c>
      <c r="X54">
        <f t="shared" si="106"/>
        <v>69.230769230769241</v>
      </c>
      <c r="Y54">
        <f t="shared" si="106"/>
        <v>107.61154855643045</v>
      </c>
      <c r="Z54">
        <f t="shared" si="106"/>
        <v>75.168918918918919</v>
      </c>
      <c r="AA54">
        <f t="shared" si="106"/>
        <v>62.822719449225481</v>
      </c>
      <c r="AB54">
        <f t="shared" si="106"/>
        <v>96.088435374149668</v>
      </c>
      <c r="AH54">
        <f>Q54-$AF$81</f>
        <v>9577.1992381408691</v>
      </c>
      <c r="AI54">
        <f t="shared" ref="AI54" si="107">R54-$AF$81</f>
        <v>10793.107051874098</v>
      </c>
      <c r="AJ54">
        <f t="shared" ref="AJ54" si="108">S54-$AF$81</f>
        <v>16279.264494938452</v>
      </c>
      <c r="AK54">
        <f t="shared" ref="AK54" si="109">T54-$AF$81</f>
        <v>6961.1585490514517</v>
      </c>
      <c r="AL54">
        <f t="shared" ref="AL54" si="110">U54-$AF$81</f>
        <v>7542.9456986778905</v>
      </c>
      <c r="AM54">
        <f t="shared" ref="AM54" si="111">V54-$AF$81</f>
        <v>8828.0131203039036</v>
      </c>
      <c r="AN54">
        <f t="shared" ref="AN54" si="112">W54-$AF$81</f>
        <v>46.97432231595397</v>
      </c>
      <c r="AO54">
        <f t="shared" ref="AO54" si="113">X54-$AF$81</f>
        <v>32.03000737163903</v>
      </c>
      <c r="AP54">
        <f t="shared" ref="AP54" si="114">Y54-$AF$81</f>
        <v>70.410786697300239</v>
      </c>
      <c r="AQ54">
        <f t="shared" ref="AQ54" si="115">Z54-$AF$81</f>
        <v>37.968157059788709</v>
      </c>
      <c r="AR54">
        <f t="shared" ref="AR54" si="116">AA54-$AF$81</f>
        <v>25.621957590095271</v>
      </c>
      <c r="AS54">
        <f t="shared" ref="AS54" si="117">AB54-$AF$81</f>
        <v>58.887673515019458</v>
      </c>
    </row>
    <row r="55" spans="1:50" x14ac:dyDescent="0.25">
      <c r="B55">
        <v>430</v>
      </c>
      <c r="C55">
        <v>420</v>
      </c>
      <c r="D55">
        <v>423</v>
      </c>
      <c r="E55">
        <v>417</v>
      </c>
      <c r="F55">
        <v>404</v>
      </c>
      <c r="G55">
        <v>432</v>
      </c>
      <c r="H55">
        <v>383</v>
      </c>
      <c r="I55">
        <v>384</v>
      </c>
      <c r="J55">
        <v>373</v>
      </c>
      <c r="K55">
        <v>389</v>
      </c>
      <c r="L55">
        <v>388</v>
      </c>
      <c r="M55">
        <v>385</v>
      </c>
      <c r="N55" t="s">
        <v>38</v>
      </c>
    </row>
    <row r="56" spans="1:50" x14ac:dyDescent="0.25">
      <c r="B56">
        <v>12018</v>
      </c>
      <c r="C56">
        <v>13722</v>
      </c>
      <c r="D56">
        <v>21603</v>
      </c>
      <c r="E56">
        <v>8531</v>
      </c>
      <c r="F56">
        <v>9316</v>
      </c>
      <c r="G56">
        <v>10984</v>
      </c>
      <c r="H56">
        <v>100</v>
      </c>
      <c r="I56">
        <v>81</v>
      </c>
      <c r="J56">
        <v>123</v>
      </c>
      <c r="K56">
        <v>89</v>
      </c>
      <c r="L56">
        <v>73</v>
      </c>
      <c r="M56">
        <v>113</v>
      </c>
      <c r="N56" t="s">
        <v>39</v>
      </c>
    </row>
    <row r="57" spans="1:50" x14ac:dyDescent="0.25">
      <c r="B57">
        <v>9616.7080000000005</v>
      </c>
      <c r="C57">
        <v>10832.873</v>
      </c>
      <c r="D57">
        <v>16318.93</v>
      </c>
      <c r="E57">
        <v>6999.5079999999998</v>
      </c>
      <c r="F57">
        <v>7581.38</v>
      </c>
      <c r="G57">
        <v>8866.6450000000004</v>
      </c>
      <c r="H57">
        <v>84.182000000000002</v>
      </c>
      <c r="I57">
        <v>69.218999999999994</v>
      </c>
      <c r="J57">
        <v>107.602</v>
      </c>
      <c r="K57">
        <v>75.200999999999993</v>
      </c>
      <c r="L57">
        <v>62.801000000000002</v>
      </c>
      <c r="M57">
        <v>96.105000000000004</v>
      </c>
      <c r="N57" t="s">
        <v>40</v>
      </c>
    </row>
    <row r="58" spans="1:50" x14ac:dyDescent="0.25">
      <c r="A58" t="s">
        <v>41</v>
      </c>
      <c r="B58">
        <v>1.2529999999999999</v>
      </c>
      <c r="C58">
        <v>1.2549999999999999</v>
      </c>
      <c r="D58">
        <v>1.3320000000000001</v>
      </c>
      <c r="E58">
        <v>1.246</v>
      </c>
      <c r="F58">
        <v>1.232</v>
      </c>
      <c r="G58">
        <v>1.2470000000000001</v>
      </c>
      <c r="H58">
        <v>1.169</v>
      </c>
      <c r="I58">
        <v>1.1759999999999999</v>
      </c>
      <c r="J58">
        <v>1.18</v>
      </c>
      <c r="K58">
        <v>1.1719999999999999</v>
      </c>
      <c r="L58">
        <v>1.179</v>
      </c>
      <c r="M58">
        <v>1.167</v>
      </c>
      <c r="N58">
        <v>600</v>
      </c>
      <c r="P58" t="s">
        <v>41</v>
      </c>
      <c r="Q58">
        <f>B60/B58</f>
        <v>7152.4341580207511</v>
      </c>
      <c r="R58">
        <f t="shared" ref="R58" si="118">C60/C58</f>
        <v>10125.099601593627</v>
      </c>
      <c r="S58">
        <f t="shared" ref="S58" si="119">D60/D58</f>
        <v>14971.47147147147</v>
      </c>
      <c r="T58">
        <f t="shared" ref="T58" si="120">E60/E58</f>
        <v>6504.0128410914931</v>
      </c>
      <c r="U58">
        <f t="shared" ref="U58" si="121">F60/F58</f>
        <v>7270.2922077922076</v>
      </c>
      <c r="V58">
        <f t="shared" ref="V58" si="122">G60/G58</f>
        <v>8961.5076182838802</v>
      </c>
      <c r="W58">
        <f t="shared" ref="W58" si="123">H60/H58</f>
        <v>82.121471343028233</v>
      </c>
      <c r="X58">
        <f t="shared" ref="X58" si="124">I60/I58</f>
        <v>250.85034013605443</v>
      </c>
      <c r="Y58">
        <f t="shared" ref="Y58" si="125">J60/J58</f>
        <v>96.610169491525426</v>
      </c>
      <c r="Z58">
        <f t="shared" ref="Z58" si="126">K60/K58</f>
        <v>75.085324232081916</v>
      </c>
      <c r="AA58">
        <f t="shared" ref="AA58" si="127">L60/L58</f>
        <v>145.03816793893128</v>
      </c>
      <c r="AB58">
        <f t="shared" ref="AB58" si="128">M60/M58</f>
        <v>93.401885175664091</v>
      </c>
      <c r="AH58">
        <f>Q58-$AF$81</f>
        <v>7115.2333961616205</v>
      </c>
      <c r="AI58">
        <f t="shared" ref="AI58:AS58" si="129">R58-$AF$81</f>
        <v>10087.898839734497</v>
      </c>
      <c r="AJ58">
        <f t="shared" si="129"/>
        <v>14934.270709612339</v>
      </c>
      <c r="AK58">
        <f t="shared" si="129"/>
        <v>6466.8120792323625</v>
      </c>
      <c r="AL58">
        <f t="shared" si="129"/>
        <v>7233.091445933077</v>
      </c>
      <c r="AM58">
        <f t="shared" si="129"/>
        <v>8924.3068564247496</v>
      </c>
      <c r="AN58">
        <f t="shared" si="129"/>
        <v>44.920709483898023</v>
      </c>
      <c r="AO58">
        <f t="shared" si="129"/>
        <v>213.64957827692422</v>
      </c>
      <c r="AP58">
        <f t="shared" si="129"/>
        <v>59.409407632395215</v>
      </c>
      <c r="AQ58">
        <f t="shared" si="129"/>
        <v>37.884562372951706</v>
      </c>
      <c r="AR58">
        <f t="shared" si="129"/>
        <v>107.83740607980107</v>
      </c>
      <c r="AS58">
        <f t="shared" si="129"/>
        <v>56.201123316533881</v>
      </c>
    </row>
    <row r="59" spans="1:50" x14ac:dyDescent="0.25">
      <c r="B59">
        <v>411</v>
      </c>
      <c r="C59">
        <v>431</v>
      </c>
      <c r="D59">
        <v>433</v>
      </c>
      <c r="E59">
        <v>426</v>
      </c>
      <c r="F59">
        <v>423</v>
      </c>
      <c r="G59">
        <v>417</v>
      </c>
      <c r="H59">
        <v>368</v>
      </c>
      <c r="I59">
        <v>377</v>
      </c>
      <c r="J59">
        <v>367</v>
      </c>
      <c r="K59">
        <v>386</v>
      </c>
      <c r="L59">
        <v>375</v>
      </c>
      <c r="M59">
        <v>388</v>
      </c>
      <c r="N59" t="s">
        <v>38</v>
      </c>
    </row>
    <row r="60" spans="1:50" x14ac:dyDescent="0.25">
      <c r="B60">
        <v>8962</v>
      </c>
      <c r="C60">
        <v>12707</v>
      </c>
      <c r="D60">
        <v>19942</v>
      </c>
      <c r="E60">
        <v>8104</v>
      </c>
      <c r="F60">
        <v>8957</v>
      </c>
      <c r="G60">
        <v>11175</v>
      </c>
      <c r="H60">
        <v>96</v>
      </c>
      <c r="I60">
        <v>295</v>
      </c>
      <c r="J60">
        <v>114</v>
      </c>
      <c r="K60">
        <v>88</v>
      </c>
      <c r="L60">
        <v>171</v>
      </c>
      <c r="M60">
        <v>109</v>
      </c>
      <c r="N60" t="s">
        <v>39</v>
      </c>
    </row>
    <row r="61" spans="1:50" x14ac:dyDescent="0.25">
      <c r="B61">
        <v>7150.7219999999998</v>
      </c>
      <c r="C61">
        <v>10125.1</v>
      </c>
      <c r="D61">
        <v>14974.843999999999</v>
      </c>
      <c r="E61">
        <v>6503.491</v>
      </c>
      <c r="F61">
        <v>7268.5219999999999</v>
      </c>
      <c r="G61">
        <v>8964.3829999999998</v>
      </c>
      <c r="H61">
        <v>82.135999999999996</v>
      </c>
      <c r="I61">
        <v>250.76499999999999</v>
      </c>
      <c r="J61">
        <v>96.585999999999999</v>
      </c>
      <c r="K61">
        <v>75.084999999999994</v>
      </c>
      <c r="L61">
        <v>145.06299999999999</v>
      </c>
      <c r="M61">
        <v>93.418000000000006</v>
      </c>
      <c r="N61" t="s">
        <v>40</v>
      </c>
    </row>
    <row r="62" spans="1:50" x14ac:dyDescent="0.25">
      <c r="A62" t="s">
        <v>42</v>
      </c>
      <c r="B62">
        <v>1.2450000000000001</v>
      </c>
      <c r="C62">
        <v>1.234</v>
      </c>
      <c r="D62">
        <v>1.296</v>
      </c>
      <c r="E62">
        <v>1.248</v>
      </c>
      <c r="F62">
        <v>1.194</v>
      </c>
      <c r="G62">
        <v>1.244</v>
      </c>
      <c r="H62">
        <v>1.1819999999999999</v>
      </c>
      <c r="I62">
        <v>1.1719999999999999</v>
      </c>
      <c r="J62">
        <v>1.2210000000000001</v>
      </c>
      <c r="K62">
        <v>1.1639999999999999</v>
      </c>
      <c r="L62">
        <v>1.1659999999999999</v>
      </c>
      <c r="M62">
        <v>1.103</v>
      </c>
      <c r="N62">
        <v>600</v>
      </c>
      <c r="P62" t="s">
        <v>42</v>
      </c>
      <c r="Q62">
        <f>B64/B62</f>
        <v>9942.9718875502003</v>
      </c>
      <c r="R62">
        <f t="shared" ref="R62" si="130">C64/C62</f>
        <v>10269.854132901135</v>
      </c>
      <c r="S62">
        <f t="shared" ref="S62" si="131">D64/D62</f>
        <v>13837.962962962962</v>
      </c>
      <c r="T62">
        <f t="shared" ref="T62" si="132">E64/E62</f>
        <v>6426.2820512820517</v>
      </c>
      <c r="U62">
        <f t="shared" ref="U62" si="133">F64/F62</f>
        <v>7186.7671691792302</v>
      </c>
      <c r="V62">
        <f t="shared" ref="V62" si="134">G64/G62</f>
        <v>9207.3954983922831</v>
      </c>
      <c r="W62">
        <f t="shared" ref="W62" si="135">H64/H62</f>
        <v>82.064297800338409</v>
      </c>
      <c r="X62">
        <f t="shared" ref="X62" si="136">I64/I62</f>
        <v>246.58703071672358</v>
      </c>
      <c r="Y62">
        <f t="shared" ref="Y62" si="137">J64/J62</f>
        <v>90.909090909090907</v>
      </c>
      <c r="Z62">
        <f t="shared" ref="Z62" si="138">K64/K62</f>
        <v>73.024054982817873</v>
      </c>
      <c r="AA62">
        <f t="shared" ref="AA62" si="139">L64/L62</f>
        <v>144.93996569468268</v>
      </c>
      <c r="AB62">
        <f t="shared" ref="AB62" si="140">M64/M62</f>
        <v>81.595648232094291</v>
      </c>
      <c r="AH62">
        <f>Q62-$AF$81</f>
        <v>9905.7711256910698</v>
      </c>
      <c r="AI62">
        <f t="shared" ref="AI62" si="141">R62-$AF$81</f>
        <v>10232.653371042004</v>
      </c>
      <c r="AJ62">
        <f t="shared" ref="AJ62" si="142">S62-$AF$81</f>
        <v>13800.762201103831</v>
      </c>
      <c r="AK62">
        <f t="shared" ref="AK62" si="143">T62-$AF$81</f>
        <v>6389.0812894229211</v>
      </c>
      <c r="AL62">
        <f t="shared" ref="AL62" si="144">U62-$AF$81</f>
        <v>7149.5664073200996</v>
      </c>
      <c r="AM62">
        <f t="shared" ref="AM62" si="145">V62-$AF$81</f>
        <v>9170.1947365331525</v>
      </c>
      <c r="AN62">
        <f t="shared" ref="AN62" si="146">W62-$AF$81</f>
        <v>44.863535941208198</v>
      </c>
      <c r="AO62">
        <f t="shared" ref="AO62" si="147">X62-$AF$81</f>
        <v>209.38626885759336</v>
      </c>
      <c r="AP62">
        <f t="shared" ref="AP62" si="148">Y62-$AF$81</f>
        <v>53.708329049960696</v>
      </c>
      <c r="AQ62">
        <f t="shared" ref="AQ62" si="149">Z62-$AF$81</f>
        <v>35.823293123687662</v>
      </c>
      <c r="AR62">
        <f t="shared" ref="AR62" si="150">AA62-$AF$81</f>
        <v>107.73920383555247</v>
      </c>
      <c r="AS62">
        <f t="shared" ref="AS62" si="151">AB62-$AF$81</f>
        <v>44.394886372964081</v>
      </c>
    </row>
    <row r="63" spans="1:50" x14ac:dyDescent="0.25">
      <c r="B63">
        <v>421</v>
      </c>
      <c r="C63">
        <v>420</v>
      </c>
      <c r="D63">
        <v>432</v>
      </c>
      <c r="E63">
        <v>435</v>
      </c>
      <c r="F63">
        <v>426</v>
      </c>
      <c r="G63">
        <v>416</v>
      </c>
      <c r="H63">
        <v>381</v>
      </c>
      <c r="I63">
        <v>385</v>
      </c>
      <c r="J63">
        <v>402</v>
      </c>
      <c r="K63">
        <v>373</v>
      </c>
      <c r="L63">
        <v>365</v>
      </c>
      <c r="M63">
        <v>391</v>
      </c>
      <c r="N63" t="s">
        <v>38</v>
      </c>
    </row>
    <row r="64" spans="1:50" x14ac:dyDescent="0.25">
      <c r="B64">
        <v>12379</v>
      </c>
      <c r="C64">
        <v>12673</v>
      </c>
      <c r="D64">
        <v>17934</v>
      </c>
      <c r="E64">
        <v>8020</v>
      </c>
      <c r="F64">
        <v>8581</v>
      </c>
      <c r="G64">
        <v>11454</v>
      </c>
      <c r="H64">
        <v>97</v>
      </c>
      <c r="I64">
        <v>289</v>
      </c>
      <c r="J64">
        <v>111</v>
      </c>
      <c r="K64">
        <v>85</v>
      </c>
      <c r="L64">
        <v>169</v>
      </c>
      <c r="M64">
        <v>90</v>
      </c>
      <c r="N64" t="s">
        <v>39</v>
      </c>
    </row>
    <row r="65" spans="1:45" x14ac:dyDescent="0.25">
      <c r="B65">
        <v>9946.1669999999995</v>
      </c>
      <c r="C65">
        <v>10269.853999999999</v>
      </c>
      <c r="D65">
        <v>13833.692999999999</v>
      </c>
      <c r="E65">
        <v>6427.3119999999999</v>
      </c>
      <c r="F65">
        <v>7189.1760000000004</v>
      </c>
      <c r="G65">
        <v>9209.616</v>
      </c>
      <c r="H65">
        <v>82.078000000000003</v>
      </c>
      <c r="I65">
        <v>246.524</v>
      </c>
      <c r="J65">
        <v>90.909000000000006</v>
      </c>
      <c r="K65">
        <v>73.024000000000001</v>
      </c>
      <c r="L65">
        <v>144.94</v>
      </c>
      <c r="M65">
        <v>81.602999999999994</v>
      </c>
      <c r="N65" t="s">
        <v>40</v>
      </c>
    </row>
    <row r="66" spans="1:45" x14ac:dyDescent="0.25">
      <c r="A66" t="s">
        <v>43</v>
      </c>
      <c r="B66">
        <v>1.242</v>
      </c>
      <c r="C66">
        <v>1.248</v>
      </c>
      <c r="D66">
        <v>1.3140000000000001</v>
      </c>
      <c r="E66">
        <v>1.2649999999999999</v>
      </c>
      <c r="F66">
        <v>1.252</v>
      </c>
      <c r="G66">
        <v>1.2430000000000001</v>
      </c>
      <c r="H66">
        <v>1.099</v>
      </c>
      <c r="I66">
        <v>1.1819999999999999</v>
      </c>
      <c r="J66">
        <v>1.177</v>
      </c>
      <c r="K66">
        <v>1.1759999999999999</v>
      </c>
      <c r="L66">
        <v>1.171</v>
      </c>
      <c r="M66">
        <v>1.1479999999999999</v>
      </c>
      <c r="N66">
        <v>600</v>
      </c>
      <c r="P66" t="s">
        <v>43</v>
      </c>
      <c r="Q66">
        <f>B68/B66</f>
        <v>12779.38808373591</v>
      </c>
      <c r="R66">
        <f t="shared" ref="R66" si="152">C68/C66</f>
        <v>10161.858974358975</v>
      </c>
      <c r="S66">
        <f t="shared" ref="S66" si="153">D68/D66</f>
        <v>14211.567732115676</v>
      </c>
      <c r="T66">
        <f t="shared" ref="T66" si="154">E68/E66</f>
        <v>8637.9446640316219</v>
      </c>
      <c r="U66">
        <f t="shared" ref="U66" si="155">F68/F66</f>
        <v>6753.194888178914</v>
      </c>
      <c r="V66">
        <f t="shared" ref="V66" si="156">G68/G66</f>
        <v>8207.5623491552687</v>
      </c>
      <c r="W66">
        <f t="shared" ref="W66" si="157">H68/H66</f>
        <v>104.64058234758872</v>
      </c>
      <c r="X66">
        <f t="shared" ref="X66" si="158">I68/I66</f>
        <v>248.73096446700509</v>
      </c>
      <c r="Y66">
        <f t="shared" ref="Y66" si="159">J68/J66</f>
        <v>89.209855564995749</v>
      </c>
      <c r="Z66">
        <f t="shared" ref="Z66" si="160">K68/K66</f>
        <v>79.081632653061234</v>
      </c>
      <c r="AA66">
        <f t="shared" ref="AA66" si="161">L68/L66</f>
        <v>146.02903501280957</v>
      </c>
      <c r="AB66">
        <f t="shared" ref="AB66" si="162">M68/M66</f>
        <v>75.78397212543554</v>
      </c>
      <c r="AH66">
        <f>Q66-$AF$81</f>
        <v>12742.18732187678</v>
      </c>
      <c r="AI66">
        <f t="shared" ref="AI66" si="163">R66-$AF$81</f>
        <v>10124.658212499844</v>
      </c>
      <c r="AJ66">
        <f t="shared" ref="AJ66" si="164">S66-$AF$81</f>
        <v>14174.366970256546</v>
      </c>
      <c r="AK66">
        <f t="shared" ref="AK66" si="165">T66-$AF$81</f>
        <v>8600.7439021724913</v>
      </c>
      <c r="AL66">
        <f t="shared" ref="AL66" si="166">U66-$AF$81</f>
        <v>6715.9941263197834</v>
      </c>
      <c r="AM66">
        <f t="shared" ref="AM66" si="167">V66-$AF$81</f>
        <v>8170.3615872961382</v>
      </c>
      <c r="AN66">
        <f t="shared" ref="AN66" si="168">W66-$AF$81</f>
        <v>67.439820488458508</v>
      </c>
      <c r="AO66">
        <f t="shared" ref="AO66" si="169">X66-$AF$81</f>
        <v>211.53020260787488</v>
      </c>
      <c r="AP66">
        <f t="shared" ref="AP66" si="170">Y66-$AF$81</f>
        <v>52.009093705865538</v>
      </c>
      <c r="AQ66">
        <f t="shared" ref="AQ66" si="171">Z66-$AF$81</f>
        <v>41.880870793931024</v>
      </c>
      <c r="AR66">
        <f t="shared" ref="AR66" si="172">AA66-$AF$81</f>
        <v>108.82827315367936</v>
      </c>
      <c r="AS66">
        <f t="shared" ref="AS66" si="173">AB66-$AF$81</f>
        <v>38.583210266305329</v>
      </c>
    </row>
    <row r="67" spans="1:45" x14ac:dyDescent="0.25">
      <c r="B67">
        <v>424</v>
      </c>
      <c r="C67">
        <v>429</v>
      </c>
      <c r="D67">
        <v>418</v>
      </c>
      <c r="E67">
        <v>429</v>
      </c>
      <c r="F67">
        <v>439</v>
      </c>
      <c r="G67">
        <v>429</v>
      </c>
      <c r="H67">
        <v>366</v>
      </c>
      <c r="I67">
        <v>376</v>
      </c>
      <c r="J67">
        <v>386</v>
      </c>
      <c r="K67">
        <v>379</v>
      </c>
      <c r="L67">
        <v>385</v>
      </c>
      <c r="M67">
        <v>391</v>
      </c>
      <c r="N67" t="s">
        <v>38</v>
      </c>
    </row>
    <row r="68" spans="1:45" x14ac:dyDescent="0.25">
      <c r="B68">
        <v>15872</v>
      </c>
      <c r="C68">
        <v>12682</v>
      </c>
      <c r="D68">
        <v>18674</v>
      </c>
      <c r="E68">
        <v>10927</v>
      </c>
      <c r="F68">
        <v>8455</v>
      </c>
      <c r="G68">
        <v>10202</v>
      </c>
      <c r="H68">
        <v>115</v>
      </c>
      <c r="I68">
        <v>294</v>
      </c>
      <c r="J68">
        <v>105</v>
      </c>
      <c r="K68">
        <v>93</v>
      </c>
      <c r="L68">
        <v>171</v>
      </c>
      <c r="M68">
        <v>87</v>
      </c>
      <c r="N68" t="s">
        <v>39</v>
      </c>
    </row>
    <row r="69" spans="1:45" x14ac:dyDescent="0.25">
      <c r="B69">
        <v>12775.273999999999</v>
      </c>
      <c r="C69">
        <v>10163.487999999999</v>
      </c>
      <c r="D69">
        <v>14207.243</v>
      </c>
      <c r="E69">
        <v>8636.5789999999997</v>
      </c>
      <c r="F69">
        <v>6753.1949999999997</v>
      </c>
      <c r="G69">
        <v>8210.2039999999997</v>
      </c>
      <c r="H69">
        <v>104.622</v>
      </c>
      <c r="I69">
        <v>248.79400000000001</v>
      </c>
      <c r="J69">
        <v>89.186999999999998</v>
      </c>
      <c r="K69">
        <v>79.087999999999994</v>
      </c>
      <c r="L69">
        <v>146.017</v>
      </c>
      <c r="M69">
        <v>75.81</v>
      </c>
      <c r="N69" t="s">
        <v>40</v>
      </c>
    </row>
    <row r="70" spans="1:45" x14ac:dyDescent="0.25">
      <c r="A70" t="s">
        <v>44</v>
      </c>
      <c r="B70">
        <v>1.2649999999999999</v>
      </c>
      <c r="C70">
        <v>1.282</v>
      </c>
      <c r="D70">
        <v>1.266</v>
      </c>
      <c r="E70">
        <v>1.2090000000000001</v>
      </c>
      <c r="F70">
        <v>1.2430000000000001</v>
      </c>
      <c r="G70">
        <v>1.2430000000000001</v>
      </c>
      <c r="H70">
        <v>1.1890000000000001</v>
      </c>
      <c r="I70">
        <v>1.1819999999999999</v>
      </c>
      <c r="J70">
        <v>1.141</v>
      </c>
      <c r="K70">
        <v>1.111</v>
      </c>
      <c r="L70">
        <v>1.1879999999999999</v>
      </c>
      <c r="M70">
        <v>1.19</v>
      </c>
      <c r="N70">
        <v>600</v>
      </c>
      <c r="P70" t="s">
        <v>44</v>
      </c>
      <c r="Q70">
        <f>B72/B70</f>
        <v>12201.581027667986</v>
      </c>
      <c r="R70">
        <f t="shared" ref="R70" si="174">C72/C70</f>
        <v>12604.524180967239</v>
      </c>
      <c r="S70">
        <f t="shared" ref="S70" si="175">D72/D70</f>
        <v>14077.40916271722</v>
      </c>
      <c r="T70">
        <f t="shared" ref="T70" si="176">E72/E70</f>
        <v>8048.8006617038873</v>
      </c>
      <c r="U70">
        <f t="shared" ref="U70" si="177">F72/F70</f>
        <v>7300.080450522928</v>
      </c>
      <c r="V70">
        <f t="shared" ref="V70" si="178">G72/G70</f>
        <v>8007.2405470635549</v>
      </c>
      <c r="W70">
        <f t="shared" ref="W70" si="179">H72/H70</f>
        <v>95.037846930193439</v>
      </c>
      <c r="X70">
        <f t="shared" ref="X70" si="180">I72/I70</f>
        <v>92.21658206429781</v>
      </c>
      <c r="Y70">
        <f t="shared" ref="Y70" si="181">J72/J70</f>
        <v>87.642418930762489</v>
      </c>
      <c r="Z70">
        <f t="shared" ref="Z70" si="182">K72/K70</f>
        <v>84.608460846084611</v>
      </c>
      <c r="AA70">
        <f t="shared" ref="AA70" si="183">L72/L70</f>
        <v>72.390572390572387</v>
      </c>
      <c r="AB70">
        <f t="shared" ref="AB70" si="184">M72/M70</f>
        <v>77.310924369747909</v>
      </c>
      <c r="AH70">
        <f>Q70-$AF$81</f>
        <v>12164.380265808855</v>
      </c>
      <c r="AI70">
        <f t="shared" ref="AI70" si="185">R70-$AF$81</f>
        <v>12567.323419108108</v>
      </c>
      <c r="AJ70">
        <f t="shared" ref="AJ70" si="186">S70-$AF$81</f>
        <v>14040.20840085809</v>
      </c>
      <c r="AK70">
        <f t="shared" ref="AK70" si="187">T70-$AF$81</f>
        <v>8011.5998998447567</v>
      </c>
      <c r="AL70">
        <f t="shared" ref="AL70" si="188">U70-$AF$81</f>
        <v>7262.8796886637974</v>
      </c>
      <c r="AM70">
        <f t="shared" ref="AM70" si="189">V70-$AF$81</f>
        <v>7970.0397852044243</v>
      </c>
      <c r="AN70">
        <f t="shared" ref="AN70" si="190">W70-$AF$81</f>
        <v>57.837085071063228</v>
      </c>
      <c r="AO70">
        <f t="shared" ref="AO70" si="191">X70-$AF$81</f>
        <v>55.0158202051676</v>
      </c>
      <c r="AP70">
        <f t="shared" ref="AP70" si="192">Y70-$AF$81</f>
        <v>50.441657071632278</v>
      </c>
      <c r="AQ70">
        <f t="shared" ref="AQ70" si="193">Z70-$AF$81</f>
        <v>47.407698986954401</v>
      </c>
      <c r="AR70">
        <f t="shared" ref="AR70" si="194">AA70-$AF$81</f>
        <v>35.189810531442177</v>
      </c>
      <c r="AS70">
        <f t="shared" ref="AS70" si="195">AB70-$AF$81</f>
        <v>40.110162510617698</v>
      </c>
    </row>
    <row r="71" spans="1:45" x14ac:dyDescent="0.25">
      <c r="B71">
        <v>430</v>
      </c>
      <c r="C71">
        <v>427</v>
      </c>
      <c r="D71">
        <v>432</v>
      </c>
      <c r="E71">
        <v>376</v>
      </c>
      <c r="F71">
        <v>432</v>
      </c>
      <c r="G71">
        <v>439</v>
      </c>
      <c r="H71">
        <v>398</v>
      </c>
      <c r="I71">
        <v>389</v>
      </c>
      <c r="J71">
        <v>367</v>
      </c>
      <c r="K71">
        <v>374</v>
      </c>
      <c r="L71">
        <v>390</v>
      </c>
      <c r="M71">
        <v>405</v>
      </c>
      <c r="N71" t="s">
        <v>38</v>
      </c>
    </row>
    <row r="72" spans="1:45" x14ac:dyDescent="0.25">
      <c r="B72">
        <v>15435</v>
      </c>
      <c r="C72">
        <v>16159</v>
      </c>
      <c r="D72">
        <v>17822</v>
      </c>
      <c r="E72">
        <v>9731</v>
      </c>
      <c r="F72">
        <v>9074</v>
      </c>
      <c r="G72">
        <v>9953</v>
      </c>
      <c r="H72">
        <v>113</v>
      </c>
      <c r="I72">
        <v>109</v>
      </c>
      <c r="J72">
        <v>100</v>
      </c>
      <c r="K72">
        <v>94</v>
      </c>
      <c r="L72">
        <v>86</v>
      </c>
      <c r="M72">
        <v>92</v>
      </c>
      <c r="N72" t="s">
        <v>39</v>
      </c>
    </row>
    <row r="73" spans="1:45" x14ac:dyDescent="0.25">
      <c r="B73">
        <v>12204.475</v>
      </c>
      <c r="C73">
        <v>12608.458000000001</v>
      </c>
      <c r="D73">
        <v>14075.186</v>
      </c>
      <c r="E73">
        <v>8046.8040000000001</v>
      </c>
      <c r="F73">
        <v>7298.3190000000004</v>
      </c>
      <c r="G73">
        <v>8009.8180000000002</v>
      </c>
      <c r="H73">
        <v>95.061999999999998</v>
      </c>
      <c r="I73">
        <v>92.200999999999993</v>
      </c>
      <c r="J73">
        <v>87.619</v>
      </c>
      <c r="K73">
        <v>84.647000000000006</v>
      </c>
      <c r="L73">
        <v>72.409000000000006</v>
      </c>
      <c r="M73">
        <v>77.337000000000003</v>
      </c>
      <c r="N73" t="s">
        <v>40</v>
      </c>
    </row>
    <row r="74" spans="1:45" x14ac:dyDescent="0.25">
      <c r="A74" t="s">
        <v>45</v>
      </c>
      <c r="B74">
        <v>1.2350000000000001</v>
      </c>
      <c r="C74">
        <v>1.272</v>
      </c>
      <c r="D74">
        <v>1.258</v>
      </c>
      <c r="E74">
        <v>1.278</v>
      </c>
      <c r="F74">
        <v>1.2410000000000001</v>
      </c>
      <c r="G74">
        <v>1.169</v>
      </c>
      <c r="H74">
        <v>1.18</v>
      </c>
      <c r="I74">
        <v>1.1919999999999999</v>
      </c>
      <c r="J74">
        <v>1.173</v>
      </c>
      <c r="K74">
        <v>1.2010000000000001</v>
      </c>
      <c r="L74">
        <v>1.1759999999999999</v>
      </c>
      <c r="M74">
        <v>1.1950000000000001</v>
      </c>
      <c r="N74">
        <v>600</v>
      </c>
      <c r="P74" t="s">
        <v>45</v>
      </c>
      <c r="Q74">
        <f>B76/B74</f>
        <v>12565.991902834006</v>
      </c>
      <c r="R74">
        <f t="shared" ref="R74" si="196">C76/C74</f>
        <v>12443.396226415094</v>
      </c>
      <c r="S74">
        <f t="shared" ref="S74" si="197">D76/D74</f>
        <v>12829.888712241653</v>
      </c>
      <c r="T74">
        <f t="shared" ref="T74" si="198">E76/E74</f>
        <v>7521.1267605633802</v>
      </c>
      <c r="U74">
        <f t="shared" ref="U74" si="199">F76/F74</f>
        <v>7182.111200644641</v>
      </c>
      <c r="V74">
        <f t="shared" ref="V74" si="200">G76/G74</f>
        <v>7216.4242942686051</v>
      </c>
      <c r="W74">
        <f t="shared" ref="W74" si="201">H76/H74</f>
        <v>99.152542372881356</v>
      </c>
      <c r="X74">
        <f t="shared" ref="X74" si="202">I76/I74</f>
        <v>93.120805369127524</v>
      </c>
      <c r="Y74">
        <f t="shared" ref="Y74" si="203">J76/J74</f>
        <v>188.40579710144928</v>
      </c>
      <c r="Z74">
        <f t="shared" ref="Z74" si="204">K76/K74</f>
        <v>89.092422980849292</v>
      </c>
      <c r="AA74">
        <f t="shared" ref="AA74" si="205">L76/L74</f>
        <v>74.829931972789126</v>
      </c>
      <c r="AB74">
        <f t="shared" ref="AB74" si="206">M76/M74</f>
        <v>151.46443514644352</v>
      </c>
      <c r="AH74">
        <f>Q74-$AF$81</f>
        <v>12528.791140974876</v>
      </c>
      <c r="AI74">
        <f t="shared" ref="AI74" si="207">R74-$AF$81</f>
        <v>12406.195464555964</v>
      </c>
      <c r="AJ74">
        <f t="shared" ref="AJ74" si="208">S74-$AF$81</f>
        <v>12792.687950382522</v>
      </c>
      <c r="AK74">
        <f t="shared" ref="AK74" si="209">T74-$AF$81</f>
        <v>7483.9259987042497</v>
      </c>
      <c r="AL74">
        <f t="shared" ref="AL74" si="210">U74-$AF$81</f>
        <v>7144.9104387855105</v>
      </c>
      <c r="AM74">
        <f t="shared" ref="AM74" si="211">V74-$AF$81</f>
        <v>7179.2235324094745</v>
      </c>
      <c r="AN74">
        <f t="shared" ref="AN74" si="212">W74-$AF$81</f>
        <v>61.951780513751146</v>
      </c>
      <c r="AO74">
        <f t="shared" ref="AO74" si="213">X74-$AF$81</f>
        <v>55.920043509997313</v>
      </c>
      <c r="AP74">
        <f t="shared" ref="AP74" si="214">Y74-$AF$81</f>
        <v>151.20503524231907</v>
      </c>
      <c r="AQ74">
        <f t="shared" ref="AQ74" si="215">Z74-$AF$81</f>
        <v>51.891661121719082</v>
      </c>
      <c r="AR74">
        <f t="shared" ref="AR74" si="216">AA74-$AF$81</f>
        <v>37.629170113658915</v>
      </c>
      <c r="AS74">
        <f t="shared" ref="AS74" si="217">AB74-$AF$81</f>
        <v>114.26367328731331</v>
      </c>
    </row>
    <row r="75" spans="1:45" x14ac:dyDescent="0.25">
      <c r="B75">
        <v>382</v>
      </c>
      <c r="C75">
        <v>422</v>
      </c>
      <c r="D75">
        <v>380</v>
      </c>
      <c r="E75">
        <v>407</v>
      </c>
      <c r="F75">
        <v>423</v>
      </c>
      <c r="G75">
        <v>421</v>
      </c>
      <c r="H75">
        <v>400</v>
      </c>
      <c r="I75">
        <v>402</v>
      </c>
      <c r="J75">
        <v>386</v>
      </c>
      <c r="K75">
        <v>411</v>
      </c>
      <c r="L75">
        <v>388</v>
      </c>
      <c r="M75">
        <v>407</v>
      </c>
      <c r="N75" t="s">
        <v>38</v>
      </c>
    </row>
    <row r="76" spans="1:45" x14ac:dyDescent="0.25">
      <c r="B76">
        <v>15519</v>
      </c>
      <c r="C76">
        <v>15828</v>
      </c>
      <c r="D76">
        <v>16140</v>
      </c>
      <c r="E76">
        <v>9612</v>
      </c>
      <c r="F76">
        <v>8913</v>
      </c>
      <c r="G76">
        <v>8436</v>
      </c>
      <c r="H76">
        <v>117</v>
      </c>
      <c r="I76">
        <v>111</v>
      </c>
      <c r="J76">
        <v>221</v>
      </c>
      <c r="K76">
        <v>107</v>
      </c>
      <c r="L76">
        <v>88</v>
      </c>
      <c r="M76">
        <v>181</v>
      </c>
      <c r="N76" t="s">
        <v>39</v>
      </c>
    </row>
    <row r="77" spans="1:45" x14ac:dyDescent="0.25">
      <c r="B77">
        <v>12568.027</v>
      </c>
      <c r="C77">
        <v>12439.484</v>
      </c>
      <c r="D77">
        <v>12825.811</v>
      </c>
      <c r="E77">
        <v>7522.3040000000001</v>
      </c>
      <c r="F77">
        <v>7181.5330000000004</v>
      </c>
      <c r="G77">
        <v>7218.277</v>
      </c>
      <c r="H77">
        <v>99.161000000000001</v>
      </c>
      <c r="I77">
        <v>93.152000000000001</v>
      </c>
      <c r="J77">
        <v>188.43799999999999</v>
      </c>
      <c r="K77">
        <v>89.122</v>
      </c>
      <c r="L77">
        <v>74.823999999999998</v>
      </c>
      <c r="M77">
        <v>151.49</v>
      </c>
      <c r="N77" t="s">
        <v>40</v>
      </c>
    </row>
    <row r="78" spans="1:45" x14ac:dyDescent="0.25">
      <c r="A78" t="s">
        <v>46</v>
      </c>
      <c r="B78">
        <v>1.32</v>
      </c>
      <c r="C78">
        <v>1.304</v>
      </c>
      <c r="D78">
        <v>1.258</v>
      </c>
      <c r="E78">
        <v>1.2210000000000001</v>
      </c>
      <c r="F78">
        <v>1.234</v>
      </c>
      <c r="G78">
        <v>1.21</v>
      </c>
      <c r="H78">
        <v>1.181</v>
      </c>
      <c r="I78">
        <v>1.17</v>
      </c>
      <c r="J78">
        <v>1.1879999999999999</v>
      </c>
      <c r="K78">
        <v>1.1659999999999999</v>
      </c>
      <c r="L78">
        <v>1.167</v>
      </c>
      <c r="M78">
        <v>1.17</v>
      </c>
      <c r="N78">
        <v>600</v>
      </c>
      <c r="P78" t="s">
        <v>46</v>
      </c>
      <c r="Q78">
        <f>B80/B78</f>
        <v>16239.393939393938</v>
      </c>
      <c r="R78">
        <f t="shared" ref="R78" si="218">C80/C78</f>
        <v>12743.865030674846</v>
      </c>
      <c r="S78">
        <f t="shared" ref="S78" si="219">D80/D78</f>
        <v>13204.292527821939</v>
      </c>
      <c r="T78">
        <f t="shared" ref="T78" si="220">E80/E78</f>
        <v>7518.4275184275175</v>
      </c>
      <c r="U78">
        <f t="shared" ref="U78" si="221">F80/F78</f>
        <v>7183.1442463533222</v>
      </c>
      <c r="V78">
        <f t="shared" ref="V78" si="222">G80/G78</f>
        <v>7959.5041322314055</v>
      </c>
      <c r="W78">
        <f t="shared" ref="W78" si="223">H80/H78</f>
        <v>68.58594411515665</v>
      </c>
      <c r="X78">
        <f t="shared" ref="X78" si="224">I80/I78</f>
        <v>91.452991452991455</v>
      </c>
      <c r="Y78">
        <f t="shared" ref="Y78" si="225">J80/J78</f>
        <v>195.28619528619529</v>
      </c>
      <c r="Z78">
        <f t="shared" ref="Z78" si="226">K80/K78</f>
        <v>60.891938250428822</v>
      </c>
      <c r="AA78">
        <f t="shared" ref="AA78" si="227">L80/L78</f>
        <v>76.263924592973439</v>
      </c>
      <c r="AB78">
        <f t="shared" ref="AB78" si="228">M80/M78</f>
        <v>146.15384615384616</v>
      </c>
      <c r="AH78">
        <f>Q78-$AF$81</f>
        <v>16202.193177534808</v>
      </c>
      <c r="AI78">
        <f t="shared" ref="AI78" si="229">R78-$AF$81</f>
        <v>12706.664268815715</v>
      </c>
      <c r="AJ78">
        <f t="shared" ref="AJ78" si="230">S78-$AF$81</f>
        <v>13167.091765962808</v>
      </c>
      <c r="AK78">
        <f t="shared" ref="AK78" si="231">T78-$AF$81</f>
        <v>7481.2267565683869</v>
      </c>
      <c r="AL78">
        <f t="shared" ref="AL78" si="232">U78-$AF$81</f>
        <v>7145.9434844941916</v>
      </c>
      <c r="AM78">
        <f t="shared" ref="AM78" si="233">V78-$AF$81</f>
        <v>7922.3033703722749</v>
      </c>
      <c r="AN78">
        <f t="shared" ref="AN78" si="234">W78-$AF$81</f>
        <v>31.38518225602644</v>
      </c>
      <c r="AO78">
        <f t="shared" ref="AO78" si="235">X78-$AF$81</f>
        <v>54.252229593861244</v>
      </c>
      <c r="AP78">
        <f t="shared" ref="AP78" si="236">Y78-$AF$81</f>
        <v>158.08543342706508</v>
      </c>
      <c r="AQ78">
        <f t="shared" ref="AQ78" si="237">Z78-$AF$81</f>
        <v>23.691176391298612</v>
      </c>
      <c r="AR78">
        <f t="shared" ref="AR78" si="238">AA78-$AF$81</f>
        <v>39.063162733843228</v>
      </c>
      <c r="AS78">
        <f t="shared" ref="AS78" si="239">AB78-$AF$81</f>
        <v>108.95308429471595</v>
      </c>
    </row>
    <row r="79" spans="1:45" x14ac:dyDescent="0.25">
      <c r="B79">
        <v>434</v>
      </c>
      <c r="C79">
        <v>447</v>
      </c>
      <c r="D79">
        <v>406</v>
      </c>
      <c r="E79">
        <v>425</v>
      </c>
      <c r="F79">
        <v>417</v>
      </c>
      <c r="G79">
        <v>398</v>
      </c>
      <c r="H79">
        <v>388</v>
      </c>
      <c r="I79">
        <v>371</v>
      </c>
      <c r="J79">
        <v>400</v>
      </c>
      <c r="K79">
        <v>374</v>
      </c>
      <c r="L79">
        <v>391</v>
      </c>
      <c r="M79">
        <v>378</v>
      </c>
      <c r="N79" t="s">
        <v>38</v>
      </c>
    </row>
    <row r="80" spans="1:45" x14ac:dyDescent="0.25">
      <c r="B80">
        <v>21436</v>
      </c>
      <c r="C80">
        <v>16618</v>
      </c>
      <c r="D80">
        <v>16611</v>
      </c>
      <c r="E80">
        <v>9180</v>
      </c>
      <c r="F80">
        <v>8864</v>
      </c>
      <c r="G80">
        <v>9631</v>
      </c>
      <c r="H80">
        <v>81</v>
      </c>
      <c r="I80">
        <v>107</v>
      </c>
      <c r="J80">
        <v>232</v>
      </c>
      <c r="K80">
        <v>71</v>
      </c>
      <c r="L80">
        <v>89</v>
      </c>
      <c r="M80">
        <v>171</v>
      </c>
      <c r="N80" t="s">
        <v>39</v>
      </c>
    </row>
    <row r="81" spans="1:45" x14ac:dyDescent="0.25">
      <c r="B81">
        <v>16244.316000000001</v>
      </c>
      <c r="C81">
        <v>12744.842000000001</v>
      </c>
      <c r="D81">
        <v>13202.194</v>
      </c>
      <c r="E81">
        <v>7517.8119999999999</v>
      </c>
      <c r="F81">
        <v>7183.1440000000002</v>
      </c>
      <c r="G81">
        <v>7962.7950000000001</v>
      </c>
      <c r="H81">
        <v>68.608999999999995</v>
      </c>
      <c r="I81">
        <v>91.43</v>
      </c>
      <c r="J81">
        <v>195.303</v>
      </c>
      <c r="K81">
        <v>60.912999999999997</v>
      </c>
      <c r="L81">
        <v>76.277000000000001</v>
      </c>
      <c r="M81">
        <v>146.11600000000001</v>
      </c>
      <c r="N81" t="s">
        <v>40</v>
      </c>
      <c r="AE81" t="s">
        <v>83</v>
      </c>
      <c r="AF81">
        <f>AVERAGE(AD82:AF82)</f>
        <v>37.20076185913021</v>
      </c>
    </row>
    <row r="82" spans="1:45" ht="15.75" thickBot="1" x14ac:dyDescent="0.3">
      <c r="A82" t="s">
        <v>47</v>
      </c>
      <c r="B82">
        <v>1.2729999999999999</v>
      </c>
      <c r="C82">
        <v>1.2569999999999999</v>
      </c>
      <c r="D82">
        <v>1.2589999999999999</v>
      </c>
      <c r="E82">
        <v>1.2070000000000001</v>
      </c>
      <c r="F82">
        <v>1.242</v>
      </c>
      <c r="G82">
        <v>1.1890000000000001</v>
      </c>
      <c r="H82">
        <v>1.153</v>
      </c>
      <c r="I82">
        <v>1.159</v>
      </c>
      <c r="J82">
        <v>1.1599999999999999</v>
      </c>
      <c r="K82">
        <v>1.165</v>
      </c>
      <c r="L82">
        <v>1.1759999999999999</v>
      </c>
      <c r="M82">
        <v>1.175</v>
      </c>
      <c r="N82">
        <v>600</v>
      </c>
      <c r="P82" t="s">
        <v>47</v>
      </c>
      <c r="Q82">
        <f>B84/B82</f>
        <v>11204.241948153967</v>
      </c>
      <c r="R82">
        <f>C84/C82</f>
        <v>14596.658711217186</v>
      </c>
      <c r="S82">
        <f t="shared" ref="S82" si="240">D84/D82</f>
        <v>12654.487688641781</v>
      </c>
      <c r="T82">
        <f t="shared" ref="T82" si="241">E84/E82</f>
        <v>7163.2145816072907</v>
      </c>
      <c r="U82">
        <f t="shared" ref="U82" si="242">F84/F82</f>
        <v>9260.0644122383255</v>
      </c>
      <c r="V82">
        <f t="shared" ref="V82" si="243">G84/G82</f>
        <v>6990.7485281749368</v>
      </c>
      <c r="W82">
        <f t="shared" ref="W82" si="244">H84/H82</f>
        <v>69.384215091066778</v>
      </c>
      <c r="X82">
        <f t="shared" ref="X82" si="245">I84/I82</f>
        <v>100.94909404659188</v>
      </c>
      <c r="Y82">
        <f t="shared" ref="Y82" si="246">J84/J82</f>
        <v>184.48275862068968</v>
      </c>
      <c r="Z82">
        <f t="shared" ref="Z82" si="247">K84/K82</f>
        <v>60.944206008583691</v>
      </c>
      <c r="AA82">
        <f t="shared" ref="AA82" si="248">L84/L82</f>
        <v>96.088435374149668</v>
      </c>
      <c r="AB82">
        <f t="shared" ref="AB82" si="249">M84/M82</f>
        <v>140.42553191489361</v>
      </c>
      <c r="AD82">
        <v>37.865748709122208</v>
      </c>
      <c r="AE82">
        <v>36.454018227009108</v>
      </c>
      <c r="AF82">
        <v>37.282518641259315</v>
      </c>
      <c r="AH82">
        <f>Q82-$AF$81</f>
        <v>11167.041186294837</v>
      </c>
      <c r="AI82">
        <f t="shared" ref="AI82" si="250">R82-$AF$81</f>
        <v>14559.457949358055</v>
      </c>
      <c r="AJ82">
        <f t="shared" ref="AJ82" si="251">S82-$AF$81</f>
        <v>12617.28692678265</v>
      </c>
      <c r="AK82">
        <f t="shared" ref="AK82" si="252">T82-$AF$81</f>
        <v>7126.0138197481601</v>
      </c>
      <c r="AL82">
        <f t="shared" ref="AL82" si="253">U82-$AF$81</f>
        <v>9222.863650379195</v>
      </c>
      <c r="AM82">
        <f t="shared" ref="AM82" si="254">V82-$AF$81</f>
        <v>6953.5477663158063</v>
      </c>
      <c r="AN82">
        <f t="shared" ref="AN82" si="255">W82-$AF$81</f>
        <v>32.183453231936568</v>
      </c>
      <c r="AO82">
        <f t="shared" ref="AO82" si="256">X82-$AF$81</f>
        <v>63.748332187461671</v>
      </c>
      <c r="AP82">
        <f t="shared" ref="AP82" si="257">Y82-$AF$81</f>
        <v>147.28199676155947</v>
      </c>
      <c r="AQ82">
        <f t="shared" ref="AQ82" si="258">Z82-$AF$81</f>
        <v>23.743444149453481</v>
      </c>
      <c r="AR82">
        <f t="shared" ref="AR82" si="259">AA82-$AF$81</f>
        <v>58.887673515019458</v>
      </c>
      <c r="AS82">
        <f t="shared" ref="AS82" si="260">AB82-$AF$81</f>
        <v>103.2247700557634</v>
      </c>
    </row>
    <row r="83" spans="1:45" ht="31.5" thickTop="1" thickBot="1" x14ac:dyDescent="0.3">
      <c r="B83">
        <v>451</v>
      </c>
      <c r="C83">
        <v>406</v>
      </c>
      <c r="D83">
        <v>413</v>
      </c>
      <c r="E83">
        <v>407</v>
      </c>
      <c r="F83">
        <v>417</v>
      </c>
      <c r="G83">
        <v>404</v>
      </c>
      <c r="H83">
        <v>383</v>
      </c>
      <c r="I83">
        <v>378</v>
      </c>
      <c r="J83">
        <v>376</v>
      </c>
      <c r="K83">
        <v>373</v>
      </c>
      <c r="L83">
        <v>386</v>
      </c>
      <c r="M83">
        <v>385</v>
      </c>
      <c r="N83" t="s">
        <v>38</v>
      </c>
      <c r="AD83" s="5" t="s">
        <v>82</v>
      </c>
    </row>
    <row r="84" spans="1:45" ht="15.75" thickTop="1" x14ac:dyDescent="0.25">
      <c r="B84">
        <v>14263</v>
      </c>
      <c r="C84">
        <v>18348</v>
      </c>
      <c r="D84">
        <v>15932</v>
      </c>
      <c r="E84">
        <v>8646</v>
      </c>
      <c r="F84">
        <v>11501</v>
      </c>
      <c r="G84">
        <v>8312</v>
      </c>
      <c r="H84">
        <v>80</v>
      </c>
      <c r="I84">
        <v>117</v>
      </c>
      <c r="J84">
        <v>214</v>
      </c>
      <c r="K84">
        <v>71</v>
      </c>
      <c r="L84">
        <v>113</v>
      </c>
      <c r="M84">
        <v>165</v>
      </c>
      <c r="N84" t="s">
        <v>39</v>
      </c>
    </row>
    <row r="85" spans="1:45" ht="15.75" thickBot="1" x14ac:dyDescent="0.3">
      <c r="B85">
        <v>11202.482</v>
      </c>
      <c r="C85">
        <v>14600.143</v>
      </c>
      <c r="D85">
        <v>12650.468000000001</v>
      </c>
      <c r="E85">
        <v>7164.9949999999999</v>
      </c>
      <c r="F85">
        <v>9260.0640000000003</v>
      </c>
      <c r="G85">
        <v>6990.1610000000001</v>
      </c>
      <c r="H85">
        <v>69.36</v>
      </c>
      <c r="I85">
        <v>100.98399999999999</v>
      </c>
      <c r="J85">
        <v>184.41900000000001</v>
      </c>
      <c r="K85">
        <v>60.929000000000002</v>
      </c>
      <c r="L85">
        <v>96.063999999999993</v>
      </c>
      <c r="M85">
        <v>140.37799999999999</v>
      </c>
      <c r="N85" t="s">
        <v>40</v>
      </c>
    </row>
    <row r="86" spans="1:45" ht="30.75" thickBot="1" x14ac:dyDescent="0.3">
      <c r="Q86" s="3" t="s">
        <v>50</v>
      </c>
      <c r="R86" s="3" t="s">
        <v>51</v>
      </c>
      <c r="S86" s="3" t="s">
        <v>52</v>
      </c>
      <c r="T86" s="3" t="s">
        <v>53</v>
      </c>
      <c r="U86" s="3" t="s">
        <v>54</v>
      </c>
      <c r="V86" s="3" t="s">
        <v>55</v>
      </c>
      <c r="W86" s="4" t="s">
        <v>56</v>
      </c>
      <c r="X86" s="4" t="s">
        <v>57</v>
      </c>
      <c r="Y86" s="4" t="s">
        <v>58</v>
      </c>
      <c r="Z86" s="4" t="s">
        <v>59</v>
      </c>
      <c r="AA86" s="4" t="s">
        <v>60</v>
      </c>
      <c r="AB86" s="4" t="s">
        <v>61</v>
      </c>
    </row>
    <row r="87" spans="1:45" ht="30.75" thickBot="1" x14ac:dyDescent="0.3">
      <c r="Q87" s="3" t="s">
        <v>50</v>
      </c>
      <c r="R87" s="3" t="s">
        <v>62</v>
      </c>
      <c r="S87" s="3" t="s">
        <v>52</v>
      </c>
      <c r="T87" s="3" t="s">
        <v>53</v>
      </c>
      <c r="U87" s="3" t="s">
        <v>63</v>
      </c>
      <c r="V87" s="3" t="s">
        <v>55</v>
      </c>
      <c r="W87" s="4" t="s">
        <v>56</v>
      </c>
      <c r="X87" s="4" t="s">
        <v>64</v>
      </c>
      <c r="Y87" s="4" t="s">
        <v>58</v>
      </c>
      <c r="Z87" s="4" t="s">
        <v>59</v>
      </c>
      <c r="AA87" s="4" t="s">
        <v>65</v>
      </c>
      <c r="AB87" s="4" t="s">
        <v>61</v>
      </c>
    </row>
    <row r="88" spans="1:45" ht="30.75" thickBot="1" x14ac:dyDescent="0.3">
      <c r="Q88" s="3" t="s">
        <v>50</v>
      </c>
      <c r="R88" s="3" t="s">
        <v>62</v>
      </c>
      <c r="S88" s="3" t="s">
        <v>66</v>
      </c>
      <c r="T88" s="3" t="s">
        <v>53</v>
      </c>
      <c r="U88" s="3" t="s">
        <v>63</v>
      </c>
      <c r="V88" s="3" t="s">
        <v>67</v>
      </c>
      <c r="W88" s="4" t="s">
        <v>56</v>
      </c>
      <c r="X88" s="4" t="s">
        <v>64</v>
      </c>
      <c r="Y88" s="4" t="s">
        <v>68</v>
      </c>
      <c r="Z88" s="4" t="s">
        <v>59</v>
      </c>
      <c r="AA88" s="4" t="s">
        <v>65</v>
      </c>
      <c r="AB88" s="4" t="s">
        <v>69</v>
      </c>
    </row>
    <row r="89" spans="1:45" ht="30.75" thickBot="1" x14ac:dyDescent="0.3">
      <c r="Q89" s="3" t="s">
        <v>70</v>
      </c>
      <c r="R89" s="3" t="s">
        <v>62</v>
      </c>
      <c r="S89" s="3" t="s">
        <v>66</v>
      </c>
      <c r="T89" s="3" t="s">
        <v>71</v>
      </c>
      <c r="U89" s="3" t="s">
        <v>63</v>
      </c>
      <c r="V89" s="3" t="s">
        <v>67</v>
      </c>
      <c r="W89" s="4" t="s">
        <v>72</v>
      </c>
      <c r="X89" s="4" t="s">
        <v>64</v>
      </c>
      <c r="Y89" s="4" t="s">
        <v>68</v>
      </c>
      <c r="Z89" s="4" t="s">
        <v>73</v>
      </c>
      <c r="AA89" s="4" t="s">
        <v>65</v>
      </c>
      <c r="AB89" s="4" t="s">
        <v>69</v>
      </c>
    </row>
    <row r="90" spans="1:45" ht="30.75" thickBot="1" x14ac:dyDescent="0.3">
      <c r="Q90" s="3" t="s">
        <v>70</v>
      </c>
      <c r="R90" s="3" t="s">
        <v>74</v>
      </c>
      <c r="S90" s="3" t="s">
        <v>66</v>
      </c>
      <c r="T90" s="3" t="s">
        <v>71</v>
      </c>
      <c r="U90" s="3" t="s">
        <v>75</v>
      </c>
      <c r="V90" s="3" t="s">
        <v>67</v>
      </c>
      <c r="W90" s="4" t="s">
        <v>72</v>
      </c>
      <c r="X90" s="4" t="s">
        <v>76</v>
      </c>
      <c r="Y90" s="4" t="s">
        <v>68</v>
      </c>
      <c r="Z90" s="4" t="s">
        <v>73</v>
      </c>
      <c r="AA90" s="4" t="s">
        <v>77</v>
      </c>
      <c r="AB90" s="4" t="s">
        <v>69</v>
      </c>
    </row>
    <row r="91" spans="1:45" ht="30.75" thickBot="1" x14ac:dyDescent="0.3">
      <c r="Q91" s="3" t="s">
        <v>70</v>
      </c>
      <c r="R91" s="3" t="s">
        <v>74</v>
      </c>
      <c r="S91" s="3" t="s">
        <v>78</v>
      </c>
      <c r="T91" s="3" t="s">
        <v>71</v>
      </c>
      <c r="U91" s="3" t="s">
        <v>75</v>
      </c>
      <c r="V91" s="3" t="s">
        <v>79</v>
      </c>
      <c r="W91" s="4" t="s">
        <v>72</v>
      </c>
      <c r="X91" s="4" t="s">
        <v>76</v>
      </c>
      <c r="Y91" s="4" t="s">
        <v>80</v>
      </c>
      <c r="Z91" s="4" t="s">
        <v>73</v>
      </c>
      <c r="AA91" s="4" t="s">
        <v>77</v>
      </c>
      <c r="AB91" s="4" t="s">
        <v>81</v>
      </c>
    </row>
    <row r="92" spans="1:45" ht="30.75" thickBot="1" x14ac:dyDescent="0.3">
      <c r="Q92" s="3" t="s">
        <v>51</v>
      </c>
      <c r="R92" s="3" t="s">
        <v>74</v>
      </c>
      <c r="S92" s="3" t="s">
        <v>78</v>
      </c>
      <c r="T92" s="3" t="s">
        <v>54</v>
      </c>
      <c r="U92" s="3" t="s">
        <v>75</v>
      </c>
      <c r="V92" s="3" t="s">
        <v>79</v>
      </c>
      <c r="W92" s="4" t="s">
        <v>57</v>
      </c>
      <c r="X92" s="4" t="s">
        <v>76</v>
      </c>
      <c r="Y92" s="4" t="s">
        <v>80</v>
      </c>
      <c r="Z92" s="4" t="s">
        <v>60</v>
      </c>
      <c r="AA92" s="4" t="s">
        <v>77</v>
      </c>
      <c r="AB92" s="4" t="s">
        <v>81</v>
      </c>
    </row>
    <row r="93" spans="1:45" ht="30.75" thickBot="1" x14ac:dyDescent="0.3">
      <c r="Q93" s="3" t="s">
        <v>51</v>
      </c>
      <c r="R93" s="3" t="s">
        <v>52</v>
      </c>
      <c r="S93" s="3" t="s">
        <v>78</v>
      </c>
      <c r="T93" s="3" t="s">
        <v>54</v>
      </c>
      <c r="U93" s="3" t="s">
        <v>55</v>
      </c>
      <c r="V93" s="3" t="s">
        <v>79</v>
      </c>
      <c r="W93" s="4" t="s">
        <v>57</v>
      </c>
      <c r="X93" s="4" t="s">
        <v>58</v>
      </c>
      <c r="Y93" s="4" t="s">
        <v>80</v>
      </c>
      <c r="Z93" s="4" t="s">
        <v>60</v>
      </c>
      <c r="AA93" s="4" t="s">
        <v>61</v>
      </c>
      <c r="AB93" s="4" t="s">
        <v>81</v>
      </c>
    </row>
    <row r="131" spans="11:31" x14ac:dyDescent="0.25">
      <c r="K131" s="10" t="s">
        <v>139</v>
      </c>
      <c r="L131" s="10" t="s">
        <v>108</v>
      </c>
      <c r="M131" s="10" t="s">
        <v>109</v>
      </c>
      <c r="N131" s="10" t="s">
        <v>110</v>
      </c>
      <c r="O131" s="10" t="s">
        <v>133</v>
      </c>
      <c r="P131" s="10" t="s">
        <v>137</v>
      </c>
      <c r="Q131" s="10" t="s">
        <v>129</v>
      </c>
      <c r="R131" s="10" t="s">
        <v>111</v>
      </c>
      <c r="S131" s="10" t="s">
        <v>112</v>
      </c>
      <c r="T131" s="10" t="s">
        <v>113</v>
      </c>
      <c r="U131" s="10" t="s">
        <v>114</v>
      </c>
      <c r="V131" s="10" t="s">
        <v>115</v>
      </c>
      <c r="W131" s="10" t="s">
        <v>116</v>
      </c>
      <c r="X131" s="10" t="s">
        <v>117</v>
      </c>
      <c r="Y131" s="10" t="s">
        <v>118</v>
      </c>
      <c r="Z131" s="10" t="s">
        <v>119</v>
      </c>
      <c r="AA131" s="10" t="s">
        <v>120</v>
      </c>
      <c r="AB131" s="10" t="s">
        <v>121</v>
      </c>
    </row>
    <row r="132" spans="11:31" x14ac:dyDescent="0.25">
      <c r="K132" s="9"/>
      <c r="L132" s="9">
        <v>190.98</v>
      </c>
      <c r="M132" s="9">
        <v>206.03</v>
      </c>
      <c r="N132" s="9">
        <v>208.22</v>
      </c>
      <c r="O132">
        <v>227.49527547241368</v>
      </c>
      <c r="P132">
        <v>237.57500448035242</v>
      </c>
      <c r="Q132">
        <v>295.51827164723153</v>
      </c>
      <c r="R132" s="9">
        <v>369.45</v>
      </c>
      <c r="S132" s="9">
        <v>745.36</v>
      </c>
      <c r="T132" s="9">
        <v>1346.29</v>
      </c>
      <c r="U132" s="9">
        <v>2862.01</v>
      </c>
      <c r="V132" s="9">
        <v>3753.33</v>
      </c>
      <c r="W132" s="9">
        <v>4636.3599999999997</v>
      </c>
      <c r="X132" s="9">
        <v>5810.41</v>
      </c>
      <c r="Y132" s="9">
        <v>8302.76</v>
      </c>
      <c r="Z132" s="9">
        <v>15765.89</v>
      </c>
      <c r="AA132" s="9">
        <v>20064.009999999998</v>
      </c>
      <c r="AB132" s="9">
        <v>26417.89</v>
      </c>
    </row>
    <row r="133" spans="11:31" x14ac:dyDescent="0.25">
      <c r="K133" s="9"/>
      <c r="L133" s="9">
        <v>198.95</v>
      </c>
      <c r="M133" s="9">
        <v>212.69</v>
      </c>
      <c r="N133" s="9">
        <v>201.95</v>
      </c>
      <c r="O133">
        <v>227.34124328264724</v>
      </c>
      <c r="P133">
        <v>229.2452391298938</v>
      </c>
      <c r="Q133">
        <v>306.31031420155932</v>
      </c>
      <c r="R133" s="9">
        <v>412.74</v>
      </c>
      <c r="S133" s="9">
        <v>784.47</v>
      </c>
      <c r="T133" s="9">
        <v>1324.01</v>
      </c>
      <c r="U133" s="9">
        <v>2893.41</v>
      </c>
      <c r="V133" s="9">
        <v>3661.54</v>
      </c>
      <c r="W133" s="9">
        <v>4366.37</v>
      </c>
      <c r="X133" s="9">
        <v>6056.85</v>
      </c>
      <c r="Y133" s="9">
        <v>8265.4500000000007</v>
      </c>
      <c r="Z133" s="9">
        <v>16090.02</v>
      </c>
      <c r="AA133" s="9">
        <v>20088.66</v>
      </c>
      <c r="AB133" s="9">
        <v>27251.07</v>
      </c>
    </row>
    <row r="134" spans="11:31" x14ac:dyDescent="0.25">
      <c r="K134" s="9"/>
      <c r="L134" s="9">
        <v>167.12</v>
      </c>
      <c r="M134" s="9">
        <v>213.77</v>
      </c>
      <c r="N134" s="9">
        <v>222.61</v>
      </c>
      <c r="O134">
        <v>229.04947035181536</v>
      </c>
      <c r="P134">
        <v>220.2602633521264</v>
      </c>
      <c r="Q134">
        <v>289.36490710497492</v>
      </c>
      <c r="R134" s="9">
        <v>388.19</v>
      </c>
      <c r="S134" s="9">
        <v>724.17</v>
      </c>
      <c r="T134" s="9">
        <v>1394.48</v>
      </c>
      <c r="U134" s="9">
        <v>3020.48</v>
      </c>
      <c r="V134" s="9">
        <v>3852.54</v>
      </c>
      <c r="W134" s="9">
        <v>4441.2299999999996</v>
      </c>
      <c r="X134" s="9">
        <v>6146.03</v>
      </c>
      <c r="Y134" s="9">
        <v>8245.7000000000007</v>
      </c>
      <c r="Z134" s="9">
        <v>15704.45</v>
      </c>
      <c r="AA134" s="9">
        <v>20321.29</v>
      </c>
      <c r="AB134" s="9">
        <v>26566.53</v>
      </c>
    </row>
    <row r="135" spans="11:31" x14ac:dyDescent="0.25">
      <c r="K135" s="9" t="s">
        <v>83</v>
      </c>
      <c r="L135" s="9">
        <f t="shared" ref="L135:Q135" si="261">AVERAGE(L132:L134)</f>
        <v>185.68333333333331</v>
      </c>
      <c r="M135" s="9">
        <f t="shared" si="261"/>
        <v>210.83</v>
      </c>
      <c r="N135" s="9">
        <f t="shared" si="261"/>
        <v>210.92666666666665</v>
      </c>
      <c r="O135" s="9">
        <f t="shared" si="261"/>
        <v>227.96199636895878</v>
      </c>
      <c r="P135" s="9">
        <f t="shared" si="261"/>
        <v>229.0268356541242</v>
      </c>
      <c r="Q135" s="9">
        <f t="shared" si="261"/>
        <v>297.06449765125529</v>
      </c>
      <c r="R135" s="9">
        <f>AVERAGE(R132:R134)</f>
        <v>390.12666666666672</v>
      </c>
      <c r="S135" s="9">
        <f t="shared" ref="S135:AB135" si="262">AVERAGE(S132:S134)</f>
        <v>751.33333333333337</v>
      </c>
      <c r="T135" s="9">
        <f t="shared" si="262"/>
        <v>1354.9266666666667</v>
      </c>
      <c r="U135" s="9">
        <f t="shared" si="262"/>
        <v>2925.2999999999997</v>
      </c>
      <c r="V135" s="9">
        <f t="shared" si="262"/>
        <v>3755.8033333333333</v>
      </c>
      <c r="W135" s="9">
        <f t="shared" si="262"/>
        <v>4481.32</v>
      </c>
      <c r="X135" s="9">
        <f t="shared" si="262"/>
        <v>6004.43</v>
      </c>
      <c r="Y135" s="9">
        <f t="shared" si="262"/>
        <v>8271.3033333333333</v>
      </c>
      <c r="Z135" s="9">
        <f t="shared" si="262"/>
        <v>15853.453333333333</v>
      </c>
      <c r="AA135" s="9">
        <f t="shared" si="262"/>
        <v>20157.986666666668</v>
      </c>
      <c r="AB135" s="9">
        <f t="shared" si="262"/>
        <v>26745.16333333333</v>
      </c>
    </row>
    <row r="136" spans="11:31" x14ac:dyDescent="0.25">
      <c r="K136" t="s">
        <v>140</v>
      </c>
      <c r="L136">
        <f>STDEV(L132:L134)</f>
        <v>16.562857040176766</v>
      </c>
      <c r="M136">
        <f t="shared" ref="M136:AB136" si="263">STDEV(M132:M134)</f>
        <v>4.1918492339300588</v>
      </c>
      <c r="N136">
        <f t="shared" si="263"/>
        <v>10.592612205369061</v>
      </c>
      <c r="O136">
        <f t="shared" si="263"/>
        <v>0.94492392625732358</v>
      </c>
      <c r="P136">
        <f t="shared" si="263"/>
        <v>8.6594364795315393</v>
      </c>
      <c r="Q136">
        <f t="shared" si="263"/>
        <v>8.5778678329106146</v>
      </c>
      <c r="R136">
        <f t="shared" si="263"/>
        <v>21.709883309988882</v>
      </c>
      <c r="S136">
        <f t="shared" si="263"/>
        <v>30.590570987370196</v>
      </c>
      <c r="T136">
        <f t="shared" si="263"/>
        <v>36.020122616855907</v>
      </c>
      <c r="U136">
        <f t="shared" si="263"/>
        <v>83.910156119506738</v>
      </c>
      <c r="V136">
        <f t="shared" si="263"/>
        <v>95.524018096672066</v>
      </c>
      <c r="W136">
        <f t="shared" si="263"/>
        <v>139.38814906583693</v>
      </c>
      <c r="X136">
        <f t="shared" si="263"/>
        <v>173.84213643417988</v>
      </c>
      <c r="Y136">
        <f t="shared" si="263"/>
        <v>28.976836151196999</v>
      </c>
      <c r="Z136">
        <f t="shared" si="263"/>
        <v>207.16312228129161</v>
      </c>
      <c r="AA136">
        <f t="shared" si="263"/>
        <v>141.9608736002059</v>
      </c>
      <c r="AB136">
        <f t="shared" si="263"/>
        <v>444.3868010341144</v>
      </c>
    </row>
    <row r="138" spans="11:31" x14ac:dyDescent="0.25">
      <c r="L138" s="10"/>
      <c r="M138" s="10"/>
      <c r="N138" s="10"/>
      <c r="R138" s="10" t="s">
        <v>125</v>
      </c>
      <c r="S138" s="10"/>
      <c r="T138" s="10"/>
      <c r="U138" s="10"/>
      <c r="V138" s="10" t="s">
        <v>129</v>
      </c>
      <c r="W138" s="10"/>
      <c r="X138" s="10"/>
      <c r="Y138" s="10"/>
      <c r="Z138" s="10" t="s">
        <v>133</v>
      </c>
      <c r="AA138" s="10"/>
      <c r="AB138" s="10"/>
      <c r="AC138" s="10"/>
      <c r="AD138" s="10" t="s">
        <v>137</v>
      </c>
    </row>
    <row r="139" spans="11:31" x14ac:dyDescent="0.25">
      <c r="R139">
        <v>250.85034013605443</v>
      </c>
      <c r="S139">
        <f>R139*$S$142</f>
        <v>393.46378985998155</v>
      </c>
      <c r="V139">
        <v>188.40579710144928</v>
      </c>
      <c r="W139">
        <f>V139*$S$142</f>
        <v>295.51827164723153</v>
      </c>
      <c r="Z139">
        <v>145.03816793893128</v>
      </c>
      <c r="AA139">
        <f>Z139*$S$142</f>
        <v>227.49527547241368</v>
      </c>
      <c r="AD139">
        <v>151.46443514644352</v>
      </c>
      <c r="AE139">
        <f>AD139*$S$142</f>
        <v>237.57500448035242</v>
      </c>
    </row>
    <row r="140" spans="11:31" x14ac:dyDescent="0.25">
      <c r="R140">
        <v>246.58703071672358</v>
      </c>
      <c r="S140">
        <f>R140*$S$142</f>
        <v>386.77670352569208</v>
      </c>
      <c r="V140">
        <v>195.28619528619529</v>
      </c>
      <c r="W140">
        <f>V140*$S$142</f>
        <v>306.31031420155932</v>
      </c>
      <c r="Z140">
        <v>144.93996569468268</v>
      </c>
      <c r="AA140">
        <f>Z140*$S$142</f>
        <v>227.34124328264724</v>
      </c>
      <c r="AD140">
        <v>146.15384615384616</v>
      </c>
      <c r="AE140">
        <f>AD140*$S$142</f>
        <v>229.2452391298938</v>
      </c>
    </row>
    <row r="141" spans="11:31" x14ac:dyDescent="0.25">
      <c r="R141">
        <v>248.73096446700509</v>
      </c>
      <c r="S141">
        <f>R141*$S$142</f>
        <v>390.13950661432636</v>
      </c>
      <c r="V141">
        <v>184.48275862068968</v>
      </c>
      <c r="W141">
        <f>V141*$S$142</f>
        <v>289.36490710497492</v>
      </c>
      <c r="Z141">
        <v>146.02903501280957</v>
      </c>
      <c r="AA141">
        <f>Z141*$S$142</f>
        <v>229.04947035181536</v>
      </c>
      <c r="AD141">
        <v>140.42553191489361</v>
      </c>
      <c r="AE141">
        <f>AD141*$S$142</f>
        <v>220.2602633521264</v>
      </c>
    </row>
    <row r="142" spans="11:31" x14ac:dyDescent="0.25">
      <c r="R142">
        <f t="shared" ref="R142:AD142" si="264">AVERAGE(R139:R141)</f>
        <v>248.72277843992774</v>
      </c>
      <c r="S142">
        <f>R135/R142</f>
        <v>1.5685200572045366</v>
      </c>
      <c r="V142">
        <f t="shared" si="264"/>
        <v>189.39158366944477</v>
      </c>
      <c r="Z142">
        <f t="shared" si="264"/>
        <v>145.3357228821412</v>
      </c>
      <c r="AD142">
        <f t="shared" si="264"/>
        <v>146.01460440506111</v>
      </c>
    </row>
    <row r="145" spans="11:31" x14ac:dyDescent="0.25">
      <c r="R145">
        <v>10125.099601593627</v>
      </c>
      <c r="S145">
        <f>R145*$S$148</f>
        <v>14485.111210778017</v>
      </c>
      <c r="V145">
        <v>12829.888712241653</v>
      </c>
      <c r="W145">
        <f>V145*$S$148</f>
        <v>18354.620905603286</v>
      </c>
      <c r="Z145">
        <v>7270.2922077922076</v>
      </c>
      <c r="AA145">
        <f>Z145*$S$148</f>
        <v>10400.983230638805</v>
      </c>
      <c r="AD145">
        <v>7216.4242942686051</v>
      </c>
      <c r="AE145">
        <f>AD145*$S$148</f>
        <v>10323.919028923778</v>
      </c>
    </row>
    <row r="146" spans="11:31" x14ac:dyDescent="0.25">
      <c r="R146">
        <v>10269.854132901135</v>
      </c>
      <c r="S146">
        <f>R146*$S$148</f>
        <v>14692.199097984902</v>
      </c>
      <c r="V146">
        <v>13204.292527821939</v>
      </c>
      <c r="W146">
        <f>V146*$S$148</f>
        <v>18890.248318647842</v>
      </c>
      <c r="Z146">
        <v>7186.7671691792302</v>
      </c>
      <c r="AA146">
        <f>Z146*$S$148</f>
        <v>10281.491124802822</v>
      </c>
      <c r="AD146">
        <v>7959.5041322314055</v>
      </c>
      <c r="AE146">
        <f>AD146*$S$148</f>
        <v>11386.979592760992</v>
      </c>
    </row>
    <row r="147" spans="11:31" x14ac:dyDescent="0.25">
      <c r="R147">
        <v>10161.858974358975</v>
      </c>
      <c r="S147">
        <f>R147*$S$148</f>
        <v>14537.699691237083</v>
      </c>
      <c r="V147">
        <v>12654.487688641781</v>
      </c>
      <c r="W147">
        <f>V147*$S$148</f>
        <v>18103.689711511273</v>
      </c>
      <c r="Z147">
        <v>6753.194888178914</v>
      </c>
      <c r="AA147">
        <f>Z147*$S$148</f>
        <v>9661.2164652615174</v>
      </c>
      <c r="AD147">
        <v>6990.7485281749368</v>
      </c>
      <c r="AE147">
        <f>AD147*$S$148</f>
        <v>10001.06407459525</v>
      </c>
    </row>
    <row r="148" spans="11:31" x14ac:dyDescent="0.25">
      <c r="R148">
        <f t="shared" ref="R148:AD148" si="265">AVERAGE(R145:R147)</f>
        <v>10185.604236284578</v>
      </c>
      <c r="S148">
        <f>R153/R148</f>
        <v>1.4306141945011732</v>
      </c>
      <c r="V148">
        <f t="shared" si="265"/>
        <v>12896.222976235125</v>
      </c>
      <c r="Z148">
        <f t="shared" si="265"/>
        <v>7070.0847550501176</v>
      </c>
      <c r="AD148">
        <f t="shared" si="265"/>
        <v>7388.8923182249819</v>
      </c>
    </row>
    <row r="150" spans="11:31" x14ac:dyDescent="0.25">
      <c r="K150" t="s">
        <v>138</v>
      </c>
      <c r="L150" s="10" t="s">
        <v>108</v>
      </c>
      <c r="M150" s="10" t="s">
        <v>109</v>
      </c>
      <c r="N150" s="10" t="s">
        <v>110</v>
      </c>
      <c r="O150" s="10" t="s">
        <v>133</v>
      </c>
      <c r="P150" s="10" t="s">
        <v>137</v>
      </c>
      <c r="Q150" s="10" t="s">
        <v>129</v>
      </c>
      <c r="R150" s="10" t="s">
        <v>111</v>
      </c>
      <c r="S150" s="10" t="s">
        <v>112</v>
      </c>
      <c r="T150" s="10" t="s">
        <v>113</v>
      </c>
      <c r="U150" s="10" t="s">
        <v>114</v>
      </c>
      <c r="V150" s="10" t="s">
        <v>115</v>
      </c>
      <c r="W150" s="10" t="s">
        <v>116</v>
      </c>
      <c r="X150" s="10" t="s">
        <v>117</v>
      </c>
      <c r="Y150" s="10" t="s">
        <v>118</v>
      </c>
      <c r="Z150" s="10" t="s">
        <v>119</v>
      </c>
      <c r="AA150" s="10" t="s">
        <v>120</v>
      </c>
      <c r="AB150" s="10" t="s">
        <v>121</v>
      </c>
    </row>
    <row r="151" spans="11:31" x14ac:dyDescent="0.25">
      <c r="L151" s="9">
        <v>262.77999999999997</v>
      </c>
      <c r="M151" s="9">
        <v>102.52</v>
      </c>
      <c r="N151" s="9">
        <v>108.39</v>
      </c>
      <c r="O151">
        <v>10400.983230638805</v>
      </c>
      <c r="P151">
        <v>10323.919028923778</v>
      </c>
      <c r="Q151">
        <v>18354.620905603286</v>
      </c>
      <c r="R151" s="9">
        <v>13827.89</v>
      </c>
      <c r="S151" s="9">
        <v>17733.23</v>
      </c>
      <c r="T151" s="9">
        <v>20771.47</v>
      </c>
      <c r="U151" s="9">
        <v>14536.8</v>
      </c>
      <c r="V151" s="9">
        <v>25659.85</v>
      </c>
      <c r="W151" s="9">
        <v>24339.78</v>
      </c>
      <c r="X151" s="9">
        <v>19807.75</v>
      </c>
      <c r="Y151" s="9">
        <v>26496.41</v>
      </c>
      <c r="Z151" s="9">
        <v>27042.55</v>
      </c>
      <c r="AA151" s="9">
        <v>21647.57</v>
      </c>
      <c r="AB151" s="9">
        <v>24825.99</v>
      </c>
    </row>
    <row r="152" spans="11:31" x14ac:dyDescent="0.25">
      <c r="L152" s="9">
        <v>236.39</v>
      </c>
      <c r="M152" s="9">
        <v>104.89</v>
      </c>
      <c r="N152" s="9">
        <v>102.59</v>
      </c>
      <c r="O152">
        <v>10281.491124802822</v>
      </c>
      <c r="P152">
        <v>11386.979592760992</v>
      </c>
      <c r="Q152">
        <v>18890.248318647842</v>
      </c>
      <c r="R152" s="9">
        <v>13591.1</v>
      </c>
      <c r="S152" s="9">
        <v>18111.98</v>
      </c>
      <c r="T152" s="9">
        <v>20924.98</v>
      </c>
      <c r="U152" s="9">
        <v>15834.36</v>
      </c>
      <c r="V152" s="9">
        <v>25964.7</v>
      </c>
      <c r="W152" s="9">
        <v>21214.66</v>
      </c>
      <c r="X152" s="9">
        <v>26548.89</v>
      </c>
      <c r="Y152" s="9">
        <v>24813.82</v>
      </c>
      <c r="Z152" s="9">
        <v>27321.48</v>
      </c>
      <c r="AA152" s="9">
        <v>21901.62</v>
      </c>
      <c r="AB152" s="9">
        <v>24929.77</v>
      </c>
    </row>
    <row r="153" spans="11:31" x14ac:dyDescent="0.25">
      <c r="L153" s="9">
        <v>248.07</v>
      </c>
      <c r="M153" s="9">
        <v>104.89</v>
      </c>
      <c r="N153" s="9">
        <v>109.08</v>
      </c>
      <c r="O153">
        <v>9661.2164652615174</v>
      </c>
      <c r="P153">
        <v>10001.06407459525</v>
      </c>
      <c r="Q153">
        <v>18103.689711511273</v>
      </c>
      <c r="R153" s="9">
        <v>14571.67</v>
      </c>
      <c r="S153" s="9">
        <v>17836.669999999998</v>
      </c>
      <c r="T153" s="9">
        <v>21094.3</v>
      </c>
      <c r="U153" s="9">
        <v>15394.63</v>
      </c>
      <c r="V153" s="9">
        <v>26027.11</v>
      </c>
      <c r="W153" s="9">
        <v>24727.01</v>
      </c>
      <c r="X153" s="9">
        <v>27861.17</v>
      </c>
      <c r="Y153" s="9">
        <v>25657.31</v>
      </c>
      <c r="Z153" s="9">
        <v>27197.86</v>
      </c>
      <c r="AA153" s="9">
        <v>21074.05</v>
      </c>
      <c r="AB153" s="9">
        <v>25080.35</v>
      </c>
    </row>
    <row r="155" spans="11:31" x14ac:dyDescent="0.25">
      <c r="K155" t="s">
        <v>84</v>
      </c>
      <c r="L155" s="10" t="s">
        <v>108</v>
      </c>
      <c r="M155" s="10" t="s">
        <v>109</v>
      </c>
      <c r="N155" s="10" t="s">
        <v>110</v>
      </c>
      <c r="O155" s="10" t="s">
        <v>133</v>
      </c>
      <c r="P155" s="10" t="s">
        <v>137</v>
      </c>
      <c r="Q155" s="10" t="s">
        <v>129</v>
      </c>
      <c r="R155" s="10" t="s">
        <v>111</v>
      </c>
      <c r="S155" s="10" t="s">
        <v>112</v>
      </c>
      <c r="T155" s="10" t="s">
        <v>113</v>
      </c>
      <c r="U155" s="10" t="s">
        <v>114</v>
      </c>
      <c r="V155" s="10" t="s">
        <v>115</v>
      </c>
      <c r="W155" s="10" t="s">
        <v>116</v>
      </c>
      <c r="X155" s="10" t="s">
        <v>117</v>
      </c>
      <c r="Y155" s="10" t="s">
        <v>118</v>
      </c>
      <c r="Z155" s="10" t="s">
        <v>119</v>
      </c>
      <c r="AA155" s="10" t="s">
        <v>120</v>
      </c>
      <c r="AB155" s="10" t="s">
        <v>121</v>
      </c>
    </row>
    <row r="156" spans="11:31" x14ac:dyDescent="0.25">
      <c r="L156">
        <f>L151/L$135</f>
        <v>1.4152050982856117</v>
      </c>
      <c r="M156">
        <f t="shared" ref="M156:AB156" si="266">M151/M$135</f>
        <v>0.4862685576056538</v>
      </c>
      <c r="N156">
        <f t="shared" si="266"/>
        <v>0.51387528050823361</v>
      </c>
      <c r="O156">
        <f t="shared" si="266"/>
        <v>45.625952554849142</v>
      </c>
      <c r="P156">
        <f t="shared" si="266"/>
        <v>45.077333402601504</v>
      </c>
      <c r="Q156">
        <f t="shared" si="266"/>
        <v>61.786652564424088</v>
      </c>
      <c r="R156">
        <f t="shared" si="266"/>
        <v>35.444616278473653</v>
      </c>
      <c r="S156">
        <f t="shared" si="266"/>
        <v>23.602346938775508</v>
      </c>
      <c r="T156">
        <f t="shared" si="266"/>
        <v>15.330327840621141</v>
      </c>
      <c r="U156">
        <f t="shared" si="266"/>
        <v>4.9693364783099172</v>
      </c>
      <c r="V156">
        <f t="shared" si="266"/>
        <v>6.8320536840320889</v>
      </c>
      <c r="W156">
        <f t="shared" si="266"/>
        <v>5.4313862879687234</v>
      </c>
      <c r="X156">
        <f t="shared" si="266"/>
        <v>3.2988560113116483</v>
      </c>
      <c r="Y156">
        <f t="shared" si="266"/>
        <v>3.2034141334437014</v>
      </c>
      <c r="Z156">
        <f t="shared" si="266"/>
        <v>1.7057829251082204</v>
      </c>
      <c r="AA156">
        <f t="shared" si="266"/>
        <v>1.0738954419389766</v>
      </c>
      <c r="AB156">
        <f t="shared" si="266"/>
        <v>0.92824222797168698</v>
      </c>
    </row>
    <row r="157" spans="11:31" x14ac:dyDescent="0.25">
      <c r="L157">
        <f>L152/L$135</f>
        <v>1.2730814110043982</v>
      </c>
      <c r="M157">
        <f t="shared" ref="M157:AB157" si="267">M152/M$135</f>
        <v>0.49750984205283877</v>
      </c>
      <c r="N157">
        <f t="shared" si="267"/>
        <v>0.48637757198394393</v>
      </c>
      <c r="O157">
        <f t="shared" si="267"/>
        <v>45.101777000417762</v>
      </c>
      <c r="P157">
        <f t="shared" si="267"/>
        <v>49.718975334216218</v>
      </c>
      <c r="Q157">
        <f t="shared" si="267"/>
        <v>63.58972030654575</v>
      </c>
      <c r="R157">
        <f t="shared" si="267"/>
        <v>34.83765956356055</v>
      </c>
      <c r="S157">
        <f t="shared" si="267"/>
        <v>24.106450754214727</v>
      </c>
      <c r="T157">
        <f t="shared" si="267"/>
        <v>15.443625485266114</v>
      </c>
      <c r="U157">
        <f t="shared" si="267"/>
        <v>5.4129012408983703</v>
      </c>
      <c r="V157">
        <f t="shared" si="267"/>
        <v>6.9132214058066586</v>
      </c>
      <c r="W157">
        <f t="shared" si="267"/>
        <v>4.7340203332946542</v>
      </c>
      <c r="X157">
        <f t="shared" si="267"/>
        <v>4.421550421938468</v>
      </c>
      <c r="Y157">
        <f t="shared" si="267"/>
        <v>2.9999891190062349</v>
      </c>
      <c r="Z157">
        <f t="shared" si="267"/>
        <v>1.7233771989951296</v>
      </c>
      <c r="AA157">
        <f t="shared" si="267"/>
        <v>1.0864983870743705</v>
      </c>
      <c r="AB157">
        <f t="shared" si="267"/>
        <v>0.93212255574185454</v>
      </c>
    </row>
    <row r="158" spans="11:31" x14ac:dyDescent="0.25">
      <c r="L158">
        <f>L153/L$135</f>
        <v>1.3359842024952877</v>
      </c>
      <c r="M158">
        <f t="shared" ref="M158:AB158" si="268">M153/M$135</f>
        <v>0.49750984205283877</v>
      </c>
      <c r="N158">
        <f t="shared" si="268"/>
        <v>0.51714655962577838</v>
      </c>
      <c r="O158">
        <f t="shared" si="268"/>
        <v>42.38082057162169</v>
      </c>
      <c r="P158">
        <f t="shared" si="268"/>
        <v>43.667651635805832</v>
      </c>
      <c r="Q158">
        <f t="shared" si="268"/>
        <v>60.941949827893794</v>
      </c>
      <c r="R158">
        <f t="shared" si="268"/>
        <v>37.351125275551524</v>
      </c>
      <c r="S158">
        <f t="shared" si="268"/>
        <v>23.740022182786156</v>
      </c>
      <c r="T158">
        <f t="shared" si="268"/>
        <v>15.568591658097116</v>
      </c>
      <c r="U158">
        <f t="shared" si="268"/>
        <v>5.2625816155607978</v>
      </c>
      <c r="V158">
        <f t="shared" si="268"/>
        <v>6.9298383568184709</v>
      </c>
      <c r="W158">
        <f t="shared" si="268"/>
        <v>5.5177960957932042</v>
      </c>
      <c r="X158">
        <f t="shared" si="268"/>
        <v>4.640102391067928</v>
      </c>
      <c r="Y158">
        <f t="shared" si="268"/>
        <v>3.1019670015729082</v>
      </c>
      <c r="Z158">
        <f t="shared" si="268"/>
        <v>1.7155795288345168</v>
      </c>
      <c r="AA158">
        <f t="shared" si="268"/>
        <v>1.0454441878785512</v>
      </c>
      <c r="AB158">
        <f t="shared" si="268"/>
        <v>0.93775273261246372</v>
      </c>
    </row>
    <row r="162" spans="12:45" x14ac:dyDescent="0.25">
      <c r="L162">
        <v>1</v>
      </c>
      <c r="M162">
        <v>2</v>
      </c>
      <c r="N162">
        <v>3</v>
      </c>
      <c r="O162">
        <v>4</v>
      </c>
      <c r="P162">
        <v>5</v>
      </c>
      <c r="Q162">
        <v>6</v>
      </c>
      <c r="R162">
        <v>7</v>
      </c>
      <c r="S162">
        <v>8</v>
      </c>
      <c r="T162">
        <v>9</v>
      </c>
      <c r="U162">
        <v>10</v>
      </c>
      <c r="V162">
        <v>11</v>
      </c>
      <c r="W162">
        <v>12</v>
      </c>
      <c r="X162">
        <v>13</v>
      </c>
      <c r="Y162">
        <v>14</v>
      </c>
      <c r="Z162">
        <v>15</v>
      </c>
      <c r="AA162">
        <v>16</v>
      </c>
      <c r="AB162">
        <v>17</v>
      </c>
      <c r="AC162">
        <v>18</v>
      </c>
      <c r="AD162">
        <v>19</v>
      </c>
      <c r="AE162">
        <v>20</v>
      </c>
      <c r="AF162">
        <v>21</v>
      </c>
      <c r="AG162">
        <v>22</v>
      </c>
      <c r="AH162">
        <v>23</v>
      </c>
      <c r="AI162">
        <v>24</v>
      </c>
      <c r="AJ162">
        <v>25</v>
      </c>
      <c r="AK162">
        <v>26</v>
      </c>
      <c r="AL162">
        <v>27</v>
      </c>
      <c r="AM162">
        <v>28</v>
      </c>
      <c r="AN162">
        <v>29</v>
      </c>
      <c r="AO162">
        <v>30</v>
      </c>
      <c r="AP162">
        <v>31</v>
      </c>
      <c r="AQ162">
        <v>32</v>
      </c>
      <c r="AR162">
        <v>33</v>
      </c>
      <c r="AS162">
        <v>34</v>
      </c>
    </row>
    <row r="163" spans="12:45" x14ac:dyDescent="0.25">
      <c r="L163" t="s">
        <v>108</v>
      </c>
      <c r="M163" t="s">
        <v>108</v>
      </c>
      <c r="N163" t="s">
        <v>109</v>
      </c>
      <c r="O163" t="s">
        <v>109</v>
      </c>
      <c r="P163" t="s">
        <v>110</v>
      </c>
      <c r="Q163" t="s">
        <v>110</v>
      </c>
      <c r="R163" t="s">
        <v>133</v>
      </c>
      <c r="S163" t="s">
        <v>133</v>
      </c>
      <c r="T163" t="s">
        <v>137</v>
      </c>
      <c r="U163" t="s">
        <v>137</v>
      </c>
      <c r="V163" t="s">
        <v>129</v>
      </c>
      <c r="W163" t="s">
        <v>129</v>
      </c>
      <c r="X163" t="s">
        <v>111</v>
      </c>
      <c r="Y163" t="s">
        <v>111</v>
      </c>
      <c r="Z163" t="s">
        <v>112</v>
      </c>
      <c r="AA163" t="s">
        <v>112</v>
      </c>
      <c r="AB163" t="s">
        <v>113</v>
      </c>
      <c r="AC163" t="s">
        <v>113</v>
      </c>
      <c r="AD163" t="s">
        <v>114</v>
      </c>
      <c r="AE163" t="s">
        <v>114</v>
      </c>
      <c r="AF163" t="s">
        <v>115</v>
      </c>
      <c r="AG163" t="s">
        <v>115</v>
      </c>
      <c r="AH163" t="s">
        <v>116</v>
      </c>
      <c r="AI163" t="s">
        <v>116</v>
      </c>
      <c r="AJ163" t="s">
        <v>117</v>
      </c>
      <c r="AK163" t="s">
        <v>117</v>
      </c>
      <c r="AL163" t="s">
        <v>118</v>
      </c>
      <c r="AM163" t="s">
        <v>118</v>
      </c>
      <c r="AN163" t="s">
        <v>119</v>
      </c>
      <c r="AO163" t="s">
        <v>119</v>
      </c>
      <c r="AP163" t="s">
        <v>120</v>
      </c>
      <c r="AQ163" t="s">
        <v>120</v>
      </c>
      <c r="AR163" t="s">
        <v>121</v>
      </c>
      <c r="AS163" t="s">
        <v>121</v>
      </c>
    </row>
    <row r="164" spans="12:45" x14ac:dyDescent="0.25">
      <c r="L164">
        <v>190.98</v>
      </c>
      <c r="M164">
        <v>262.77999999999997</v>
      </c>
      <c r="N164">
        <v>206.03</v>
      </c>
      <c r="O164">
        <v>102.52</v>
      </c>
      <c r="P164">
        <v>208.22</v>
      </c>
      <c r="Q164">
        <v>108.39</v>
      </c>
      <c r="R164">
        <v>227.49527547241368</v>
      </c>
      <c r="S164">
        <v>10400.983230638805</v>
      </c>
      <c r="T164">
        <v>237.57500448035242</v>
      </c>
      <c r="U164">
        <v>10323.919028923778</v>
      </c>
      <c r="V164">
        <v>295.51827164723153</v>
      </c>
      <c r="W164">
        <v>18354.620905603286</v>
      </c>
      <c r="X164">
        <v>369.45</v>
      </c>
      <c r="Y164">
        <v>13827.89</v>
      </c>
      <c r="Z164">
        <v>745.36</v>
      </c>
      <c r="AA164">
        <v>17733.23</v>
      </c>
      <c r="AB164">
        <v>1346.29</v>
      </c>
      <c r="AC164">
        <v>20771.47</v>
      </c>
      <c r="AD164">
        <v>2862.01</v>
      </c>
      <c r="AE164">
        <v>14536.8</v>
      </c>
      <c r="AF164">
        <v>3753.33</v>
      </c>
      <c r="AG164">
        <v>25659.85</v>
      </c>
      <c r="AH164">
        <v>4636.3599999999997</v>
      </c>
      <c r="AI164">
        <v>24339.78</v>
      </c>
      <c r="AJ164">
        <v>5810.41</v>
      </c>
      <c r="AK164">
        <v>19807.75</v>
      </c>
      <c r="AL164">
        <v>8302.76</v>
      </c>
      <c r="AM164">
        <v>26496.41</v>
      </c>
      <c r="AN164">
        <v>15765.89</v>
      </c>
      <c r="AO164">
        <v>27042.55</v>
      </c>
      <c r="AP164">
        <v>20064.009999999998</v>
      </c>
      <c r="AQ164">
        <v>21647.57</v>
      </c>
      <c r="AR164">
        <v>26417.89</v>
      </c>
      <c r="AS164">
        <v>24825.99</v>
      </c>
    </row>
    <row r="165" spans="12:45" x14ac:dyDescent="0.25">
      <c r="L165">
        <v>198.95</v>
      </c>
      <c r="M165">
        <v>236.39</v>
      </c>
      <c r="N165">
        <v>212.69</v>
      </c>
      <c r="O165">
        <v>104.89</v>
      </c>
      <c r="P165">
        <v>201.95</v>
      </c>
      <c r="Q165">
        <v>102.59</v>
      </c>
      <c r="R165">
        <v>227.34124328264724</v>
      </c>
      <c r="S165">
        <v>10281.491124802822</v>
      </c>
      <c r="T165">
        <v>229.2452391298938</v>
      </c>
      <c r="U165">
        <v>11386.979592760992</v>
      </c>
      <c r="V165">
        <v>306.31031420155932</v>
      </c>
      <c r="W165">
        <v>18890.248318647842</v>
      </c>
      <c r="X165">
        <v>412.74</v>
      </c>
      <c r="Y165">
        <v>13591.1</v>
      </c>
      <c r="Z165">
        <v>784.47</v>
      </c>
      <c r="AA165">
        <v>18111.98</v>
      </c>
      <c r="AB165">
        <v>1324.01</v>
      </c>
      <c r="AC165">
        <v>20924.98</v>
      </c>
      <c r="AD165">
        <v>2893.41</v>
      </c>
      <c r="AE165">
        <v>15834.36</v>
      </c>
      <c r="AF165">
        <v>3661.54</v>
      </c>
      <c r="AG165">
        <v>25964.7</v>
      </c>
      <c r="AH165">
        <v>4366.37</v>
      </c>
      <c r="AI165">
        <v>21214.66</v>
      </c>
      <c r="AJ165">
        <v>6056.85</v>
      </c>
      <c r="AK165">
        <v>26548.89</v>
      </c>
      <c r="AL165">
        <v>8265.4500000000007</v>
      </c>
      <c r="AM165">
        <v>24813.82</v>
      </c>
      <c r="AN165">
        <v>16090.02</v>
      </c>
      <c r="AO165">
        <v>27321.48</v>
      </c>
      <c r="AP165">
        <v>20088.66</v>
      </c>
      <c r="AQ165">
        <v>21901.62</v>
      </c>
      <c r="AR165">
        <v>27251.07</v>
      </c>
      <c r="AS165">
        <v>24929.77</v>
      </c>
    </row>
    <row r="166" spans="12:45" x14ac:dyDescent="0.25">
      <c r="L166">
        <v>167.12</v>
      </c>
      <c r="M166">
        <v>248.07</v>
      </c>
      <c r="N166">
        <v>213.77</v>
      </c>
      <c r="O166">
        <v>104.89</v>
      </c>
      <c r="P166">
        <v>222.61</v>
      </c>
      <c r="Q166">
        <v>109.08</v>
      </c>
      <c r="R166">
        <v>229.04947035181536</v>
      </c>
      <c r="S166">
        <v>9661.2164652615174</v>
      </c>
      <c r="T166">
        <v>220.2602633521264</v>
      </c>
      <c r="U166">
        <v>10001.06407459525</v>
      </c>
      <c r="V166">
        <v>289.36490710497492</v>
      </c>
      <c r="W166">
        <v>18103.689711511273</v>
      </c>
      <c r="X166">
        <v>388.19</v>
      </c>
      <c r="Y166">
        <v>14571.67</v>
      </c>
      <c r="Z166">
        <v>724.17</v>
      </c>
      <c r="AA166">
        <v>17836.669999999998</v>
      </c>
      <c r="AB166">
        <v>1394.48</v>
      </c>
      <c r="AC166">
        <v>21094.3</v>
      </c>
      <c r="AD166">
        <v>3020.48</v>
      </c>
      <c r="AE166">
        <v>15394.63</v>
      </c>
      <c r="AF166">
        <v>3852.54</v>
      </c>
      <c r="AG166">
        <v>26027.11</v>
      </c>
      <c r="AH166">
        <v>4441.2299999999996</v>
      </c>
      <c r="AI166">
        <v>24727.01</v>
      </c>
      <c r="AJ166">
        <v>6146.03</v>
      </c>
      <c r="AK166">
        <v>27861.17</v>
      </c>
      <c r="AL166">
        <v>8245.7000000000007</v>
      </c>
      <c r="AM166">
        <v>25657.31</v>
      </c>
      <c r="AN166">
        <v>15704.45</v>
      </c>
      <c r="AO166">
        <v>27197.86</v>
      </c>
      <c r="AP166">
        <v>20321.29</v>
      </c>
      <c r="AQ166">
        <v>21074.05</v>
      </c>
      <c r="AR166">
        <v>26566.53</v>
      </c>
      <c r="AS166">
        <v>25080.35</v>
      </c>
    </row>
  </sheetData>
  <sortState xmlns:xlrd2="http://schemas.microsoft.com/office/spreadsheetml/2017/richdata2" columnSort="1" ref="L162:AS166">
    <sortCondition ref="L162:AS162"/>
  </sortState>
  <conditionalFormatting sqref="Q54:AB8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2:AF8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AF80 Q54:AC56 AE54:AF56 Q82:AF82 Q81:AC81 AE81:AF8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4:AT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9:Z5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Q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9:AH5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9:AK5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9:AN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9:AQ5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M82 B78:M78 B74:M74 B70:M70 B66:M66 B62:M62 B58:M58 B54:M5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:AF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7:AW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:A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:AH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6:AM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4:AM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:AC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4:AH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Q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AF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AF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B85"/>
  <sheetViews>
    <sheetView topLeftCell="A28" workbookViewId="0">
      <selection activeCell="C57" sqref="C57"/>
    </sheetView>
  </sheetViews>
  <sheetFormatPr defaultRowHeight="15" x14ac:dyDescent="0.25"/>
  <sheetData>
    <row r="3" spans="1:2" x14ac:dyDescent="0.25">
      <c r="A3" t="s">
        <v>0</v>
      </c>
      <c r="B3" t="s">
        <v>1</v>
      </c>
    </row>
    <row r="7" spans="1:2" x14ac:dyDescent="0.25">
      <c r="A7" t="s">
        <v>2</v>
      </c>
      <c r="B7" t="s">
        <v>49</v>
      </c>
    </row>
    <row r="8" spans="1:2" x14ac:dyDescent="0.25">
      <c r="A8" t="s">
        <v>4</v>
      </c>
      <c r="B8" t="s">
        <v>5</v>
      </c>
    </row>
    <row r="12" spans="1:2" x14ac:dyDescent="0.25">
      <c r="A12" t="s">
        <v>6</v>
      </c>
      <c r="B12" t="s">
        <v>7</v>
      </c>
    </row>
    <row r="13" spans="1:2" x14ac:dyDescent="0.25">
      <c r="A13" t="s">
        <v>8</v>
      </c>
      <c r="B13" s="1">
        <v>44247</v>
      </c>
    </row>
    <row r="14" spans="1:2" x14ac:dyDescent="0.25">
      <c r="A14" t="s">
        <v>9</v>
      </c>
      <c r="B14" s="2">
        <v>0.54771990740740739</v>
      </c>
    </row>
    <row r="15" spans="1:2" x14ac:dyDescent="0.25">
      <c r="A15" t="s">
        <v>10</v>
      </c>
      <c r="B15" t="s">
        <v>11</v>
      </c>
    </row>
    <row r="16" spans="1:2" x14ac:dyDescent="0.25">
      <c r="A16" t="s">
        <v>12</v>
      </c>
      <c r="B16">
        <v>15021819</v>
      </c>
    </row>
    <row r="17" spans="1:2" x14ac:dyDescent="0.25">
      <c r="A17" t="s">
        <v>13</v>
      </c>
      <c r="B17" t="s">
        <v>14</v>
      </c>
    </row>
    <row r="19" spans="1:2" x14ac:dyDescent="0.25">
      <c r="A19" t="s">
        <v>15</v>
      </c>
    </row>
    <row r="21" spans="1:2" x14ac:dyDescent="0.25">
      <c r="A21" t="s">
        <v>16</v>
      </c>
      <c r="B21" t="s">
        <v>17</v>
      </c>
    </row>
    <row r="22" spans="1:2" x14ac:dyDescent="0.25">
      <c r="A22" t="s">
        <v>18</v>
      </c>
      <c r="B22" t="s">
        <v>19</v>
      </c>
    </row>
    <row r="23" spans="1:2" x14ac:dyDescent="0.25">
      <c r="A23" t="s">
        <v>20</v>
      </c>
    </row>
    <row r="24" spans="1:2" x14ac:dyDescent="0.25">
      <c r="A24" t="s">
        <v>21</v>
      </c>
      <c r="B24" t="s">
        <v>22</v>
      </c>
    </row>
    <row r="25" spans="1:2" x14ac:dyDescent="0.25">
      <c r="B25" t="s">
        <v>23</v>
      </c>
    </row>
    <row r="26" spans="1:2" x14ac:dyDescent="0.25">
      <c r="B26" t="s">
        <v>24</v>
      </c>
    </row>
    <row r="27" spans="1:2" x14ac:dyDescent="0.25">
      <c r="B27" t="s">
        <v>25</v>
      </c>
    </row>
    <row r="28" spans="1:2" x14ac:dyDescent="0.25">
      <c r="A28" t="s">
        <v>21</v>
      </c>
      <c r="B28" t="s">
        <v>26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28</v>
      </c>
    </row>
    <row r="32" spans="1:2" x14ac:dyDescent="0.25">
      <c r="B32" t="s">
        <v>29</v>
      </c>
    </row>
    <row r="33" spans="1:2" x14ac:dyDescent="0.25">
      <c r="B33" t="s">
        <v>30</v>
      </c>
    </row>
    <row r="34" spans="1:2" x14ac:dyDescent="0.25">
      <c r="B34" t="s">
        <v>31</v>
      </c>
    </row>
    <row r="35" spans="1:2" x14ac:dyDescent="0.25">
      <c r="B35" t="s">
        <v>32</v>
      </c>
    </row>
    <row r="36" spans="1:2" x14ac:dyDescent="0.25">
      <c r="B36" t="s">
        <v>30</v>
      </c>
    </row>
    <row r="37" spans="1:2" x14ac:dyDescent="0.25">
      <c r="B37" t="s">
        <v>33</v>
      </c>
    </row>
    <row r="38" spans="1:2" x14ac:dyDescent="0.25">
      <c r="B38" t="s">
        <v>34</v>
      </c>
    </row>
    <row r="42" spans="1:2" x14ac:dyDescent="0.25">
      <c r="A42" t="s">
        <v>35</v>
      </c>
      <c r="B42">
        <v>28.5</v>
      </c>
    </row>
    <row r="46" spans="1:2" x14ac:dyDescent="0.25">
      <c r="A46" t="s">
        <v>35</v>
      </c>
      <c r="B46">
        <v>28.5</v>
      </c>
    </row>
    <row r="50" spans="1:28" x14ac:dyDescent="0.25">
      <c r="A50" t="s">
        <v>35</v>
      </c>
      <c r="B50">
        <v>28.5</v>
      </c>
    </row>
    <row r="52" spans="1:28" x14ac:dyDescent="0.25">
      <c r="A52" t="s">
        <v>36</v>
      </c>
    </row>
    <row r="53" spans="1:28" x14ac:dyDescent="0.25"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  <c r="L53">
        <v>11</v>
      </c>
      <c r="M53">
        <v>12</v>
      </c>
      <c r="Q53">
        <v>1</v>
      </c>
      <c r="R53">
        <v>2</v>
      </c>
      <c r="S53">
        <v>3</v>
      </c>
      <c r="T53">
        <v>4</v>
      </c>
      <c r="U53">
        <v>5</v>
      </c>
      <c r="V53">
        <v>6</v>
      </c>
      <c r="W53">
        <v>7</v>
      </c>
      <c r="X53">
        <v>8</v>
      </c>
      <c r="Y53">
        <v>9</v>
      </c>
      <c r="Z53">
        <v>10</v>
      </c>
      <c r="AA53">
        <v>11</v>
      </c>
      <c r="AB53">
        <v>12</v>
      </c>
    </row>
    <row r="54" spans="1:28" x14ac:dyDescent="0.25">
      <c r="A54" t="s">
        <v>37</v>
      </c>
      <c r="B54">
        <v>1.1619999999999999</v>
      </c>
      <c r="C54">
        <v>1.2070000000000001</v>
      </c>
      <c r="D54">
        <v>1.2070000000000001</v>
      </c>
      <c r="N54">
        <v>600</v>
      </c>
      <c r="P54" t="s">
        <v>37</v>
      </c>
      <c r="Q54">
        <f>B56/B54</f>
        <v>37.865748709122208</v>
      </c>
      <c r="R54">
        <f t="shared" ref="R54:AB54" si="0">C56/C54</f>
        <v>36.454018227009108</v>
      </c>
      <c r="S54">
        <f t="shared" si="0"/>
        <v>37.282518641259315</v>
      </c>
      <c r="T54" t="e">
        <f t="shared" si="0"/>
        <v>#DIV/0!</v>
      </c>
      <c r="U54" t="e">
        <f t="shared" si="0"/>
        <v>#DIV/0!</v>
      </c>
      <c r="V54" t="e">
        <f t="shared" si="0"/>
        <v>#DIV/0!</v>
      </c>
      <c r="W54" t="e">
        <f t="shared" si="0"/>
        <v>#DIV/0!</v>
      </c>
      <c r="X54" t="e">
        <f t="shared" si="0"/>
        <v>#DIV/0!</v>
      </c>
      <c r="Y54" t="e">
        <f t="shared" si="0"/>
        <v>#DIV/0!</v>
      </c>
      <c r="Z54" t="e">
        <f t="shared" si="0"/>
        <v>#DIV/0!</v>
      </c>
      <c r="AA54" t="e">
        <f t="shared" si="0"/>
        <v>#DIV/0!</v>
      </c>
      <c r="AB54" t="e">
        <f t="shared" si="0"/>
        <v>#DIV/0!</v>
      </c>
    </row>
    <row r="55" spans="1:28" x14ac:dyDescent="0.25">
      <c r="B55">
        <v>220</v>
      </c>
      <c r="C55">
        <v>232</v>
      </c>
      <c r="D55">
        <v>231</v>
      </c>
      <c r="N55" t="s">
        <v>38</v>
      </c>
    </row>
    <row r="56" spans="1:28" x14ac:dyDescent="0.25">
      <c r="B56">
        <v>44</v>
      </c>
      <c r="C56">
        <v>44</v>
      </c>
      <c r="D56">
        <v>45</v>
      </c>
      <c r="N56" t="s">
        <v>39</v>
      </c>
    </row>
    <row r="57" spans="1:28" x14ac:dyDescent="0.25">
      <c r="B57">
        <v>37.881999999999998</v>
      </c>
      <c r="C57">
        <v>36.445</v>
      </c>
      <c r="D57">
        <v>37.289000000000001</v>
      </c>
      <c r="E57" t="s">
        <v>48</v>
      </c>
      <c r="F57" t="s">
        <v>48</v>
      </c>
      <c r="G57" t="s">
        <v>48</v>
      </c>
      <c r="H57" t="s">
        <v>48</v>
      </c>
      <c r="I57" t="s">
        <v>48</v>
      </c>
      <c r="J57" t="s">
        <v>48</v>
      </c>
      <c r="K57" t="s">
        <v>48</v>
      </c>
      <c r="L57" t="s">
        <v>48</v>
      </c>
      <c r="M57" t="s">
        <v>48</v>
      </c>
      <c r="N57" t="s">
        <v>40</v>
      </c>
    </row>
    <row r="58" spans="1:28" x14ac:dyDescent="0.25">
      <c r="A58" t="s">
        <v>41</v>
      </c>
      <c r="N58">
        <v>600</v>
      </c>
      <c r="P58" t="s">
        <v>41</v>
      </c>
      <c r="Q58" t="e">
        <f>B60/B58</f>
        <v>#DIV/0!</v>
      </c>
      <c r="R58" t="e">
        <f t="shared" ref="R58:AB58" si="1">C60/C58</f>
        <v>#DIV/0!</v>
      </c>
      <c r="S58" t="e">
        <f t="shared" si="1"/>
        <v>#DIV/0!</v>
      </c>
      <c r="T58" t="e">
        <f t="shared" si="1"/>
        <v>#DIV/0!</v>
      </c>
      <c r="U58" t="e">
        <f t="shared" si="1"/>
        <v>#DIV/0!</v>
      </c>
      <c r="V58" t="e">
        <f t="shared" si="1"/>
        <v>#DIV/0!</v>
      </c>
      <c r="W58" t="e">
        <f t="shared" si="1"/>
        <v>#DIV/0!</v>
      </c>
      <c r="X58" t="e">
        <f t="shared" si="1"/>
        <v>#DIV/0!</v>
      </c>
      <c r="Y58" t="e">
        <f t="shared" si="1"/>
        <v>#DIV/0!</v>
      </c>
      <c r="Z58" t="e">
        <f t="shared" si="1"/>
        <v>#DIV/0!</v>
      </c>
      <c r="AA58" t="e">
        <f t="shared" si="1"/>
        <v>#DIV/0!</v>
      </c>
      <c r="AB58" t="e">
        <f t="shared" si="1"/>
        <v>#DIV/0!</v>
      </c>
    </row>
    <row r="59" spans="1:28" x14ac:dyDescent="0.25">
      <c r="N59" t="s">
        <v>38</v>
      </c>
    </row>
    <row r="60" spans="1:28" x14ac:dyDescent="0.25">
      <c r="N60" t="s">
        <v>39</v>
      </c>
    </row>
    <row r="61" spans="1:28" x14ac:dyDescent="0.25">
      <c r="B61" t="s">
        <v>48</v>
      </c>
      <c r="C61" t="s">
        <v>48</v>
      </c>
      <c r="D61" t="s">
        <v>48</v>
      </c>
      <c r="E61" t="s">
        <v>48</v>
      </c>
      <c r="F61" t="s">
        <v>48</v>
      </c>
      <c r="G61" t="s">
        <v>48</v>
      </c>
      <c r="H61" t="s">
        <v>48</v>
      </c>
      <c r="I61" t="s">
        <v>48</v>
      </c>
      <c r="J61" t="s">
        <v>48</v>
      </c>
      <c r="K61" t="s">
        <v>48</v>
      </c>
      <c r="L61" t="s">
        <v>48</v>
      </c>
      <c r="M61" t="s">
        <v>48</v>
      </c>
      <c r="N61" t="s">
        <v>40</v>
      </c>
    </row>
    <row r="62" spans="1:28" x14ac:dyDescent="0.25">
      <c r="A62" t="s">
        <v>42</v>
      </c>
      <c r="N62">
        <v>600</v>
      </c>
      <c r="P62" t="s">
        <v>42</v>
      </c>
      <c r="Q62" t="e">
        <f>B64/B62</f>
        <v>#DIV/0!</v>
      </c>
      <c r="R62" t="e">
        <f t="shared" ref="R62:AB62" si="2">C64/C62</f>
        <v>#DIV/0!</v>
      </c>
      <c r="S62" t="e">
        <f t="shared" si="2"/>
        <v>#DIV/0!</v>
      </c>
      <c r="T62" t="e">
        <f t="shared" si="2"/>
        <v>#DIV/0!</v>
      </c>
      <c r="U62" t="e">
        <f t="shared" si="2"/>
        <v>#DIV/0!</v>
      </c>
      <c r="V62" t="e">
        <f t="shared" si="2"/>
        <v>#DIV/0!</v>
      </c>
      <c r="W62" t="e">
        <f t="shared" si="2"/>
        <v>#DIV/0!</v>
      </c>
      <c r="X62" t="e">
        <f t="shared" si="2"/>
        <v>#DIV/0!</v>
      </c>
      <c r="Y62" t="e">
        <f t="shared" si="2"/>
        <v>#DIV/0!</v>
      </c>
      <c r="Z62" t="e">
        <f t="shared" si="2"/>
        <v>#DIV/0!</v>
      </c>
      <c r="AA62" t="e">
        <f t="shared" si="2"/>
        <v>#DIV/0!</v>
      </c>
      <c r="AB62" t="e">
        <f t="shared" si="2"/>
        <v>#DIV/0!</v>
      </c>
    </row>
    <row r="63" spans="1:28" x14ac:dyDescent="0.25">
      <c r="N63" t="s">
        <v>38</v>
      </c>
    </row>
    <row r="64" spans="1:28" x14ac:dyDescent="0.25">
      <c r="N64" t="s">
        <v>39</v>
      </c>
    </row>
    <row r="65" spans="1:28" x14ac:dyDescent="0.25">
      <c r="B65" t="s">
        <v>48</v>
      </c>
      <c r="C65" t="s">
        <v>48</v>
      </c>
      <c r="D65" t="s">
        <v>48</v>
      </c>
      <c r="E65" t="s">
        <v>48</v>
      </c>
      <c r="F65" t="s">
        <v>48</v>
      </c>
      <c r="G65" t="s">
        <v>48</v>
      </c>
      <c r="H65" t="s">
        <v>48</v>
      </c>
      <c r="I65" t="s">
        <v>48</v>
      </c>
      <c r="J65" t="s">
        <v>48</v>
      </c>
      <c r="K65" t="s">
        <v>48</v>
      </c>
      <c r="L65" t="s">
        <v>48</v>
      </c>
      <c r="M65" t="s">
        <v>48</v>
      </c>
      <c r="N65" t="s">
        <v>40</v>
      </c>
    </row>
    <row r="66" spans="1:28" x14ac:dyDescent="0.25">
      <c r="A66" t="s">
        <v>43</v>
      </c>
      <c r="N66">
        <v>600</v>
      </c>
      <c r="P66" t="s">
        <v>43</v>
      </c>
      <c r="Q66" t="e">
        <f>B68/B66</f>
        <v>#DIV/0!</v>
      </c>
      <c r="R66" t="e">
        <f t="shared" ref="R66:AB66" si="3">C68/C66</f>
        <v>#DIV/0!</v>
      </c>
      <c r="S66" t="e">
        <f t="shared" si="3"/>
        <v>#DIV/0!</v>
      </c>
      <c r="T66" t="e">
        <f t="shared" si="3"/>
        <v>#DIV/0!</v>
      </c>
      <c r="U66" t="e">
        <f t="shared" si="3"/>
        <v>#DIV/0!</v>
      </c>
      <c r="V66" t="e">
        <f t="shared" si="3"/>
        <v>#DIV/0!</v>
      </c>
      <c r="W66" t="e">
        <f t="shared" si="3"/>
        <v>#DIV/0!</v>
      </c>
      <c r="X66" t="e">
        <f t="shared" si="3"/>
        <v>#DIV/0!</v>
      </c>
      <c r="Y66" t="e">
        <f t="shared" si="3"/>
        <v>#DIV/0!</v>
      </c>
      <c r="Z66" t="e">
        <f t="shared" si="3"/>
        <v>#DIV/0!</v>
      </c>
      <c r="AA66" t="e">
        <f t="shared" si="3"/>
        <v>#DIV/0!</v>
      </c>
      <c r="AB66" t="e">
        <f t="shared" si="3"/>
        <v>#DIV/0!</v>
      </c>
    </row>
    <row r="67" spans="1:28" x14ac:dyDescent="0.25">
      <c r="N67" t="s">
        <v>38</v>
      </c>
    </row>
    <row r="68" spans="1:28" x14ac:dyDescent="0.25">
      <c r="N68" t="s">
        <v>39</v>
      </c>
    </row>
    <row r="69" spans="1:28" x14ac:dyDescent="0.25">
      <c r="B69" t="s">
        <v>48</v>
      </c>
      <c r="C69" t="s">
        <v>48</v>
      </c>
      <c r="D69" t="s">
        <v>48</v>
      </c>
      <c r="E69" t="s">
        <v>48</v>
      </c>
      <c r="F69" t="s">
        <v>48</v>
      </c>
      <c r="G69" t="s">
        <v>48</v>
      </c>
      <c r="H69" t="s">
        <v>48</v>
      </c>
      <c r="I69" t="s">
        <v>48</v>
      </c>
      <c r="J69" t="s">
        <v>48</v>
      </c>
      <c r="K69" t="s">
        <v>48</v>
      </c>
      <c r="L69" t="s">
        <v>48</v>
      </c>
      <c r="M69" t="s">
        <v>48</v>
      </c>
      <c r="N69" t="s">
        <v>40</v>
      </c>
    </row>
    <row r="70" spans="1:28" x14ac:dyDescent="0.25">
      <c r="A70" t="s">
        <v>44</v>
      </c>
      <c r="N70">
        <v>600</v>
      </c>
      <c r="P70" t="s">
        <v>44</v>
      </c>
      <c r="Q70" t="e">
        <f>B72/B70</f>
        <v>#DIV/0!</v>
      </c>
      <c r="R70" t="e">
        <f t="shared" ref="R70:AB70" si="4">C72/C70</f>
        <v>#DIV/0!</v>
      </c>
      <c r="S70" t="e">
        <f t="shared" si="4"/>
        <v>#DIV/0!</v>
      </c>
      <c r="T70" t="e">
        <f t="shared" si="4"/>
        <v>#DIV/0!</v>
      </c>
      <c r="U70" t="e">
        <f t="shared" si="4"/>
        <v>#DIV/0!</v>
      </c>
      <c r="V70" t="e">
        <f t="shared" si="4"/>
        <v>#DIV/0!</v>
      </c>
      <c r="W70" t="e">
        <f t="shared" si="4"/>
        <v>#DIV/0!</v>
      </c>
      <c r="X70" t="e">
        <f t="shared" si="4"/>
        <v>#DIV/0!</v>
      </c>
      <c r="Y70" t="e">
        <f t="shared" si="4"/>
        <v>#DIV/0!</v>
      </c>
      <c r="Z70" t="e">
        <f t="shared" si="4"/>
        <v>#DIV/0!</v>
      </c>
      <c r="AA70" t="e">
        <f t="shared" si="4"/>
        <v>#DIV/0!</v>
      </c>
      <c r="AB70" t="e">
        <f t="shared" si="4"/>
        <v>#DIV/0!</v>
      </c>
    </row>
    <row r="71" spans="1:28" x14ac:dyDescent="0.25">
      <c r="N71" t="s">
        <v>38</v>
      </c>
    </row>
    <row r="72" spans="1:28" x14ac:dyDescent="0.25">
      <c r="N72" t="s">
        <v>39</v>
      </c>
    </row>
    <row r="73" spans="1:28" x14ac:dyDescent="0.25">
      <c r="B73" t="s">
        <v>48</v>
      </c>
      <c r="C73" t="s">
        <v>48</v>
      </c>
      <c r="D73" t="s">
        <v>48</v>
      </c>
      <c r="E73" t="s">
        <v>48</v>
      </c>
      <c r="F73" t="s">
        <v>48</v>
      </c>
      <c r="G73" t="s">
        <v>48</v>
      </c>
      <c r="H73" t="s">
        <v>48</v>
      </c>
      <c r="I73" t="s">
        <v>48</v>
      </c>
      <c r="J73" t="s">
        <v>48</v>
      </c>
      <c r="K73" t="s">
        <v>48</v>
      </c>
      <c r="L73" t="s">
        <v>48</v>
      </c>
      <c r="M73" t="s">
        <v>48</v>
      </c>
      <c r="N73" t="s">
        <v>40</v>
      </c>
    </row>
    <row r="74" spans="1:28" x14ac:dyDescent="0.25">
      <c r="A74" t="s">
        <v>45</v>
      </c>
      <c r="N74">
        <v>600</v>
      </c>
      <c r="P74" t="s">
        <v>45</v>
      </c>
      <c r="Q74" t="e">
        <f>B76/B74</f>
        <v>#DIV/0!</v>
      </c>
      <c r="R74" t="e">
        <f t="shared" ref="R74:AB74" si="5">C76/C74</f>
        <v>#DIV/0!</v>
      </c>
      <c r="S74" t="e">
        <f t="shared" si="5"/>
        <v>#DIV/0!</v>
      </c>
      <c r="T74" t="e">
        <f t="shared" si="5"/>
        <v>#DIV/0!</v>
      </c>
      <c r="U74" t="e">
        <f t="shared" si="5"/>
        <v>#DIV/0!</v>
      </c>
      <c r="V74" t="e">
        <f t="shared" si="5"/>
        <v>#DIV/0!</v>
      </c>
      <c r="W74" t="e">
        <f t="shared" si="5"/>
        <v>#DIV/0!</v>
      </c>
      <c r="X74" t="e">
        <f t="shared" si="5"/>
        <v>#DIV/0!</v>
      </c>
      <c r="Y74" t="e">
        <f t="shared" si="5"/>
        <v>#DIV/0!</v>
      </c>
      <c r="Z74" t="e">
        <f t="shared" si="5"/>
        <v>#DIV/0!</v>
      </c>
      <c r="AA74" t="e">
        <f t="shared" si="5"/>
        <v>#DIV/0!</v>
      </c>
      <c r="AB74" t="e">
        <f t="shared" si="5"/>
        <v>#DIV/0!</v>
      </c>
    </row>
    <row r="75" spans="1:28" x14ac:dyDescent="0.25">
      <c r="N75" t="s">
        <v>38</v>
      </c>
    </row>
    <row r="76" spans="1:28" x14ac:dyDescent="0.25">
      <c r="N76" t="s">
        <v>39</v>
      </c>
    </row>
    <row r="77" spans="1:28" x14ac:dyDescent="0.25">
      <c r="B77" t="s">
        <v>48</v>
      </c>
      <c r="C77" t="s">
        <v>48</v>
      </c>
      <c r="D77" t="s">
        <v>48</v>
      </c>
      <c r="E77" t="s">
        <v>48</v>
      </c>
      <c r="F77" t="s">
        <v>48</v>
      </c>
      <c r="G77" t="s">
        <v>48</v>
      </c>
      <c r="H77" t="s">
        <v>48</v>
      </c>
      <c r="I77" t="s">
        <v>48</v>
      </c>
      <c r="J77" t="s">
        <v>48</v>
      </c>
      <c r="K77" t="s">
        <v>48</v>
      </c>
      <c r="L77" t="s">
        <v>48</v>
      </c>
      <c r="M77" t="s">
        <v>48</v>
      </c>
      <c r="N77" t="s">
        <v>40</v>
      </c>
    </row>
    <row r="78" spans="1:28" x14ac:dyDescent="0.25">
      <c r="A78" t="s">
        <v>46</v>
      </c>
      <c r="N78">
        <v>600</v>
      </c>
      <c r="P78" t="s">
        <v>46</v>
      </c>
      <c r="Q78" t="e">
        <f>B80/B78</f>
        <v>#DIV/0!</v>
      </c>
      <c r="R78" t="e">
        <f t="shared" ref="R78:AB78" si="6">C80/C78</f>
        <v>#DIV/0!</v>
      </c>
      <c r="S78" t="e">
        <f t="shared" si="6"/>
        <v>#DIV/0!</v>
      </c>
      <c r="T78" t="e">
        <f t="shared" si="6"/>
        <v>#DIV/0!</v>
      </c>
      <c r="U78" t="e">
        <f t="shared" si="6"/>
        <v>#DIV/0!</v>
      </c>
      <c r="V78" t="e">
        <f t="shared" si="6"/>
        <v>#DIV/0!</v>
      </c>
      <c r="W78" t="e">
        <f t="shared" si="6"/>
        <v>#DIV/0!</v>
      </c>
      <c r="X78" t="e">
        <f t="shared" si="6"/>
        <v>#DIV/0!</v>
      </c>
      <c r="Y78" t="e">
        <f t="shared" si="6"/>
        <v>#DIV/0!</v>
      </c>
      <c r="Z78" t="e">
        <f t="shared" si="6"/>
        <v>#DIV/0!</v>
      </c>
      <c r="AA78" t="e">
        <f t="shared" si="6"/>
        <v>#DIV/0!</v>
      </c>
      <c r="AB78" t="e">
        <f t="shared" si="6"/>
        <v>#DIV/0!</v>
      </c>
    </row>
    <row r="79" spans="1:28" x14ac:dyDescent="0.25">
      <c r="N79" t="s">
        <v>38</v>
      </c>
    </row>
    <row r="80" spans="1:28" x14ac:dyDescent="0.25">
      <c r="N80" t="s">
        <v>39</v>
      </c>
    </row>
    <row r="81" spans="1:28" x14ac:dyDescent="0.25">
      <c r="B81" t="s">
        <v>48</v>
      </c>
      <c r="C81" t="s">
        <v>48</v>
      </c>
      <c r="D81" t="s">
        <v>48</v>
      </c>
      <c r="E81" t="s">
        <v>48</v>
      </c>
      <c r="F81" t="s">
        <v>48</v>
      </c>
      <c r="G81" t="s">
        <v>48</v>
      </c>
      <c r="H81" t="s">
        <v>48</v>
      </c>
      <c r="I81" t="s">
        <v>48</v>
      </c>
      <c r="J81" t="s">
        <v>48</v>
      </c>
      <c r="K81" t="s">
        <v>48</v>
      </c>
      <c r="L81" t="s">
        <v>48</v>
      </c>
      <c r="M81" t="s">
        <v>48</v>
      </c>
      <c r="N81" t="s">
        <v>40</v>
      </c>
    </row>
    <row r="82" spans="1:28" x14ac:dyDescent="0.25">
      <c r="A82" t="s">
        <v>47</v>
      </c>
      <c r="N82">
        <v>600</v>
      </c>
      <c r="P82" t="s">
        <v>47</v>
      </c>
      <c r="Q82" t="e">
        <f>B84/B82</f>
        <v>#DIV/0!</v>
      </c>
      <c r="R82" t="e">
        <f t="shared" ref="R82:AB82" si="7">C84/C82</f>
        <v>#DIV/0!</v>
      </c>
      <c r="S82" t="e">
        <f t="shared" si="7"/>
        <v>#DIV/0!</v>
      </c>
      <c r="T82" t="e">
        <f t="shared" si="7"/>
        <v>#DIV/0!</v>
      </c>
      <c r="U82" t="e">
        <f t="shared" si="7"/>
        <v>#DIV/0!</v>
      </c>
      <c r="V82" t="e">
        <f t="shared" si="7"/>
        <v>#DIV/0!</v>
      </c>
      <c r="W82" t="e">
        <f t="shared" si="7"/>
        <v>#DIV/0!</v>
      </c>
      <c r="X82" t="e">
        <f t="shared" si="7"/>
        <v>#DIV/0!</v>
      </c>
      <c r="Y82" t="e">
        <f t="shared" si="7"/>
        <v>#DIV/0!</v>
      </c>
      <c r="Z82" t="e">
        <f t="shared" si="7"/>
        <v>#DIV/0!</v>
      </c>
      <c r="AA82" t="e">
        <f t="shared" si="7"/>
        <v>#DIV/0!</v>
      </c>
      <c r="AB82" t="e">
        <f t="shared" si="7"/>
        <v>#DIV/0!</v>
      </c>
    </row>
    <row r="83" spans="1:28" x14ac:dyDescent="0.25">
      <c r="N83" t="s">
        <v>38</v>
      </c>
    </row>
    <row r="84" spans="1:28" x14ac:dyDescent="0.25">
      <c r="N84" t="s">
        <v>39</v>
      </c>
    </row>
    <row r="85" spans="1:28" x14ac:dyDescent="0.25">
      <c r="B85" t="s">
        <v>48</v>
      </c>
      <c r="C85" t="s">
        <v>48</v>
      </c>
      <c r="D85" t="s">
        <v>48</v>
      </c>
      <c r="E85" t="s">
        <v>48</v>
      </c>
      <c r="F85" t="s">
        <v>48</v>
      </c>
      <c r="G85" t="s">
        <v>48</v>
      </c>
      <c r="H85" t="s">
        <v>48</v>
      </c>
      <c r="I85" t="s">
        <v>48</v>
      </c>
      <c r="J85" t="s">
        <v>48</v>
      </c>
      <c r="K85" t="s">
        <v>48</v>
      </c>
      <c r="L85" t="s">
        <v>48</v>
      </c>
      <c r="M85" t="s">
        <v>48</v>
      </c>
      <c r="N85" t="s">
        <v>40</v>
      </c>
    </row>
  </sheetData>
  <conditionalFormatting sqref="Q54:A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21_20_2_4x4</vt:lpstr>
      <vt:lpstr>21_20_2_4x4_noRFP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Alba</cp:lastModifiedBy>
  <dcterms:created xsi:type="dcterms:W3CDTF">2021-02-20T21:55:58Z</dcterms:created>
  <dcterms:modified xsi:type="dcterms:W3CDTF">2021-10-20T23:07:55Z</dcterms:modified>
</cp:coreProperties>
</file>