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909_RC/230503/"/>
    </mc:Choice>
  </mc:AlternateContent>
  <xr:revisionPtr revIDLastSave="0" documentId="13_ncr:1_{B669009B-23DC-3243-A5EF-9EE5A8B30170}" xr6:coauthVersionLast="47" xr6:coauthVersionMax="47" xr10:uidLastSave="{00000000-0000-0000-0000-000000000000}"/>
  <bookViews>
    <workbookView xWindow="1480" yWindow="1740" windowWidth="27240" windowHeight="15740" xr2:uid="{FF36A93E-6616-5648-9790-6B15ED61A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10" i="1"/>
  <c r="F10" i="1" s="1"/>
  <c r="E12" i="1"/>
  <c r="F12" i="1" s="1"/>
  <c r="E13" i="1"/>
  <c r="F13" i="1" s="1"/>
  <c r="E25" i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1" i="1"/>
  <c r="F11" i="1" s="1"/>
  <c r="E26" i="1" l="1"/>
  <c r="F26" i="1" s="1"/>
</calcChain>
</file>

<file path=xl/sharedStrings.xml><?xml version="1.0" encoding="utf-8"?>
<sst xmlns="http://schemas.openxmlformats.org/spreadsheetml/2006/main" count="43" uniqueCount="29">
  <si>
    <t>formate</t>
  </si>
  <si>
    <t>THF</t>
  </si>
  <si>
    <t>NADPH</t>
  </si>
  <si>
    <t>NADH</t>
  </si>
  <si>
    <t>ATP</t>
  </si>
  <si>
    <t>Glycine</t>
  </si>
  <si>
    <t>AMP</t>
  </si>
  <si>
    <t>Biotin</t>
  </si>
  <si>
    <t>PLP</t>
  </si>
  <si>
    <t>Mg-Act</t>
  </si>
  <si>
    <t>HCT</t>
  </si>
  <si>
    <t>HCO3</t>
  </si>
  <si>
    <t>acetyl-CoA</t>
  </si>
  <si>
    <t>Kan</t>
  </si>
  <si>
    <t>KOH</t>
  </si>
  <si>
    <t>Formate</t>
  </si>
  <si>
    <t>Concentration (mM)</t>
  </si>
  <si>
    <t>Mg-act</t>
  </si>
  <si>
    <t>Volume in 250ul</t>
  </si>
  <si>
    <t>TXTL</t>
  </si>
  <si>
    <t>HEPES</t>
  </si>
  <si>
    <t>= each reaction has 225 of HEPES/cofactor</t>
  </si>
  <si>
    <t xml:space="preserve">Exclude 25ul from each to add TXTL </t>
  </si>
  <si>
    <t>Reactions</t>
  </si>
  <si>
    <t xml:space="preserve">4 conditions * 3 replicates * 25 ul each = 250 ul needed of 20x diluted = </t>
  </si>
  <si>
    <t>to_mal_10</t>
  </si>
  <si>
    <t>no_pathway_10</t>
  </si>
  <si>
    <t>to_mal_3</t>
  </si>
  <si>
    <t>to_mal_.3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</si>
</sst>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21E4-99E9-9F4A-8635-82D0FB118991}">
  <dimension ref="A1:P30"/>
  <sheetViews>
    <sheetView tabSelected="1" workbookViewId="0">
      <selection activeCell="A7" sqref="A7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25</v>
      </c>
      <c r="B2" s="5">
        <v>10</v>
      </c>
      <c r="C2">
        <v>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  <c r="L2">
        <v>10</v>
      </c>
      <c r="M2">
        <v>10</v>
      </c>
      <c r="N2">
        <v>1</v>
      </c>
      <c r="O2">
        <v>1</v>
      </c>
      <c r="P2">
        <v>30</v>
      </c>
    </row>
    <row r="3" spans="1:16" x14ac:dyDescent="0.2">
      <c r="A3" t="s">
        <v>26</v>
      </c>
      <c r="B3" s="5">
        <v>10</v>
      </c>
      <c r="C3">
        <v>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10</v>
      </c>
      <c r="M3">
        <v>10</v>
      </c>
      <c r="N3">
        <v>1</v>
      </c>
      <c r="O3">
        <v>1</v>
      </c>
      <c r="P3">
        <v>30</v>
      </c>
    </row>
    <row r="4" spans="1:16" x14ac:dyDescent="0.2">
      <c r="A4" t="s">
        <v>27</v>
      </c>
      <c r="B4" s="3">
        <v>3.3</v>
      </c>
    </row>
    <row r="5" spans="1:16" x14ac:dyDescent="0.2">
      <c r="A5" t="s">
        <v>25</v>
      </c>
      <c r="B5" s="3">
        <v>1.1000000000000001</v>
      </c>
      <c r="D5" t="s">
        <v>24</v>
      </c>
    </row>
    <row r="6" spans="1:16" x14ac:dyDescent="0.2">
      <c r="A6" t="s">
        <v>28</v>
      </c>
      <c r="B6" s="3">
        <v>0.34</v>
      </c>
      <c r="D6">
        <f>250/20</f>
        <v>12.5</v>
      </c>
    </row>
    <row r="8" spans="1:16" x14ac:dyDescent="0.2">
      <c r="C8" s="4" t="s">
        <v>23</v>
      </c>
      <c r="D8" s="4"/>
      <c r="E8" s="4"/>
    </row>
    <row r="9" spans="1:16" x14ac:dyDescent="0.2">
      <c r="C9" t="s">
        <v>16</v>
      </c>
      <c r="E9" s="1" t="s">
        <v>18</v>
      </c>
    </row>
    <row r="10" spans="1:16" x14ac:dyDescent="0.2">
      <c r="B10" t="s">
        <v>15</v>
      </c>
      <c r="C10">
        <v>1000</v>
      </c>
      <c r="E10">
        <f>(10)*(250)/C10</f>
        <v>2.5</v>
      </c>
      <c r="F10">
        <f>E10*6.2</f>
        <v>15.5</v>
      </c>
    </row>
    <row r="11" spans="1:16" x14ac:dyDescent="0.2">
      <c r="B11" t="s">
        <v>3</v>
      </c>
      <c r="C11">
        <v>100</v>
      </c>
      <c r="E11">
        <f>(1)*(250)/C11</f>
        <v>2.5</v>
      </c>
      <c r="F11">
        <f t="shared" ref="F11:F26" si="0">E11*6.2</f>
        <v>15.5</v>
      </c>
    </row>
    <row r="12" spans="1:16" x14ac:dyDescent="0.2">
      <c r="B12" t="s">
        <v>2</v>
      </c>
      <c r="C12">
        <v>50</v>
      </c>
      <c r="E12">
        <f>(1)*(250)/C12</f>
        <v>5</v>
      </c>
      <c r="F12">
        <f t="shared" si="0"/>
        <v>31</v>
      </c>
    </row>
    <row r="13" spans="1:16" x14ac:dyDescent="0.2">
      <c r="B13" t="s">
        <v>1</v>
      </c>
      <c r="C13">
        <v>50</v>
      </c>
      <c r="E13">
        <f>(3)*(250)/C13</f>
        <v>15</v>
      </c>
      <c r="F13">
        <f t="shared" si="0"/>
        <v>93</v>
      </c>
      <c r="H13" s="2"/>
    </row>
    <row r="14" spans="1:16" x14ac:dyDescent="0.2">
      <c r="B14" t="s">
        <v>6</v>
      </c>
      <c r="C14">
        <v>100</v>
      </c>
      <c r="E14">
        <f>(1)*(250)/C14</f>
        <v>2.5</v>
      </c>
      <c r="F14">
        <f t="shared" si="0"/>
        <v>15.5</v>
      </c>
    </row>
    <row r="15" spans="1:16" x14ac:dyDescent="0.2">
      <c r="A15" s="3"/>
      <c r="B15" t="s">
        <v>4</v>
      </c>
      <c r="C15">
        <v>50</v>
      </c>
      <c r="E15">
        <f>(1)*(250)/C15</f>
        <v>5</v>
      </c>
      <c r="F15">
        <f t="shared" si="0"/>
        <v>31</v>
      </c>
    </row>
    <row r="16" spans="1:16" x14ac:dyDescent="0.2">
      <c r="B16" t="s">
        <v>7</v>
      </c>
      <c r="C16">
        <v>50</v>
      </c>
      <c r="E16">
        <f>(1)*(250)/C16</f>
        <v>5</v>
      </c>
      <c r="F16">
        <f t="shared" si="0"/>
        <v>31</v>
      </c>
    </row>
    <row r="17" spans="1:9" x14ac:dyDescent="0.2">
      <c r="B17" s="1" t="s">
        <v>5</v>
      </c>
      <c r="C17">
        <v>25</v>
      </c>
      <c r="E17">
        <f>(1)*(250)/C17</f>
        <v>10</v>
      </c>
      <c r="F17">
        <f t="shared" si="0"/>
        <v>62</v>
      </c>
    </row>
    <row r="18" spans="1:9" x14ac:dyDescent="0.2">
      <c r="B18" t="s">
        <v>8</v>
      </c>
      <c r="C18">
        <v>50</v>
      </c>
      <c r="E18">
        <f>(1)*(250)/C18</f>
        <v>5</v>
      </c>
      <c r="F18">
        <f t="shared" si="0"/>
        <v>31</v>
      </c>
    </row>
    <row r="19" spans="1:9" x14ac:dyDescent="0.2">
      <c r="B19" t="s">
        <v>17</v>
      </c>
      <c r="C19">
        <v>100</v>
      </c>
      <c r="E19">
        <f>(2)*(250)/C19</f>
        <v>5</v>
      </c>
      <c r="F19">
        <f t="shared" si="0"/>
        <v>31</v>
      </c>
    </row>
    <row r="20" spans="1:9" x14ac:dyDescent="0.2">
      <c r="B20" t="s">
        <v>11</v>
      </c>
      <c r="C20">
        <v>250</v>
      </c>
      <c r="E20">
        <f t="shared" ref="E20:E21" si="1">(10)*(250)/C20</f>
        <v>10</v>
      </c>
      <c r="F20">
        <f t="shared" si="0"/>
        <v>62</v>
      </c>
    </row>
    <row r="21" spans="1:9" x14ac:dyDescent="0.2">
      <c r="B21" t="s">
        <v>10</v>
      </c>
      <c r="C21">
        <v>100</v>
      </c>
      <c r="E21">
        <f t="shared" si="1"/>
        <v>25</v>
      </c>
      <c r="F21">
        <f t="shared" si="0"/>
        <v>155</v>
      </c>
    </row>
    <row r="22" spans="1:9" x14ac:dyDescent="0.2">
      <c r="B22" t="s">
        <v>12</v>
      </c>
      <c r="C22">
        <v>100</v>
      </c>
      <c r="E22">
        <f>(1)*(250)/C22</f>
        <v>2.5</v>
      </c>
      <c r="F22">
        <f t="shared" si="0"/>
        <v>15.5</v>
      </c>
    </row>
    <row r="23" spans="1:9" x14ac:dyDescent="0.2">
      <c r="B23" t="s">
        <v>13</v>
      </c>
      <c r="C23">
        <v>1000</v>
      </c>
      <c r="E23">
        <f>(1)*(250)/C23</f>
        <v>0.25</v>
      </c>
      <c r="F23">
        <f t="shared" si="0"/>
        <v>1.55</v>
      </c>
    </row>
    <row r="24" spans="1:9" x14ac:dyDescent="0.2">
      <c r="B24" t="s">
        <v>14</v>
      </c>
      <c r="C24">
        <v>1000</v>
      </c>
      <c r="E24">
        <f>(30)*(250)/C24</f>
        <v>7.5</v>
      </c>
      <c r="F24">
        <f t="shared" si="0"/>
        <v>46.5</v>
      </c>
    </row>
    <row r="25" spans="1:9" x14ac:dyDescent="0.2">
      <c r="B25" t="s">
        <v>19</v>
      </c>
      <c r="C25">
        <v>100</v>
      </c>
      <c r="E25">
        <f>(10)*(250)/C25</f>
        <v>25</v>
      </c>
    </row>
    <row r="26" spans="1:9" x14ac:dyDescent="0.2">
      <c r="B26" t="s">
        <v>20</v>
      </c>
      <c r="E26">
        <f>250-SUM(E10:E25)</f>
        <v>122.25</v>
      </c>
      <c r="F26">
        <f t="shared" si="0"/>
        <v>757.95</v>
      </c>
    </row>
    <row r="27" spans="1:9" x14ac:dyDescent="0.2">
      <c r="A27" t="s">
        <v>22</v>
      </c>
    </row>
    <row r="28" spans="1:9" x14ac:dyDescent="0.2">
      <c r="B28" s="2" t="s">
        <v>21</v>
      </c>
    </row>
    <row r="30" spans="1:9" x14ac:dyDescent="0.2">
      <c r="I30" s="2"/>
    </row>
  </sheetData>
  <mergeCells count="1">
    <mergeCell ref="C8:E8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2023-04-26T17:53:04Z</dcterms:created>
  <dcterms:modified xsi:type="dcterms:W3CDTF">2024-09-04T17:22:48Z</dcterms:modified>
</cp:coreProperties>
</file>