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30425_mod1/"/>
    </mc:Choice>
  </mc:AlternateContent>
  <xr:revisionPtr revIDLastSave="0" documentId="13_ncr:1_{A9B4220D-9E06-2147-8C3A-5F95A868140F}" xr6:coauthVersionLast="47" xr6:coauthVersionMax="47" xr10:uidLastSave="{00000000-0000-0000-0000-000000000000}"/>
  <bookViews>
    <workbookView xWindow="1480" yWindow="1740" windowWidth="27240" windowHeight="15740" xr2:uid="{FF36A93E-6616-5648-9790-6B15ED61A4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7" i="1"/>
  <c r="L13" i="1"/>
  <c r="F26" i="1"/>
  <c r="K15" i="1"/>
  <c r="K16" i="1"/>
  <c r="K28" i="1"/>
  <c r="K27" i="1"/>
  <c r="K26" i="1"/>
  <c r="L26" i="1" s="1"/>
  <c r="K25" i="1"/>
  <c r="L25" i="1" s="1"/>
  <c r="K24" i="1"/>
  <c r="L24" i="1" s="1"/>
  <c r="K23" i="1"/>
  <c r="K22" i="1"/>
  <c r="K21" i="1"/>
  <c r="K20" i="1"/>
  <c r="K19" i="1"/>
  <c r="K18" i="1"/>
  <c r="K17" i="1"/>
  <c r="K14" i="1"/>
  <c r="K13" i="1"/>
  <c r="E15" i="1"/>
  <c r="F15" i="1" s="1"/>
  <c r="E19" i="1"/>
  <c r="F19" i="1" s="1"/>
  <c r="E27" i="1"/>
  <c r="E26" i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8" i="1"/>
  <c r="E17" i="1"/>
  <c r="F17" i="1" s="1"/>
  <c r="E16" i="1"/>
  <c r="F16" i="1" s="1"/>
  <c r="E14" i="1"/>
  <c r="F14" i="1" s="1"/>
  <c r="E13" i="1"/>
  <c r="F13" i="1" s="1"/>
  <c r="K29" i="1" l="1"/>
  <c r="L29" i="1" s="1"/>
  <c r="E28" i="1"/>
  <c r="F28" i="1" s="1"/>
</calcChain>
</file>

<file path=xl/sharedStrings.xml><?xml version="1.0" encoding="utf-8"?>
<sst xmlns="http://schemas.openxmlformats.org/spreadsheetml/2006/main" count="72" uniqueCount="39">
  <si>
    <t>pyc_ctrl</t>
  </si>
  <si>
    <t>sds_ctrl</t>
  </si>
  <si>
    <t>mod1_glyA</t>
  </si>
  <si>
    <t>mod1_sds</t>
  </si>
  <si>
    <t>pyc_neg</t>
  </si>
  <si>
    <t>sds_neg</t>
  </si>
  <si>
    <t>mod1_glyA_neg</t>
  </si>
  <si>
    <t>mod1_sds_neg</t>
  </si>
  <si>
    <t>formate</t>
  </si>
  <si>
    <t>5,10-CH2-THF</t>
  </si>
  <si>
    <t>THF</t>
  </si>
  <si>
    <t>NADPH</t>
  </si>
  <si>
    <t>NADH</t>
  </si>
  <si>
    <t>ATP</t>
  </si>
  <si>
    <t>Glycine</t>
  </si>
  <si>
    <t>AMP</t>
  </si>
  <si>
    <t>Biotin</t>
  </si>
  <si>
    <t>Oxaloacetate</t>
  </si>
  <si>
    <t>Pyruvate</t>
  </si>
  <si>
    <t>Serine</t>
  </si>
  <si>
    <t>PLP</t>
  </si>
  <si>
    <t>Mg-Act</t>
  </si>
  <si>
    <t>HCT</t>
  </si>
  <si>
    <t>HCO3</t>
  </si>
  <si>
    <t>acetyl-CoA</t>
  </si>
  <si>
    <t>Kan</t>
  </si>
  <si>
    <t>KOH</t>
  </si>
  <si>
    <t>Formate</t>
  </si>
  <si>
    <t>Concentration (mM)</t>
  </si>
  <si>
    <t>Mg-act</t>
  </si>
  <si>
    <t>Volume in 250ul</t>
  </si>
  <si>
    <t>TXTL</t>
  </si>
  <si>
    <t>HEPES</t>
  </si>
  <si>
    <t>Pyc + Sds</t>
  </si>
  <si>
    <t>Exclude 35ul from each to add TXTL + substrate</t>
  </si>
  <si>
    <t>= each reaction has 215 of HEPES/cofactor</t>
  </si>
  <si>
    <t>mod 1</t>
  </si>
  <si>
    <t>Exclude 25ul from each to add TXTL</t>
  </si>
  <si>
    <t>= each reaction has 225 of HEPES/cofactor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</si>
</sst>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2" borderId="0" xfId="0" applyFill="1"/>
    <xf numFmtId="0" fontId="1" fillId="3" borderId="0" xfId="0" applyFont="1" applyFill="1"/>
    <xf numFmtId="0" fontId="0" fillId="0" borderId="0" xfId="0" quotePrefix="1"/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21E4-99E9-9F4A-8635-82D0FB118991}">
  <dimension ref="A1:U33"/>
  <sheetViews>
    <sheetView tabSelected="1" topLeftCell="A4" zoomScale="136" workbookViewId="0">
      <selection activeCell="A7" sqref="A7"/>
    </sheetView>
  </sheetViews>
  <sheetFormatPr baseColWidth="10" defaultRowHeight="16" x14ac:dyDescent="0.2"/>
  <sheetData>
    <row r="1" spans="1:21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31</v>
      </c>
    </row>
    <row r="2" spans="1:21" x14ac:dyDescent="0.2">
      <c r="A2" s="6" t="s">
        <v>0</v>
      </c>
      <c r="B2">
        <v>10</v>
      </c>
      <c r="F2">
        <v>1</v>
      </c>
      <c r="G2">
        <v>1</v>
      </c>
      <c r="J2">
        <v>1</v>
      </c>
      <c r="L2">
        <v>1</v>
      </c>
      <c r="O2">
        <v>2</v>
      </c>
      <c r="P2">
        <v>10</v>
      </c>
      <c r="Q2">
        <v>10</v>
      </c>
      <c r="R2">
        <v>1</v>
      </c>
      <c r="S2">
        <v>1</v>
      </c>
      <c r="T2">
        <v>30</v>
      </c>
      <c r="U2">
        <v>10</v>
      </c>
    </row>
    <row r="3" spans="1:21" x14ac:dyDescent="0.2">
      <c r="A3" s="6" t="s">
        <v>4</v>
      </c>
      <c r="B3">
        <v>10</v>
      </c>
      <c r="F3">
        <v>1</v>
      </c>
      <c r="G3">
        <v>1</v>
      </c>
      <c r="J3">
        <v>1</v>
      </c>
      <c r="L3">
        <v>1</v>
      </c>
      <c r="O3">
        <v>2</v>
      </c>
      <c r="P3">
        <v>10</v>
      </c>
      <c r="Q3">
        <v>10</v>
      </c>
      <c r="R3">
        <v>1</v>
      </c>
      <c r="S3">
        <v>1</v>
      </c>
      <c r="T3">
        <v>30</v>
      </c>
      <c r="U3">
        <v>10</v>
      </c>
    </row>
    <row r="4" spans="1:21" x14ac:dyDescent="0.2">
      <c r="A4" s="6" t="s">
        <v>1</v>
      </c>
      <c r="B4">
        <v>10</v>
      </c>
      <c r="F4">
        <v>1</v>
      </c>
      <c r="G4">
        <v>1</v>
      </c>
      <c r="I4">
        <v>1</v>
      </c>
      <c r="J4">
        <v>1</v>
      </c>
      <c r="M4">
        <v>1</v>
      </c>
      <c r="N4">
        <v>1</v>
      </c>
      <c r="O4">
        <v>2</v>
      </c>
      <c r="P4">
        <v>10</v>
      </c>
      <c r="Q4">
        <v>10</v>
      </c>
      <c r="R4">
        <v>1</v>
      </c>
      <c r="S4">
        <v>1</v>
      </c>
      <c r="T4">
        <v>30</v>
      </c>
      <c r="U4">
        <v>10</v>
      </c>
    </row>
    <row r="5" spans="1:21" x14ac:dyDescent="0.2">
      <c r="A5" s="6" t="s">
        <v>5</v>
      </c>
      <c r="B5">
        <v>10</v>
      </c>
      <c r="F5">
        <v>1</v>
      </c>
      <c r="G5">
        <v>1</v>
      </c>
      <c r="I5">
        <v>1</v>
      </c>
      <c r="J5">
        <v>1</v>
      </c>
      <c r="M5">
        <v>1</v>
      </c>
      <c r="N5">
        <v>1</v>
      </c>
      <c r="O5">
        <v>2</v>
      </c>
      <c r="P5">
        <v>10</v>
      </c>
      <c r="Q5">
        <v>10</v>
      </c>
      <c r="R5">
        <v>1</v>
      </c>
      <c r="S5">
        <v>1</v>
      </c>
      <c r="T5">
        <v>30</v>
      </c>
      <c r="U5">
        <v>10</v>
      </c>
    </row>
    <row r="6" spans="1:21" x14ac:dyDescent="0.2">
      <c r="A6" t="s">
        <v>2</v>
      </c>
      <c r="B6">
        <v>10</v>
      </c>
      <c r="D6">
        <v>3</v>
      </c>
      <c r="E6">
        <v>1</v>
      </c>
      <c r="G6">
        <v>1</v>
      </c>
      <c r="H6">
        <v>1</v>
      </c>
      <c r="I6">
        <v>1</v>
      </c>
      <c r="N6">
        <v>1</v>
      </c>
      <c r="O6">
        <v>2</v>
      </c>
      <c r="S6">
        <v>1</v>
      </c>
      <c r="T6">
        <v>30</v>
      </c>
      <c r="U6">
        <v>10</v>
      </c>
    </row>
    <row r="7" spans="1:21" x14ac:dyDescent="0.2">
      <c r="A7" t="s">
        <v>6</v>
      </c>
      <c r="B7">
        <v>10</v>
      </c>
      <c r="D7">
        <v>3</v>
      </c>
      <c r="E7">
        <v>1</v>
      </c>
      <c r="G7">
        <v>1</v>
      </c>
      <c r="H7">
        <v>1</v>
      </c>
      <c r="I7">
        <v>1</v>
      </c>
      <c r="N7">
        <v>1</v>
      </c>
      <c r="O7">
        <v>2</v>
      </c>
      <c r="S7">
        <v>1</v>
      </c>
      <c r="T7">
        <v>30</v>
      </c>
      <c r="U7">
        <v>10</v>
      </c>
    </row>
    <row r="8" spans="1:21" x14ac:dyDescent="0.2">
      <c r="A8" t="s">
        <v>3</v>
      </c>
      <c r="B8">
        <v>10</v>
      </c>
      <c r="D8">
        <v>3</v>
      </c>
      <c r="E8">
        <v>1</v>
      </c>
      <c r="G8">
        <v>1</v>
      </c>
      <c r="H8">
        <v>1</v>
      </c>
      <c r="I8">
        <v>1</v>
      </c>
      <c r="N8">
        <v>1</v>
      </c>
      <c r="O8">
        <v>2</v>
      </c>
      <c r="S8">
        <v>1</v>
      </c>
      <c r="T8">
        <v>30</v>
      </c>
      <c r="U8">
        <v>10</v>
      </c>
    </row>
    <row r="9" spans="1:21" x14ac:dyDescent="0.2">
      <c r="A9" t="s">
        <v>7</v>
      </c>
      <c r="B9">
        <v>10</v>
      </c>
      <c r="D9">
        <v>3</v>
      </c>
      <c r="E9">
        <v>1</v>
      </c>
      <c r="G9">
        <v>1</v>
      </c>
      <c r="H9">
        <v>1</v>
      </c>
      <c r="I9">
        <v>1</v>
      </c>
      <c r="N9">
        <v>1</v>
      </c>
      <c r="O9">
        <v>2</v>
      </c>
      <c r="S9">
        <v>1</v>
      </c>
      <c r="T9">
        <v>30</v>
      </c>
      <c r="U9">
        <v>10</v>
      </c>
    </row>
    <row r="11" spans="1:21" x14ac:dyDescent="0.2">
      <c r="C11" s="5" t="s">
        <v>33</v>
      </c>
      <c r="D11" s="5"/>
      <c r="E11" s="5"/>
      <c r="I11" s="5" t="s">
        <v>36</v>
      </c>
      <c r="J11" s="5"/>
      <c r="K11" s="5"/>
    </row>
    <row r="12" spans="1:21" x14ac:dyDescent="0.2">
      <c r="C12" t="s">
        <v>28</v>
      </c>
      <c r="E12" s="1" t="s">
        <v>30</v>
      </c>
      <c r="I12" t="s">
        <v>28</v>
      </c>
      <c r="K12" s="1" t="s">
        <v>30</v>
      </c>
    </row>
    <row r="13" spans="1:21" x14ac:dyDescent="0.2">
      <c r="B13" t="s">
        <v>27</v>
      </c>
      <c r="C13">
        <v>1000</v>
      </c>
      <c r="E13">
        <f>(10)*(250)/C13</f>
        <v>2.5</v>
      </c>
      <c r="F13">
        <f>E13*4</f>
        <v>10</v>
      </c>
      <c r="H13" t="s">
        <v>27</v>
      </c>
      <c r="I13">
        <v>1000</v>
      </c>
      <c r="K13">
        <f>(10)*(250)/I13</f>
        <v>2.5</v>
      </c>
      <c r="L13">
        <f>K13*3.2</f>
        <v>8</v>
      </c>
    </row>
    <row r="14" spans="1:21" x14ac:dyDescent="0.2">
      <c r="B14" t="s">
        <v>12</v>
      </c>
      <c r="C14">
        <v>100</v>
      </c>
      <c r="E14">
        <f t="shared" ref="E14:E19" si="0">(1)*(250)/C14</f>
        <v>2.5</v>
      </c>
      <c r="F14">
        <f t="shared" ref="F14:F28" si="1">E14*4</f>
        <v>10</v>
      </c>
      <c r="H14" t="s">
        <v>12</v>
      </c>
      <c r="I14">
        <v>100</v>
      </c>
      <c r="K14">
        <f>(1)*(250)/I14</f>
        <v>2.5</v>
      </c>
      <c r="L14">
        <f t="shared" ref="L14:L22" si="2">K14*3.2</f>
        <v>8</v>
      </c>
    </row>
    <row r="15" spans="1:21" x14ac:dyDescent="0.2">
      <c r="B15" s="2" t="s">
        <v>15</v>
      </c>
      <c r="C15">
        <v>100</v>
      </c>
      <c r="E15">
        <f t="shared" si="0"/>
        <v>2.5</v>
      </c>
      <c r="F15">
        <f t="shared" si="1"/>
        <v>10</v>
      </c>
      <c r="H15" s="2" t="s">
        <v>11</v>
      </c>
      <c r="I15">
        <v>50</v>
      </c>
      <c r="K15">
        <f>(1)*(250)/I15</f>
        <v>5</v>
      </c>
      <c r="L15">
        <f t="shared" si="2"/>
        <v>16</v>
      </c>
    </row>
    <row r="16" spans="1:21" x14ac:dyDescent="0.2">
      <c r="B16" t="s">
        <v>13</v>
      </c>
      <c r="C16">
        <v>50</v>
      </c>
      <c r="E16">
        <f t="shared" si="0"/>
        <v>5</v>
      </c>
      <c r="F16">
        <f t="shared" si="1"/>
        <v>20</v>
      </c>
      <c r="H16" s="2" t="s">
        <v>10</v>
      </c>
      <c r="I16">
        <v>50</v>
      </c>
      <c r="K16">
        <f>(3)*(250)/I16</f>
        <v>15</v>
      </c>
      <c r="L16">
        <f t="shared" si="2"/>
        <v>48</v>
      </c>
    </row>
    <row r="17" spans="1:12" x14ac:dyDescent="0.2">
      <c r="B17" t="s">
        <v>16</v>
      </c>
      <c r="C17">
        <v>50</v>
      </c>
      <c r="E17">
        <f t="shared" si="0"/>
        <v>5</v>
      </c>
      <c r="F17">
        <f t="shared" si="1"/>
        <v>20</v>
      </c>
      <c r="H17" t="s">
        <v>15</v>
      </c>
      <c r="I17">
        <v>100</v>
      </c>
      <c r="K17">
        <f>(1)*(250)/I17</f>
        <v>2.5</v>
      </c>
      <c r="L17">
        <f t="shared" si="2"/>
        <v>8</v>
      </c>
    </row>
    <row r="18" spans="1:12" x14ac:dyDescent="0.2">
      <c r="A18" s="3" t="s">
        <v>18</v>
      </c>
      <c r="B18" s="3" t="s">
        <v>19</v>
      </c>
      <c r="C18">
        <v>25</v>
      </c>
      <c r="E18">
        <f t="shared" si="0"/>
        <v>10</v>
      </c>
      <c r="H18" t="s">
        <v>13</v>
      </c>
      <c r="I18">
        <v>50</v>
      </c>
      <c r="K18">
        <f>(1)*(250)/I18</f>
        <v>5</v>
      </c>
      <c r="L18">
        <f t="shared" si="2"/>
        <v>16</v>
      </c>
    </row>
    <row r="19" spans="1:12" x14ac:dyDescent="0.2">
      <c r="B19" s="2" t="s">
        <v>20</v>
      </c>
      <c r="C19">
        <v>50</v>
      </c>
      <c r="E19">
        <f t="shared" si="0"/>
        <v>5</v>
      </c>
      <c r="F19">
        <f t="shared" si="1"/>
        <v>20</v>
      </c>
      <c r="H19" t="s">
        <v>16</v>
      </c>
      <c r="I19">
        <v>50</v>
      </c>
      <c r="K19">
        <f>(1)*(250)/I19</f>
        <v>5</v>
      </c>
      <c r="L19">
        <f t="shared" si="2"/>
        <v>16</v>
      </c>
    </row>
    <row r="20" spans="1:12" x14ac:dyDescent="0.2">
      <c r="B20" t="s">
        <v>29</v>
      </c>
      <c r="C20">
        <v>100</v>
      </c>
      <c r="E20">
        <f>(2)*(250)/C20</f>
        <v>5</v>
      </c>
      <c r="F20">
        <f t="shared" si="1"/>
        <v>20</v>
      </c>
      <c r="H20" s="1" t="s">
        <v>14</v>
      </c>
      <c r="I20">
        <v>25</v>
      </c>
      <c r="K20">
        <f>(1)*(250)/I20</f>
        <v>10</v>
      </c>
      <c r="L20">
        <f t="shared" si="2"/>
        <v>32</v>
      </c>
    </row>
    <row r="21" spans="1:12" x14ac:dyDescent="0.2">
      <c r="B21" t="s">
        <v>22</v>
      </c>
      <c r="C21">
        <v>100</v>
      </c>
      <c r="E21">
        <f>(10)*(250)/C21</f>
        <v>25</v>
      </c>
      <c r="F21">
        <f t="shared" si="1"/>
        <v>100</v>
      </c>
      <c r="H21" t="s">
        <v>20</v>
      </c>
      <c r="I21">
        <v>50</v>
      </c>
      <c r="K21">
        <f>(1)*(250)/I21</f>
        <v>5</v>
      </c>
      <c r="L21">
        <f t="shared" si="2"/>
        <v>16</v>
      </c>
    </row>
    <row r="22" spans="1:12" x14ac:dyDescent="0.2">
      <c r="B22" t="s">
        <v>23</v>
      </c>
      <c r="C22">
        <v>250</v>
      </c>
      <c r="E22">
        <f t="shared" ref="E22:E23" si="3">(10)*(250)/C22</f>
        <v>10</v>
      </c>
      <c r="F22">
        <f t="shared" si="1"/>
        <v>40</v>
      </c>
      <c r="H22" t="s">
        <v>29</v>
      </c>
      <c r="I22">
        <v>100</v>
      </c>
      <c r="K22">
        <f>(2)*(250)/I22</f>
        <v>5</v>
      </c>
      <c r="L22">
        <f t="shared" si="2"/>
        <v>16</v>
      </c>
    </row>
    <row r="23" spans="1:12" x14ac:dyDescent="0.2">
      <c r="B23" t="s">
        <v>22</v>
      </c>
      <c r="C23">
        <v>100</v>
      </c>
      <c r="E23">
        <f t="shared" si="3"/>
        <v>25</v>
      </c>
      <c r="F23">
        <f t="shared" si="1"/>
        <v>100</v>
      </c>
      <c r="H23" t="s">
        <v>23</v>
      </c>
      <c r="I23">
        <v>250</v>
      </c>
      <c r="K23">
        <f t="shared" ref="K23:K24" si="4">(10)*(250)/I23</f>
        <v>10</v>
      </c>
      <c r="L23">
        <f>K23*3.2</f>
        <v>32</v>
      </c>
    </row>
    <row r="24" spans="1:12" x14ac:dyDescent="0.2">
      <c r="B24" t="s">
        <v>24</v>
      </c>
      <c r="C24">
        <v>100</v>
      </c>
      <c r="E24">
        <f>(1)*(250)/C24</f>
        <v>2.5</v>
      </c>
      <c r="F24">
        <f t="shared" si="1"/>
        <v>10</v>
      </c>
      <c r="H24" t="s">
        <v>22</v>
      </c>
      <c r="I24">
        <v>100</v>
      </c>
      <c r="K24">
        <f t="shared" si="4"/>
        <v>25</v>
      </c>
      <c r="L24">
        <f>K24*3.2</f>
        <v>80</v>
      </c>
    </row>
    <row r="25" spans="1:12" x14ac:dyDescent="0.2">
      <c r="B25" t="s">
        <v>25</v>
      </c>
      <c r="C25">
        <v>1000</v>
      </c>
      <c r="E25">
        <f>(1)*(250)/C25</f>
        <v>0.25</v>
      </c>
      <c r="F25">
        <f t="shared" si="1"/>
        <v>1</v>
      </c>
      <c r="H25" t="s">
        <v>24</v>
      </c>
      <c r="I25">
        <v>100</v>
      </c>
      <c r="K25">
        <f>(1)*(250)/I25</f>
        <v>2.5</v>
      </c>
      <c r="L25">
        <f>K25*3.2</f>
        <v>8</v>
      </c>
    </row>
    <row r="26" spans="1:12" x14ac:dyDescent="0.2">
      <c r="B26" t="s">
        <v>26</v>
      </c>
      <c r="C26">
        <v>1000</v>
      </c>
      <c r="E26">
        <f>(30)*(250)/C26</f>
        <v>7.5</v>
      </c>
      <c r="F26">
        <f t="shared" si="1"/>
        <v>30</v>
      </c>
      <c r="H26" t="s">
        <v>25</v>
      </c>
      <c r="I26">
        <v>1000</v>
      </c>
      <c r="K26">
        <f>(1)*(250)/I26</f>
        <v>0.25</v>
      </c>
      <c r="L26">
        <f>K26*3.2</f>
        <v>0.8</v>
      </c>
    </row>
    <row r="27" spans="1:12" x14ac:dyDescent="0.2">
      <c r="B27" s="3" t="s">
        <v>31</v>
      </c>
      <c r="C27">
        <v>100</v>
      </c>
      <c r="E27">
        <f>(10)*(250)/C27</f>
        <v>25</v>
      </c>
      <c r="H27" t="s">
        <v>26</v>
      </c>
      <c r="I27">
        <v>1000</v>
      </c>
      <c r="K27">
        <f>(30)*(250)/I27</f>
        <v>7.5</v>
      </c>
      <c r="L27">
        <f>K27*3.2</f>
        <v>24</v>
      </c>
    </row>
    <row r="28" spans="1:12" x14ac:dyDescent="0.2">
      <c r="B28" t="s">
        <v>32</v>
      </c>
      <c r="E28">
        <f>250-SUM(E13:E27)</f>
        <v>117.25</v>
      </c>
      <c r="F28">
        <f t="shared" si="1"/>
        <v>469</v>
      </c>
      <c r="H28" t="s">
        <v>31</v>
      </c>
      <c r="I28">
        <v>100</v>
      </c>
      <c r="K28">
        <f>(10)*(250)/I28</f>
        <v>25</v>
      </c>
    </row>
    <row r="29" spans="1:12" x14ac:dyDescent="0.2">
      <c r="H29" t="s">
        <v>32</v>
      </c>
      <c r="K29">
        <f>250-SUM(K13:K28)</f>
        <v>122.25</v>
      </c>
      <c r="L29">
        <f>K29*3.2</f>
        <v>391.20000000000005</v>
      </c>
    </row>
    <row r="30" spans="1:12" x14ac:dyDescent="0.2">
      <c r="A30" t="s">
        <v>34</v>
      </c>
    </row>
    <row r="31" spans="1:12" x14ac:dyDescent="0.2">
      <c r="B31" s="4" t="s">
        <v>35</v>
      </c>
    </row>
    <row r="32" spans="1:12" x14ac:dyDescent="0.2">
      <c r="H32" t="s">
        <v>37</v>
      </c>
    </row>
    <row r="33" spans="9:9" x14ac:dyDescent="0.2">
      <c r="I33" s="4" t="s">
        <v>38</v>
      </c>
    </row>
  </sheetData>
  <mergeCells count="2">
    <mergeCell ref="C11:E11"/>
    <mergeCell ref="I11:K1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2023-04-26T17:53:04Z</dcterms:created>
  <dcterms:modified xsi:type="dcterms:W3CDTF">2023-04-28T17:22:39Z</dcterms:modified>
</cp:coreProperties>
</file>