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503/"/>
    </mc:Choice>
  </mc:AlternateContent>
  <xr:revisionPtr revIDLastSave="0" documentId="13_ncr:1_{EB54ECDE-8C40-4245-8EB0-5990A9A62E68}" xr6:coauthVersionLast="47" xr6:coauthVersionMax="47" xr10:uidLastSave="{00000000-0000-0000-0000-000000000000}"/>
  <bookViews>
    <workbookView xWindow="1480" yWindow="1740" windowWidth="27240" windowHeight="15740" xr2:uid="{FF36A93E-6616-5648-9790-6B15ED61A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8" i="1"/>
  <c r="E10" i="1"/>
  <c r="E11" i="1"/>
  <c r="E23" i="1"/>
  <c r="E22" i="1"/>
  <c r="E21" i="1"/>
  <c r="E20" i="1"/>
  <c r="E19" i="1"/>
  <c r="E18" i="1"/>
  <c r="E17" i="1"/>
  <c r="E16" i="1"/>
  <c r="E15" i="1"/>
  <c r="E14" i="1"/>
  <c r="E13" i="1"/>
  <c r="E12" i="1"/>
  <c r="E9" i="1"/>
  <c r="E8" i="1"/>
  <c r="E24" i="1" l="1"/>
</calcChain>
</file>

<file path=xl/sharedStrings.xml><?xml version="1.0" encoding="utf-8"?>
<sst xmlns="http://schemas.openxmlformats.org/spreadsheetml/2006/main" count="44" uniqueCount="31">
  <si>
    <t>formate</t>
  </si>
  <si>
    <t>THF</t>
  </si>
  <si>
    <t>NADPH</t>
  </si>
  <si>
    <t>NADH</t>
  </si>
  <si>
    <t>ATP</t>
  </si>
  <si>
    <t>Glycine</t>
  </si>
  <si>
    <t>AMP</t>
  </si>
  <si>
    <t>Biotin</t>
  </si>
  <si>
    <t>PLP</t>
  </si>
  <si>
    <t>Mg-Act</t>
  </si>
  <si>
    <t>HCT</t>
  </si>
  <si>
    <t>HCO3</t>
  </si>
  <si>
    <t>acetyl-CoA</t>
  </si>
  <si>
    <t>Kan</t>
  </si>
  <si>
    <t>KOH</t>
  </si>
  <si>
    <t>Formate</t>
  </si>
  <si>
    <t>Concentration (mM)</t>
  </si>
  <si>
    <t>Mg-act</t>
  </si>
  <si>
    <t>Volume in 250ul</t>
  </si>
  <si>
    <t>TXTL</t>
  </si>
  <si>
    <t>HEPES</t>
  </si>
  <si>
    <t>= each reaction has 225 of HEPES/cofactor</t>
  </si>
  <si>
    <t>to_mal</t>
  </si>
  <si>
    <t>to_pyr</t>
  </si>
  <si>
    <t>no_pathway</t>
  </si>
  <si>
    <t xml:space="preserve">Exclude 25ul from each to add TXTL </t>
  </si>
  <si>
    <t>Reactions</t>
  </si>
  <si>
    <t>from 25mM stock:</t>
  </si>
  <si>
    <t>add 8ul for .8mM for standard</t>
  </si>
  <si>
    <t>of mal, pyr, ser, gly</t>
  </si>
  <si>
    <t>+ 8 each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</si>
</sst>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21E4-99E9-9F4A-8635-82D0FB118991}">
  <dimension ref="A1:P28"/>
  <sheetViews>
    <sheetView tabSelected="1" zoomScale="159" workbookViewId="0">
      <selection activeCell="H12" sqref="H12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22</v>
      </c>
      <c r="B2">
        <v>10</v>
      </c>
      <c r="C2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10</v>
      </c>
      <c r="M2">
        <v>10</v>
      </c>
      <c r="N2">
        <v>1</v>
      </c>
      <c r="O2">
        <v>1</v>
      </c>
      <c r="P2">
        <v>30</v>
      </c>
    </row>
    <row r="3" spans="1:16" x14ac:dyDescent="0.2">
      <c r="A3" t="s">
        <v>23</v>
      </c>
      <c r="B3">
        <v>10</v>
      </c>
      <c r="C3">
        <v>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10</v>
      </c>
      <c r="M3">
        <v>10</v>
      </c>
      <c r="N3">
        <v>1</v>
      </c>
      <c r="O3">
        <v>1</v>
      </c>
      <c r="P3">
        <v>30</v>
      </c>
    </row>
    <row r="4" spans="1:16" x14ac:dyDescent="0.2">
      <c r="A4" t="s">
        <v>24</v>
      </c>
      <c r="B4">
        <v>10</v>
      </c>
      <c r="C4">
        <v>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10</v>
      </c>
      <c r="M4">
        <v>10</v>
      </c>
      <c r="N4">
        <v>1</v>
      </c>
      <c r="O4">
        <v>1</v>
      </c>
      <c r="P4">
        <v>30</v>
      </c>
    </row>
    <row r="6" spans="1:16" x14ac:dyDescent="0.2">
      <c r="C6" s="4" t="s">
        <v>26</v>
      </c>
      <c r="D6" s="4"/>
      <c r="E6" s="4"/>
    </row>
    <row r="7" spans="1:16" x14ac:dyDescent="0.2">
      <c r="C7" t="s">
        <v>16</v>
      </c>
      <c r="E7" s="1" t="s">
        <v>18</v>
      </c>
      <c r="H7" t="s">
        <v>27</v>
      </c>
    </row>
    <row r="8" spans="1:16" x14ac:dyDescent="0.2">
      <c r="B8" t="s">
        <v>15</v>
      </c>
      <c r="C8">
        <v>1000</v>
      </c>
      <c r="E8">
        <f>(10)*(250)/C8</f>
        <v>2.5</v>
      </c>
      <c r="F8">
        <f>E8*6.2</f>
        <v>15.5</v>
      </c>
      <c r="H8" t="s">
        <v>28</v>
      </c>
    </row>
    <row r="9" spans="1:16" x14ac:dyDescent="0.2">
      <c r="B9" t="s">
        <v>3</v>
      </c>
      <c r="C9">
        <v>100</v>
      </c>
      <c r="E9">
        <f>(1)*(250)/C9</f>
        <v>2.5</v>
      </c>
      <c r="F9">
        <f t="shared" ref="F9:F24" si="0">E9*6.2</f>
        <v>15.5</v>
      </c>
      <c r="H9" t="s">
        <v>29</v>
      </c>
    </row>
    <row r="10" spans="1:16" x14ac:dyDescent="0.2">
      <c r="B10" t="s">
        <v>2</v>
      </c>
      <c r="C10">
        <v>50</v>
      </c>
      <c r="E10">
        <f>(1)*(250)/C10</f>
        <v>5</v>
      </c>
      <c r="F10">
        <f t="shared" si="0"/>
        <v>31</v>
      </c>
      <c r="H10">
        <f>250-25-4*8</f>
        <v>193</v>
      </c>
    </row>
    <row r="11" spans="1:16" x14ac:dyDescent="0.2">
      <c r="B11" t="s">
        <v>1</v>
      </c>
      <c r="C11">
        <v>50</v>
      </c>
      <c r="E11">
        <f>(3)*(250)/C11</f>
        <v>15</v>
      </c>
      <c r="F11">
        <f t="shared" si="0"/>
        <v>93</v>
      </c>
      <c r="H11" s="2" t="s">
        <v>30</v>
      </c>
    </row>
    <row r="12" spans="1:16" x14ac:dyDescent="0.2">
      <c r="B12" t="s">
        <v>6</v>
      </c>
      <c r="C12">
        <v>100</v>
      </c>
      <c r="E12">
        <f>(1)*(250)/C12</f>
        <v>2.5</v>
      </c>
      <c r="F12">
        <f t="shared" si="0"/>
        <v>15.5</v>
      </c>
    </row>
    <row r="13" spans="1:16" x14ac:dyDescent="0.2">
      <c r="A13" s="3"/>
      <c r="B13" t="s">
        <v>4</v>
      </c>
      <c r="C13">
        <v>50</v>
      </c>
      <c r="E13">
        <f>(1)*(250)/C13</f>
        <v>5</v>
      </c>
      <c r="F13">
        <f t="shared" si="0"/>
        <v>31</v>
      </c>
    </row>
    <row r="14" spans="1:16" x14ac:dyDescent="0.2">
      <c r="B14" t="s">
        <v>7</v>
      </c>
      <c r="C14">
        <v>50</v>
      </c>
      <c r="E14">
        <f>(1)*(250)/C14</f>
        <v>5</v>
      </c>
      <c r="F14">
        <f t="shared" si="0"/>
        <v>31</v>
      </c>
    </row>
    <row r="15" spans="1:16" x14ac:dyDescent="0.2">
      <c r="B15" s="1" t="s">
        <v>5</v>
      </c>
      <c r="C15">
        <v>25</v>
      </c>
      <c r="E15">
        <f>(1)*(250)/C15</f>
        <v>10</v>
      </c>
      <c r="F15">
        <f t="shared" si="0"/>
        <v>62</v>
      </c>
    </row>
    <row r="16" spans="1:16" x14ac:dyDescent="0.2">
      <c r="B16" t="s">
        <v>8</v>
      </c>
      <c r="C16">
        <v>50</v>
      </c>
      <c r="E16">
        <f>(1)*(250)/C16</f>
        <v>5</v>
      </c>
      <c r="F16">
        <f t="shared" si="0"/>
        <v>31</v>
      </c>
    </row>
    <row r="17" spans="1:9" x14ac:dyDescent="0.2">
      <c r="B17" t="s">
        <v>17</v>
      </c>
      <c r="C17">
        <v>100</v>
      </c>
      <c r="E17">
        <f>(2)*(250)/C17</f>
        <v>5</v>
      </c>
      <c r="F17">
        <f t="shared" si="0"/>
        <v>31</v>
      </c>
    </row>
    <row r="18" spans="1:9" x14ac:dyDescent="0.2">
      <c r="B18" t="s">
        <v>11</v>
      </c>
      <c r="C18">
        <v>250</v>
      </c>
      <c r="E18">
        <f t="shared" ref="E18:E19" si="1">(10)*(250)/C18</f>
        <v>10</v>
      </c>
      <c r="F18">
        <f t="shared" si="0"/>
        <v>62</v>
      </c>
    </row>
    <row r="19" spans="1:9" x14ac:dyDescent="0.2">
      <c r="B19" t="s">
        <v>10</v>
      </c>
      <c r="C19">
        <v>100</v>
      </c>
      <c r="E19">
        <f t="shared" si="1"/>
        <v>25</v>
      </c>
      <c r="F19">
        <f t="shared" si="0"/>
        <v>155</v>
      </c>
    </row>
    <row r="20" spans="1:9" x14ac:dyDescent="0.2">
      <c r="B20" t="s">
        <v>12</v>
      </c>
      <c r="C20">
        <v>100</v>
      </c>
      <c r="E20">
        <f>(1)*(250)/C20</f>
        <v>2.5</v>
      </c>
      <c r="F20">
        <f t="shared" si="0"/>
        <v>15.5</v>
      </c>
    </row>
    <row r="21" spans="1:9" x14ac:dyDescent="0.2">
      <c r="B21" t="s">
        <v>13</v>
      </c>
      <c r="C21">
        <v>1000</v>
      </c>
      <c r="E21">
        <f>(1)*(250)/C21</f>
        <v>0.25</v>
      </c>
      <c r="F21">
        <f t="shared" si="0"/>
        <v>1.55</v>
      </c>
    </row>
    <row r="22" spans="1:9" x14ac:dyDescent="0.2">
      <c r="B22" t="s">
        <v>14</v>
      </c>
      <c r="C22">
        <v>1000</v>
      </c>
      <c r="E22">
        <f>(30)*(250)/C22</f>
        <v>7.5</v>
      </c>
      <c r="F22">
        <f t="shared" si="0"/>
        <v>46.5</v>
      </c>
    </row>
    <row r="23" spans="1:9" x14ac:dyDescent="0.2">
      <c r="B23" t="s">
        <v>19</v>
      </c>
      <c r="C23">
        <v>100</v>
      </c>
      <c r="E23">
        <f>(10)*(250)/C23</f>
        <v>25</v>
      </c>
    </row>
    <row r="24" spans="1:9" x14ac:dyDescent="0.2">
      <c r="B24" t="s">
        <v>20</v>
      </c>
      <c r="E24">
        <f>250-SUM(E8:E23)</f>
        <v>122.25</v>
      </c>
      <c r="F24">
        <f t="shared" si="0"/>
        <v>757.95</v>
      </c>
    </row>
    <row r="25" spans="1:9" x14ac:dyDescent="0.2">
      <c r="A25" t="s">
        <v>25</v>
      </c>
    </row>
    <row r="26" spans="1:9" x14ac:dyDescent="0.2">
      <c r="B26" s="2" t="s">
        <v>21</v>
      </c>
    </row>
    <row r="28" spans="1:9" x14ac:dyDescent="0.2">
      <c r="I28" s="2"/>
    </row>
  </sheetData>
  <mergeCells count="1">
    <mergeCell ref="C6:E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2023-04-26T17:53:04Z</dcterms:created>
  <dcterms:modified xsi:type="dcterms:W3CDTF">2023-05-03T17:46:43Z</dcterms:modified>
</cp:coreProperties>
</file>