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cardiff/Documents/GitHub/WHISPR/Experiments/230621_fdh_test/"/>
    </mc:Choice>
  </mc:AlternateContent>
  <xr:revisionPtr revIDLastSave="0" documentId="13_ncr:1_{2FCA3D6C-B02C-E347-BC38-E0E893E33C2F}" xr6:coauthVersionLast="47" xr6:coauthVersionMax="47" xr10:uidLastSave="{00000000-0000-0000-0000-000000000000}"/>
  <bookViews>
    <workbookView xWindow="1080" yWindow="1040" windowWidth="27640" windowHeight="16240" activeTab="1" xr2:uid="{10763DED-117C-F448-BE2A-14C42F2F1FB7}"/>
  </bookViews>
  <sheets>
    <sheet name="230619" sheetId="1" r:id="rId1"/>
    <sheet name="230626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2" l="1"/>
  <c r="F16" i="2"/>
  <c r="F14" i="2"/>
  <c r="F10" i="2"/>
  <c r="F9" i="2"/>
  <c r="E16" i="2"/>
  <c r="E14" i="2"/>
  <c r="E15" i="2"/>
  <c r="E10" i="2"/>
  <c r="E9" i="2"/>
  <c r="H2" i="2"/>
  <c r="G5" i="2"/>
  <c r="H3" i="2"/>
  <c r="H4" i="2"/>
  <c r="G4" i="2"/>
  <c r="G3" i="2"/>
  <c r="G2" i="2"/>
  <c r="F8" i="1"/>
  <c r="E6" i="1"/>
  <c r="F6" i="1" s="1"/>
  <c r="E7" i="1"/>
  <c r="F7" i="1" s="1"/>
  <c r="E12" i="1"/>
  <c r="F12" i="1" s="1"/>
  <c r="E13" i="1"/>
  <c r="F13" i="1" s="1"/>
  <c r="E11" i="1"/>
  <c r="F11" i="1" s="1"/>
  <c r="E5" i="1"/>
  <c r="F5" i="1" s="1"/>
  <c r="E4" i="1"/>
  <c r="F4" i="1" s="1"/>
</calcChain>
</file>

<file path=xl/sharedStrings.xml><?xml version="1.0" encoding="utf-8"?>
<sst xmlns="http://schemas.openxmlformats.org/spreadsheetml/2006/main" count="104" uniqueCount="52">
  <si>
    <t>fdh_Cm</t>
  </si>
  <si>
    <t>K13</t>
  </si>
  <si>
    <t>P3</t>
  </si>
  <si>
    <t>Fdh_Sn</t>
  </si>
  <si>
    <t>Stock</t>
  </si>
  <si>
    <t>Conc</t>
  </si>
  <si>
    <t>Vol in 10ul</t>
  </si>
  <si>
    <t>formate</t>
  </si>
  <si>
    <t>NAD</t>
  </si>
  <si>
    <t>NADP</t>
  </si>
  <si>
    <t>Vol in 25ul</t>
  </si>
  <si>
    <t>A</t>
  </si>
  <si>
    <t>B</t>
  </si>
  <si>
    <t>C</t>
  </si>
  <si>
    <t>D</t>
  </si>
  <si>
    <t>E</t>
  </si>
  <si>
    <t>F</t>
  </si>
  <si>
    <t>G</t>
  </si>
  <si>
    <t>H</t>
  </si>
  <si>
    <t>fdh_sn_nad</t>
  </si>
  <si>
    <t>fdh_cm_nad</t>
  </si>
  <si>
    <t>neg_nad</t>
  </si>
  <si>
    <t>fdh_sn_nadp</t>
  </si>
  <si>
    <t>fdh_cm_nadp</t>
  </si>
  <si>
    <t>neg_nadp</t>
  </si>
  <si>
    <t>BLANK</t>
  </si>
  <si>
    <t>Fdh_At</t>
  </si>
  <si>
    <t>Fdh_P101</t>
  </si>
  <si>
    <t>water</t>
  </si>
  <si>
    <t>fdh_at_nad</t>
  </si>
  <si>
    <t>fdh_at_nadp</t>
  </si>
  <si>
    <t>fdh_p101_nad</t>
  </si>
  <si>
    <t>fdh_p101_nadp</t>
  </si>
  <si>
    <t>Make mastermix for 10 rxns (250), then split into 22.5ul rxns</t>
  </si>
  <si>
    <t>sds</t>
  </si>
  <si>
    <t>O17</t>
  </si>
  <si>
    <t>P70_GFP</t>
  </si>
  <si>
    <t>P4</t>
  </si>
  <si>
    <t>Loc</t>
  </si>
  <si>
    <t>Vol</t>
  </si>
  <si>
    <t>PLP</t>
  </si>
  <si>
    <t>P9</t>
  </si>
  <si>
    <t>includes PLP</t>
  </si>
  <si>
    <t>Kan</t>
  </si>
  <si>
    <t>serine</t>
  </si>
  <si>
    <t>fdh+</t>
  </si>
  <si>
    <t>fdh-</t>
  </si>
  <si>
    <t>sds+</t>
  </si>
  <si>
    <t>sds-</t>
  </si>
  <si>
    <t>10x</t>
  </si>
  <si>
    <t>200x</t>
  </si>
  <si>
    <t>Make mastermix for 8 rxns (150), then split into 22.5ul rxns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</si>
</sst>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2" borderId="2" xfId="0" applyFont="1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1" fillId="2" borderId="0" xfId="0" applyFont="1" applyFill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2" fillId="0" borderId="0" xfId="0" applyFont="1"/>
    <xf numFmtId="0" fontId="0" fillId="0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AC4F2-CF72-FF48-8DE6-B75DBC60A46B}">
  <dimension ref="A3:N24"/>
  <sheetViews>
    <sheetView topLeftCell="A3" zoomScale="131" workbookViewId="0">
      <selection activeCell="B16" sqref="B16:N24"/>
    </sheetView>
  </sheetViews>
  <sheetFormatPr baseColWidth="10" defaultRowHeight="16" x14ac:dyDescent="0.2"/>
  <cols>
    <col min="3" max="3" width="15.6640625" customWidth="1"/>
  </cols>
  <sheetData>
    <row r="3" spans="1:14" x14ac:dyDescent="0.2">
      <c r="C3" t="s">
        <v>4</v>
      </c>
      <c r="D3" t="s">
        <v>5</v>
      </c>
      <c r="E3" t="s">
        <v>6</v>
      </c>
      <c r="F3" t="s">
        <v>28</v>
      </c>
    </row>
    <row r="4" spans="1:14" x14ac:dyDescent="0.2">
      <c r="A4" s="1" t="s">
        <v>0</v>
      </c>
      <c r="B4" s="4" t="s">
        <v>1</v>
      </c>
      <c r="C4" s="4">
        <v>219</v>
      </c>
      <c r="D4" s="4">
        <v>5</v>
      </c>
      <c r="E4">
        <f>D4*10/(C4)</f>
        <v>0.22831050228310501</v>
      </c>
      <c r="F4">
        <f>2.5-E4</f>
        <v>2.2716894977168951</v>
      </c>
    </row>
    <row r="5" spans="1:14" x14ac:dyDescent="0.2">
      <c r="A5" s="3" t="s">
        <v>3</v>
      </c>
      <c r="B5" s="4" t="s">
        <v>2</v>
      </c>
      <c r="C5" s="4">
        <v>82.986043809999998</v>
      </c>
      <c r="D5" s="4">
        <v>5</v>
      </c>
      <c r="E5">
        <f>D5*10/(C5)</f>
        <v>0.60251094888288781</v>
      </c>
      <c r="F5">
        <f t="shared" ref="F5:F8" si="0">2.5-E5</f>
        <v>1.8974890511171121</v>
      </c>
    </row>
    <row r="6" spans="1:14" x14ac:dyDescent="0.2">
      <c r="A6" s="7" t="s">
        <v>26</v>
      </c>
      <c r="B6" s="4"/>
      <c r="C6" s="4">
        <v>180</v>
      </c>
      <c r="D6" s="4">
        <v>5</v>
      </c>
      <c r="E6">
        <f t="shared" ref="E6:E7" si="1">D6*10/(C6)</f>
        <v>0.27777777777777779</v>
      </c>
      <c r="F6">
        <f t="shared" si="0"/>
        <v>2.2222222222222223</v>
      </c>
    </row>
    <row r="7" spans="1:14" x14ac:dyDescent="0.2">
      <c r="A7" s="7" t="s">
        <v>27</v>
      </c>
      <c r="B7" s="4"/>
      <c r="C7" s="4">
        <v>37.799999999999997</v>
      </c>
      <c r="D7" s="4">
        <v>5</v>
      </c>
      <c r="E7">
        <f t="shared" si="1"/>
        <v>1.3227513227513228</v>
      </c>
      <c r="F7">
        <f t="shared" si="0"/>
        <v>1.1772486772486772</v>
      </c>
    </row>
    <row r="8" spans="1:14" x14ac:dyDescent="0.2">
      <c r="A8" s="2" t="s">
        <v>25</v>
      </c>
      <c r="B8" s="2"/>
      <c r="C8" s="2"/>
      <c r="D8" s="2"/>
      <c r="E8" s="2"/>
      <c r="F8">
        <f t="shared" si="0"/>
        <v>2.5</v>
      </c>
    </row>
    <row r="10" spans="1:14" x14ac:dyDescent="0.2">
      <c r="C10" t="s">
        <v>4</v>
      </c>
      <c r="D10" t="s">
        <v>5</v>
      </c>
      <c r="E10" t="s">
        <v>10</v>
      </c>
      <c r="F10" t="s">
        <v>33</v>
      </c>
    </row>
    <row r="11" spans="1:14" x14ac:dyDescent="0.2">
      <c r="A11" t="s">
        <v>7</v>
      </c>
      <c r="C11">
        <v>1000</v>
      </c>
      <c r="D11">
        <v>10</v>
      </c>
      <c r="E11">
        <f>25*D11/C11</f>
        <v>0.25</v>
      </c>
      <c r="F11">
        <f>E11*10</f>
        <v>2.5</v>
      </c>
    </row>
    <row r="12" spans="1:14" x14ac:dyDescent="0.2">
      <c r="A12" t="s">
        <v>8</v>
      </c>
      <c r="C12">
        <v>100</v>
      </c>
      <c r="D12">
        <v>1</v>
      </c>
      <c r="E12">
        <f t="shared" ref="E12:E13" si="2">25*D12/C12</f>
        <v>0.25</v>
      </c>
      <c r="F12">
        <f t="shared" ref="F12:F13" si="3">E12*10</f>
        <v>2.5</v>
      </c>
    </row>
    <row r="13" spans="1:14" x14ac:dyDescent="0.2">
      <c r="A13" t="s">
        <v>9</v>
      </c>
      <c r="C13">
        <v>50</v>
      </c>
      <c r="D13">
        <v>1</v>
      </c>
      <c r="E13">
        <f t="shared" si="2"/>
        <v>0.5</v>
      </c>
      <c r="F13">
        <f t="shared" si="3"/>
        <v>5</v>
      </c>
    </row>
    <row r="16" spans="1:14" x14ac:dyDescent="0.2">
      <c r="C16" s="5">
        <v>1</v>
      </c>
      <c r="D16" s="5">
        <v>2</v>
      </c>
      <c r="E16" s="5">
        <v>3</v>
      </c>
      <c r="F16" s="5">
        <v>4</v>
      </c>
      <c r="G16" s="5">
        <v>5</v>
      </c>
      <c r="H16" s="5">
        <v>6</v>
      </c>
      <c r="I16" s="5">
        <v>7</v>
      </c>
      <c r="J16" s="5">
        <v>8</v>
      </c>
      <c r="K16" s="5">
        <v>9</v>
      </c>
      <c r="L16" s="5">
        <v>10</v>
      </c>
      <c r="M16" s="5">
        <v>11</v>
      </c>
      <c r="N16" s="5">
        <v>12</v>
      </c>
    </row>
    <row r="17" spans="2:12" x14ac:dyDescent="0.2">
      <c r="B17" t="s">
        <v>11</v>
      </c>
    </row>
    <row r="18" spans="2:12" x14ac:dyDescent="0.2">
      <c r="B18" t="s">
        <v>12</v>
      </c>
    </row>
    <row r="19" spans="2:12" x14ac:dyDescent="0.2">
      <c r="B19" t="s">
        <v>13</v>
      </c>
    </row>
    <row r="20" spans="2:12" x14ac:dyDescent="0.2">
      <c r="B20" t="s">
        <v>14</v>
      </c>
    </row>
    <row r="21" spans="2:12" x14ac:dyDescent="0.2">
      <c r="B21" t="s">
        <v>15</v>
      </c>
    </row>
    <row r="22" spans="2:12" x14ac:dyDescent="0.2">
      <c r="B22" t="s">
        <v>16</v>
      </c>
    </row>
    <row r="23" spans="2:12" x14ac:dyDescent="0.2">
      <c r="B23" t="s">
        <v>17</v>
      </c>
      <c r="C23" s="6" t="s">
        <v>20</v>
      </c>
      <c r="D23" s="6" t="s">
        <v>20</v>
      </c>
      <c r="E23" s="6" t="s">
        <v>19</v>
      </c>
      <c r="F23" s="6" t="s">
        <v>19</v>
      </c>
      <c r="G23" s="6" t="s">
        <v>29</v>
      </c>
      <c r="H23" s="6" t="s">
        <v>29</v>
      </c>
      <c r="I23" s="6" t="s">
        <v>31</v>
      </c>
      <c r="J23" s="6" t="s">
        <v>31</v>
      </c>
      <c r="K23" s="6" t="s">
        <v>21</v>
      </c>
      <c r="L23" s="6" t="s">
        <v>21</v>
      </c>
    </row>
    <row r="24" spans="2:12" x14ac:dyDescent="0.2">
      <c r="B24" t="s">
        <v>18</v>
      </c>
      <c r="C24" s="6" t="s">
        <v>23</v>
      </c>
      <c r="D24" s="6" t="s">
        <v>23</v>
      </c>
      <c r="E24" s="6" t="s">
        <v>22</v>
      </c>
      <c r="F24" s="6" t="s">
        <v>22</v>
      </c>
      <c r="G24" s="6" t="s">
        <v>30</v>
      </c>
      <c r="H24" s="6" t="s">
        <v>30</v>
      </c>
      <c r="I24" s="6" t="s">
        <v>32</v>
      </c>
      <c r="J24" s="6" t="s">
        <v>32</v>
      </c>
      <c r="K24" s="6" t="s">
        <v>24</v>
      </c>
      <c r="L24" s="6" t="s">
        <v>24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9EB66-E5BA-1140-AAE2-6CFA8DDEE547}">
  <dimension ref="A1:M27"/>
  <sheetViews>
    <sheetView tabSelected="1" topLeftCell="A5" zoomScale="132" workbookViewId="0">
      <selection activeCell="F14" sqref="F14:F16"/>
    </sheetView>
  </sheetViews>
  <sheetFormatPr baseColWidth="10" defaultRowHeight="16" x14ac:dyDescent="0.2"/>
  <sheetData>
    <row r="1" spans="1:9" x14ac:dyDescent="0.2">
      <c r="C1" t="s">
        <v>38</v>
      </c>
      <c r="D1" t="s">
        <v>4</v>
      </c>
      <c r="E1" t="s">
        <v>39</v>
      </c>
      <c r="F1" t="s">
        <v>5</v>
      </c>
      <c r="G1" t="s">
        <v>6</v>
      </c>
      <c r="H1" t="s">
        <v>28</v>
      </c>
    </row>
    <row r="2" spans="1:9" x14ac:dyDescent="0.2">
      <c r="A2" s="8" t="s">
        <v>34</v>
      </c>
      <c r="B2" t="s">
        <v>34</v>
      </c>
      <c r="C2" t="s">
        <v>35</v>
      </c>
      <c r="D2">
        <v>123.5</v>
      </c>
      <c r="E2">
        <v>60</v>
      </c>
      <c r="F2">
        <v>5</v>
      </c>
      <c r="G2">
        <f>10*F2/D2</f>
        <v>0.40485829959514169</v>
      </c>
      <c r="H2">
        <f>2.5-G2-G5</f>
        <v>1.8951417004048585</v>
      </c>
      <c r="I2" s="10" t="s">
        <v>42</v>
      </c>
    </row>
    <row r="3" spans="1:9" x14ac:dyDescent="0.2">
      <c r="A3" s="8" t="s">
        <v>0</v>
      </c>
      <c r="B3" t="s">
        <v>0</v>
      </c>
      <c r="C3" t="s">
        <v>1</v>
      </c>
      <c r="D3">
        <v>219</v>
      </c>
      <c r="E3">
        <v>60</v>
      </c>
      <c r="F3">
        <v>5</v>
      </c>
      <c r="G3">
        <f>10*F3/D3</f>
        <v>0.22831050228310501</v>
      </c>
      <c r="H3">
        <f t="shared" ref="H3:H4" si="0">2.5-G3</f>
        <v>2.2716894977168951</v>
      </c>
    </row>
    <row r="4" spans="1:9" x14ac:dyDescent="0.2">
      <c r="A4" s="8" t="s">
        <v>36</v>
      </c>
      <c r="B4" t="s">
        <v>36</v>
      </c>
      <c r="C4" t="s">
        <v>37</v>
      </c>
      <c r="D4">
        <v>40.161212499999998</v>
      </c>
      <c r="E4">
        <v>34.375</v>
      </c>
      <c r="F4">
        <v>5</v>
      </c>
      <c r="G4">
        <f>10*F4/D4</f>
        <v>1.2449823321444791</v>
      </c>
      <c r="H4">
        <f t="shared" si="0"/>
        <v>1.2550176678555209</v>
      </c>
    </row>
    <row r="5" spans="1:9" x14ac:dyDescent="0.2">
      <c r="A5" s="9" t="s">
        <v>40</v>
      </c>
      <c r="B5" t="s">
        <v>40</v>
      </c>
      <c r="C5" t="s">
        <v>41</v>
      </c>
      <c r="D5">
        <v>50</v>
      </c>
      <c r="E5">
        <v>54.189999999999799</v>
      </c>
      <c r="F5">
        <v>1</v>
      </c>
      <c r="G5">
        <f>10*F5/D5</f>
        <v>0.2</v>
      </c>
    </row>
    <row r="8" spans="1:9" x14ac:dyDescent="0.2">
      <c r="C8" t="s">
        <v>4</v>
      </c>
      <c r="D8" t="s">
        <v>5</v>
      </c>
      <c r="E8" t="s">
        <v>10</v>
      </c>
      <c r="F8" t="s">
        <v>51</v>
      </c>
    </row>
    <row r="9" spans="1:9" x14ac:dyDescent="0.2">
      <c r="A9" t="s">
        <v>7</v>
      </c>
      <c r="C9">
        <v>1000</v>
      </c>
      <c r="D9">
        <v>10</v>
      </c>
      <c r="E9">
        <f>25*D9/C9</f>
        <v>0.25</v>
      </c>
      <c r="F9">
        <f>E9*8</f>
        <v>2</v>
      </c>
    </row>
    <row r="10" spans="1:9" x14ac:dyDescent="0.2">
      <c r="A10" t="s">
        <v>9</v>
      </c>
      <c r="C10">
        <v>50</v>
      </c>
      <c r="D10">
        <v>1</v>
      </c>
      <c r="E10">
        <f>25*D10/C10</f>
        <v>0.5</v>
      </c>
      <c r="F10">
        <f>E10*8</f>
        <v>4</v>
      </c>
    </row>
    <row r="13" spans="1:9" x14ac:dyDescent="0.2">
      <c r="C13" t="s">
        <v>4</v>
      </c>
      <c r="D13" t="s">
        <v>5</v>
      </c>
      <c r="E13" t="s">
        <v>10</v>
      </c>
      <c r="F13" t="s">
        <v>51</v>
      </c>
    </row>
    <row r="14" spans="1:9" x14ac:dyDescent="0.2">
      <c r="A14" t="s">
        <v>44</v>
      </c>
      <c r="C14">
        <v>25</v>
      </c>
      <c r="D14">
        <v>1</v>
      </c>
      <c r="E14">
        <f>25*D14/C14</f>
        <v>1</v>
      </c>
      <c r="F14">
        <f>E14*8</f>
        <v>8</v>
      </c>
    </row>
    <row r="15" spans="1:9" x14ac:dyDescent="0.2">
      <c r="A15" t="s">
        <v>40</v>
      </c>
      <c r="C15">
        <v>100</v>
      </c>
      <c r="D15">
        <v>1</v>
      </c>
      <c r="E15">
        <f>25*D15/C15</f>
        <v>0.25</v>
      </c>
      <c r="F15">
        <f t="shared" ref="F15:F16" si="1">E15*8</f>
        <v>2</v>
      </c>
    </row>
    <row r="16" spans="1:9" x14ac:dyDescent="0.2">
      <c r="A16" t="s">
        <v>43</v>
      </c>
      <c r="C16" s="10">
        <v>100</v>
      </c>
      <c r="D16">
        <v>1</v>
      </c>
      <c r="E16">
        <f>25*D16/C16</f>
        <v>0.25</v>
      </c>
      <c r="F16">
        <f t="shared" si="1"/>
        <v>2</v>
      </c>
    </row>
    <row r="19" spans="1:13" x14ac:dyDescent="0.2">
      <c r="B19" s="5">
        <v>1</v>
      </c>
      <c r="C19" s="5">
        <v>2</v>
      </c>
      <c r="D19" s="5">
        <v>3</v>
      </c>
      <c r="E19" s="5">
        <v>4</v>
      </c>
      <c r="F19" s="5">
        <v>5</v>
      </c>
      <c r="G19" s="5">
        <v>6</v>
      </c>
      <c r="H19" s="5">
        <v>7</v>
      </c>
      <c r="I19" s="5">
        <v>8</v>
      </c>
      <c r="J19" s="5">
        <v>9</v>
      </c>
      <c r="K19" s="5">
        <v>10</v>
      </c>
      <c r="L19" s="5">
        <v>11</v>
      </c>
      <c r="M19" s="5">
        <v>12</v>
      </c>
    </row>
    <row r="20" spans="1:13" x14ac:dyDescent="0.2">
      <c r="A20" t="s">
        <v>11</v>
      </c>
      <c r="J20" t="s">
        <v>45</v>
      </c>
      <c r="K20" t="s">
        <v>46</v>
      </c>
      <c r="L20" t="s">
        <v>45</v>
      </c>
      <c r="M20" t="s">
        <v>46</v>
      </c>
    </row>
    <row r="21" spans="1:13" x14ac:dyDescent="0.2">
      <c r="A21" t="s">
        <v>12</v>
      </c>
      <c r="J21" t="s">
        <v>45</v>
      </c>
      <c r="K21" t="s">
        <v>46</v>
      </c>
      <c r="L21" t="s">
        <v>45</v>
      </c>
      <c r="M21" t="s">
        <v>46</v>
      </c>
    </row>
    <row r="22" spans="1:13" x14ac:dyDescent="0.2">
      <c r="A22" t="s">
        <v>13</v>
      </c>
      <c r="J22" t="s">
        <v>47</v>
      </c>
      <c r="K22" t="s">
        <v>48</v>
      </c>
      <c r="L22" t="s">
        <v>47</v>
      </c>
      <c r="M22" t="s">
        <v>48</v>
      </c>
    </row>
    <row r="23" spans="1:13" x14ac:dyDescent="0.2">
      <c r="A23" t="s">
        <v>14</v>
      </c>
      <c r="J23" t="s">
        <v>47</v>
      </c>
      <c r="K23" t="s">
        <v>48</v>
      </c>
      <c r="L23" t="s">
        <v>47</v>
      </c>
      <c r="M23" t="s">
        <v>48</v>
      </c>
    </row>
    <row r="24" spans="1:13" x14ac:dyDescent="0.2">
      <c r="A24" t="s">
        <v>15</v>
      </c>
      <c r="J24" s="12" t="s">
        <v>49</v>
      </c>
      <c r="K24" s="12"/>
      <c r="L24" s="12" t="s">
        <v>50</v>
      </c>
      <c r="M24" s="12"/>
    </row>
    <row r="25" spans="1:13" x14ac:dyDescent="0.2">
      <c r="A25" t="s">
        <v>16</v>
      </c>
    </row>
    <row r="26" spans="1:13" x14ac:dyDescent="0.2">
      <c r="A26" t="s">
        <v>17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</row>
    <row r="27" spans="1:13" x14ac:dyDescent="0.2">
      <c r="A27" t="s">
        <v>18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</row>
  </sheetData>
  <mergeCells count="2">
    <mergeCell ref="J24:K24"/>
    <mergeCell ref="L24:M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230619</vt:lpstr>
      <vt:lpstr>230626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Cardiff</dc:creator>
  <cp:lastModifiedBy>Ryan Cardiff</cp:lastModifiedBy>
  <dcterms:created xsi:type="dcterms:W3CDTF">2023-06-21T20:22:24Z</dcterms:created>
  <dcterms:modified xsi:type="dcterms:W3CDTF">2023-06-26T16:57:30Z</dcterms:modified>
</cp:coreProperties>
</file>