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yancardiff/Documents/GitHub/WHISPR/Experiments/240909_RC/"/>
    </mc:Choice>
  </mc:AlternateContent>
  <xr:revisionPtr revIDLastSave="0" documentId="13_ncr:1_{40A46D5C-9D5E-0846-82A2-CF08C89598B8}" xr6:coauthVersionLast="47" xr6:coauthVersionMax="47" xr10:uidLastSave="{00000000-0000-0000-0000-000000000000}"/>
  <bookViews>
    <workbookView xWindow="1480" yWindow="1740" windowWidth="27240" windowHeight="15740" xr2:uid="{FF36A93E-6616-5648-9790-6B15ED61A49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4" i="1" l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10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G6" i="1"/>
  <c r="D6" i="1"/>
</calcChain>
</file>

<file path=xl/sharedStrings.xml><?xml version="1.0" encoding="utf-8"?>
<sst xmlns="http://schemas.openxmlformats.org/spreadsheetml/2006/main" count="42" uniqueCount="30">
  <si>
    <t>formate</t>
  </si>
  <si>
    <t>THF</t>
  </si>
  <si>
    <t>NADPH</t>
  </si>
  <si>
    <t>NADH</t>
  </si>
  <si>
    <t>ATP</t>
  </si>
  <si>
    <t>Glycine</t>
  </si>
  <si>
    <t>AMP</t>
  </si>
  <si>
    <t>Biotin</t>
  </si>
  <si>
    <t>PLP</t>
  </si>
  <si>
    <t>Mg-Act</t>
  </si>
  <si>
    <t>HCT</t>
  </si>
  <si>
    <t>HCO3</t>
  </si>
  <si>
    <t>acetyl-CoA</t>
  </si>
  <si>
    <t>Kan</t>
  </si>
  <si>
    <t>KOH</t>
  </si>
  <si>
    <t>Formate</t>
  </si>
  <si>
    <t>Concentration (mM)</t>
  </si>
  <si>
    <t>Mg-act</t>
  </si>
  <si>
    <t>TXTL</t>
  </si>
  <si>
    <t>HEPES</t>
  </si>
  <si>
    <t>= each reaction has 225 of HEPES/cofactor</t>
  </si>
  <si>
    <t xml:space="preserve">Exclude 25ul from each to add TXTL </t>
  </si>
  <si>
    <t>Reactions</t>
  </si>
  <si>
    <t>to_mal_10</t>
  </si>
  <si>
    <t>no_pathway_10</t>
  </si>
  <si>
    <t>to_mal_3</t>
  </si>
  <si>
    <t>to_mal_.3</t>
  </si>
  <si>
    <t>to_mal_0</t>
  </si>
  <si>
    <t xml:space="preserve">5 conditions * 3 replicates * 25 ul each = 375 ul needed of 20x diluted = </t>
  </si>
  <si>
    <t>Volume in 100ul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</si>
</sst>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0" fillId="0" borderId="0" xfId="0" quotePrefix="1"/>
    <xf numFmtId="0" fontId="1" fillId="0" borderId="0" xfId="0" applyFont="1"/>
    <xf numFmtId="0" fontId="0" fillId="2" borderId="0" xfId="0" applyFill="1"/>
    <xf numFmtId="0" fontId="2" fillId="0" borderId="0" xfId="0" applyFont="1" applyAlignment="1">
      <alignment horizontal="center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9A21E4-99E9-9F4A-8635-82D0FB118991}">
  <dimension ref="A1:P30"/>
  <sheetViews>
    <sheetView tabSelected="1" zoomScale="111" workbookViewId="0">
      <selection activeCell="E10" sqref="E10"/>
    </sheetView>
  </sheetViews>
  <sheetFormatPr baseColWidth="10" defaultRowHeight="16" x14ac:dyDescent="0.2"/>
  <sheetData>
    <row r="1" spans="1:16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6" x14ac:dyDescent="0.2">
      <c r="A2" t="s">
        <v>23</v>
      </c>
      <c r="B2" s="4">
        <v>10</v>
      </c>
      <c r="C2">
        <v>3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2</v>
      </c>
      <c r="L2">
        <v>10</v>
      </c>
      <c r="M2">
        <v>10</v>
      </c>
      <c r="N2">
        <v>1</v>
      </c>
      <c r="O2">
        <v>1</v>
      </c>
      <c r="P2">
        <v>30</v>
      </c>
    </row>
    <row r="3" spans="1:16" x14ac:dyDescent="0.2">
      <c r="A3" t="s">
        <v>24</v>
      </c>
      <c r="B3" s="4">
        <v>10</v>
      </c>
      <c r="C3">
        <v>3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2</v>
      </c>
      <c r="L3">
        <v>10</v>
      </c>
      <c r="M3">
        <v>10</v>
      </c>
      <c r="N3">
        <v>1</v>
      </c>
      <c r="O3">
        <v>1</v>
      </c>
      <c r="P3">
        <v>30</v>
      </c>
    </row>
    <row r="4" spans="1:16" x14ac:dyDescent="0.2">
      <c r="A4" t="s">
        <v>25</v>
      </c>
      <c r="B4" s="3">
        <v>3.3</v>
      </c>
    </row>
    <row r="5" spans="1:16" x14ac:dyDescent="0.2">
      <c r="A5" t="s">
        <v>23</v>
      </c>
      <c r="B5" s="3">
        <v>1.1000000000000001</v>
      </c>
      <c r="D5" t="s">
        <v>28</v>
      </c>
    </row>
    <row r="6" spans="1:16" x14ac:dyDescent="0.2">
      <c r="A6" t="s">
        <v>26</v>
      </c>
      <c r="B6" s="3">
        <v>0.34</v>
      </c>
      <c r="D6">
        <f>375/20</f>
        <v>18.75</v>
      </c>
      <c r="G6">
        <f>18.75/12.5</f>
        <v>1.5</v>
      </c>
    </row>
    <row r="7" spans="1:16" x14ac:dyDescent="0.2">
      <c r="A7" t="s">
        <v>27</v>
      </c>
      <c r="B7" s="3">
        <v>0</v>
      </c>
    </row>
    <row r="8" spans="1:16" x14ac:dyDescent="0.2">
      <c r="C8" s="5" t="s">
        <v>22</v>
      </c>
      <c r="D8" s="5"/>
      <c r="E8" s="5"/>
    </row>
    <row r="9" spans="1:16" x14ac:dyDescent="0.2">
      <c r="C9" t="s">
        <v>16</v>
      </c>
      <c r="E9" s="1" t="s">
        <v>29</v>
      </c>
    </row>
    <row r="10" spans="1:16" x14ac:dyDescent="0.2">
      <c r="B10" s="4" t="s">
        <v>15</v>
      </c>
      <c r="C10" s="4">
        <v>1000</v>
      </c>
      <c r="D10" s="4"/>
      <c r="E10" s="4">
        <f>(10)*(100)/C10</f>
        <v>1</v>
      </c>
      <c r="F10" s="4">
        <f>E10*16</f>
        <v>16</v>
      </c>
    </row>
    <row r="11" spans="1:16" x14ac:dyDescent="0.2">
      <c r="B11" t="s">
        <v>3</v>
      </c>
      <c r="C11">
        <v>100</v>
      </c>
      <c r="E11">
        <f>(1)*(100)/C11</f>
        <v>1</v>
      </c>
      <c r="F11" s="6">
        <f t="shared" ref="F11:F23" si="0">E11*16</f>
        <v>16</v>
      </c>
    </row>
    <row r="12" spans="1:16" x14ac:dyDescent="0.2">
      <c r="B12" t="s">
        <v>2</v>
      </c>
      <c r="C12">
        <v>50</v>
      </c>
      <c r="E12">
        <f>(1)*(100)/C12</f>
        <v>2</v>
      </c>
      <c r="F12" s="6">
        <f t="shared" si="0"/>
        <v>32</v>
      </c>
    </row>
    <row r="13" spans="1:16" x14ac:dyDescent="0.2">
      <c r="B13" t="s">
        <v>1</v>
      </c>
      <c r="C13">
        <v>50</v>
      </c>
      <c r="E13">
        <f>(3)*(100)/C13</f>
        <v>6</v>
      </c>
      <c r="F13" s="6">
        <f t="shared" si="0"/>
        <v>96</v>
      </c>
      <c r="H13" s="2"/>
    </row>
    <row r="14" spans="1:16" x14ac:dyDescent="0.2">
      <c r="B14" t="s">
        <v>4</v>
      </c>
      <c r="C14">
        <v>50</v>
      </c>
      <c r="E14">
        <f>(1)*(100)/C14</f>
        <v>2</v>
      </c>
      <c r="F14" s="6">
        <f t="shared" si="0"/>
        <v>32</v>
      </c>
    </row>
    <row r="15" spans="1:16" x14ac:dyDescent="0.2">
      <c r="A15" s="3"/>
      <c r="B15" t="s">
        <v>7</v>
      </c>
      <c r="C15">
        <v>50</v>
      </c>
      <c r="E15">
        <f>(1)*(100)/C15</f>
        <v>2</v>
      </c>
      <c r="F15" s="6">
        <f t="shared" si="0"/>
        <v>32</v>
      </c>
    </row>
    <row r="16" spans="1:16" x14ac:dyDescent="0.2">
      <c r="B16" s="1" t="s">
        <v>5</v>
      </c>
      <c r="C16">
        <v>25</v>
      </c>
      <c r="E16">
        <f>(1)*(100)/C16</f>
        <v>4</v>
      </c>
      <c r="F16" s="6">
        <f t="shared" si="0"/>
        <v>64</v>
      </c>
    </row>
    <row r="17" spans="1:9" x14ac:dyDescent="0.2">
      <c r="B17" t="s">
        <v>8</v>
      </c>
      <c r="C17">
        <v>50</v>
      </c>
      <c r="E17">
        <f>(1)*(100)/C17</f>
        <v>2</v>
      </c>
      <c r="F17" s="6">
        <f t="shared" si="0"/>
        <v>32</v>
      </c>
    </row>
    <row r="18" spans="1:9" x14ac:dyDescent="0.2">
      <c r="B18" t="s">
        <v>17</v>
      </c>
      <c r="C18">
        <v>100</v>
      </c>
      <c r="E18">
        <f>(2)*(100)/C18</f>
        <v>2</v>
      </c>
      <c r="F18" s="6">
        <f t="shared" si="0"/>
        <v>32</v>
      </c>
    </row>
    <row r="19" spans="1:9" x14ac:dyDescent="0.2">
      <c r="B19" t="s">
        <v>11</v>
      </c>
      <c r="C19">
        <v>250</v>
      </c>
      <c r="E19">
        <f>(10)*(100)/C19</f>
        <v>4</v>
      </c>
      <c r="F19" s="6">
        <f t="shared" si="0"/>
        <v>64</v>
      </c>
    </row>
    <row r="20" spans="1:9" x14ac:dyDescent="0.2">
      <c r="B20" t="s">
        <v>10</v>
      </c>
      <c r="C20">
        <v>100</v>
      </c>
      <c r="E20">
        <f>(10)*(100)/C20</f>
        <v>10</v>
      </c>
      <c r="F20" s="6">
        <f t="shared" si="0"/>
        <v>160</v>
      </c>
    </row>
    <row r="21" spans="1:9" x14ac:dyDescent="0.2">
      <c r="B21" t="s">
        <v>12</v>
      </c>
      <c r="C21">
        <v>100</v>
      </c>
      <c r="E21">
        <f>(1)*(100)/C21</f>
        <v>1</v>
      </c>
      <c r="F21" s="6">
        <f t="shared" si="0"/>
        <v>16</v>
      </c>
    </row>
    <row r="22" spans="1:9" x14ac:dyDescent="0.2">
      <c r="B22" t="s">
        <v>13</v>
      </c>
      <c r="C22">
        <v>1000</v>
      </c>
      <c r="E22">
        <f>(1)*(100)/C22</f>
        <v>0.1</v>
      </c>
      <c r="F22" s="6">
        <f t="shared" si="0"/>
        <v>1.6</v>
      </c>
    </row>
    <row r="23" spans="1:9" x14ac:dyDescent="0.2">
      <c r="B23" t="s">
        <v>18</v>
      </c>
      <c r="C23">
        <v>100</v>
      </c>
      <c r="E23">
        <f>(10)*(100)/C23</f>
        <v>10</v>
      </c>
      <c r="F23" s="4">
        <f t="shared" si="0"/>
        <v>160</v>
      </c>
    </row>
    <row r="24" spans="1:9" x14ac:dyDescent="0.2">
      <c r="B24" t="s">
        <v>19</v>
      </c>
      <c r="E24">
        <f>100-SUM(E9:E23)</f>
        <v>52.9</v>
      </c>
      <c r="F24">
        <f>E24*16</f>
        <v>846.4</v>
      </c>
    </row>
    <row r="27" spans="1:9" x14ac:dyDescent="0.2">
      <c r="A27" t="s">
        <v>21</v>
      </c>
    </row>
    <row r="28" spans="1:9" x14ac:dyDescent="0.2">
      <c r="B28" s="2" t="s">
        <v>20</v>
      </c>
    </row>
    <row r="30" spans="1:9" x14ac:dyDescent="0.2">
      <c r="I30" s="2"/>
    </row>
  </sheetData>
  <mergeCells count="1">
    <mergeCell ref="C8:E8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Cardiff</dc:creator>
  <cp:lastModifiedBy>Ryan Cardiff</cp:lastModifiedBy>
  <dcterms:created xsi:type="dcterms:W3CDTF">2023-04-26T17:53:04Z</dcterms:created>
  <dcterms:modified xsi:type="dcterms:W3CDTF">2024-09-09T15:56:03Z</dcterms:modified>
</cp:coreProperties>
</file>