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in/CSIE/Year 3, Semester 1/Data Analysis (Python)/Project/dataIN/"/>
    </mc:Choice>
  </mc:AlternateContent>
  <xr:revisionPtr revIDLastSave="0" documentId="13_ncr:1_{AA32D5D4-6C83-D248-A663-3B0AA4706B1D}" xr6:coauthVersionLast="47" xr6:coauthVersionMax="47" xr10:uidLastSave="{00000000-0000-0000-0000-000000000000}"/>
  <bookViews>
    <workbookView xWindow="0" yWindow="0" windowWidth="28800" windowHeight="18000" xr2:uid="{F607459B-B05D-5B48-A2ED-8F70F54EB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7" i="1"/>
  <c r="D9" i="1"/>
  <c r="D8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<sst xmlns="http://schemas.openxmlformats.org/spreadsheetml/2006/main" count="41" uniqueCount="41">
  <si>
    <t>Country</t>
  </si>
  <si>
    <t>Belgium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</si>
  <si>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</si>
  <si>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</si>
  <si>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</si>
  <si>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</si>
  <si>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</si>
  <si>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</si>
  <si>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</si>
  <si>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</si>
  <si>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</si>
  <si>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</si>
  <si>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</si>
  <si>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</si>
  <si>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</si>
  <si>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</si>
  <si>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</si>
  <si>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</si>
  <si>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</si>
  <si>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</si>
  <si>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</si>
  <si>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</si>
  <si>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</si>
  <si>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</si>
  <si>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</si>
  <si>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</si>
  <si>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</si>
  <si>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</si>
  <si>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Serbia</t>
  </si>
  <si>
    <t>Germany</t>
  </si>
  <si>
    <t>Employment (thousand persons)</t>
  </si>
  <si>
    <t>No. of persons with a bachelor's degree (or equivalent)</t>
  </si>
  <si>
    <t>Passengers carried by air</t>
  </si>
  <si>
    <t>Consumption on cultural goods (PPS)</t>
  </si>
  <si>
    <t>Tourist arrivals</t>
  </si>
  <si>
    <t>Internet usage per individual (%)</t>
  </si>
  <si>
    <t>Unemployment rate (%)</t>
  </si>
  <si>
    <t>Gross average salary (euro/year)</t>
  </si>
  <si>
    <t>Mean consumption expenditure (euro/inhabitant)</t>
  </si>
  <si>
    <t>Crime index</t>
  </si>
  <si>
    <t>Literacy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</si>
</sst>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##########"/>
    <numFmt numFmtId="165" formatCode="#,##0.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color rgb="FF202122"/>
      <name val="Arial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3" fontId="2" fillId="0" borderId="0" xfId="0" applyNumberFormat="1" applyFont="1" applyFill="1" applyAlignment="1">
      <alignment horizontal="right" shrinkToFit="1"/>
    </xf>
    <xf numFmtId="164" fontId="2" fillId="0" borderId="0" xfId="0" applyNumberFormat="1" applyFont="1" applyFill="1" applyAlignment="1">
      <alignment horizontal="right" shrinkToFit="1"/>
    </xf>
    <xf numFmtId="166" fontId="2" fillId="0" borderId="0" xfId="1" applyNumberFormat="1" applyFont="1" applyFill="1" applyAlignment="1">
      <alignment horizontal="right" shrinkToFit="1"/>
    </xf>
    <xf numFmtId="2" fontId="4" fillId="0" borderId="0" xfId="0" applyNumberFormat="1" applyFont="1" applyFill="1" applyAlignment="1">
      <alignment horizontal="right"/>
    </xf>
    <xf numFmtId="0" fontId="2" fillId="0" borderId="0" xfId="2" applyNumberFormat="1" applyFont="1" applyFill="1" applyAlignment="1">
      <alignment horizontal="right" shrinkToFit="1"/>
    </xf>
    <xf numFmtId="2" fontId="2" fillId="0" borderId="0" xfId="0" applyNumberFormat="1" applyFont="1" applyFill="1" applyAlignment="1">
      <alignment horizontal="right" shrinkToFit="1"/>
    </xf>
    <xf numFmtId="0" fontId="4" fillId="0" borderId="0" xfId="0" applyFont="1" applyFill="1" applyAlignment="1">
      <alignment horizontal="right"/>
    </xf>
    <xf numFmtId="166" fontId="5" fillId="0" borderId="0" xfId="1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 shrinkToFit="1"/>
    </xf>
    <xf numFmtId="0" fontId="6" fillId="0" borderId="0" xfId="0" applyFont="1" applyAlignment="1">
      <alignment horizontal="center"/>
    </xf>
    <xf numFmtId="1" fontId="2" fillId="0" borderId="0" xfId="0" applyNumberFormat="1" applyFont="1" applyFill="1" applyAlignment="1">
      <alignment horizontal="right" shrinkToFi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15C6-9967-1641-AB8B-F657DC0B3BB9}">
  <dimension ref="A1:L31"/>
  <sheetViews>
    <sheetView tabSelected="1" zoomScale="119" workbookViewId="0">
      <selection activeCell="P6" sqref="P6"/>
    </sheetView>
  </sheetViews>
  <sheetFormatPr baseColWidth="10" defaultRowHeight="16" x14ac:dyDescent="0.2"/>
  <cols>
    <col min="1" max="1" width="10.83203125" style="1"/>
  </cols>
  <sheetData>
    <row r="1" spans="1:12" x14ac:dyDescent="0.2">
      <c r="A1" s="12" t="s">
        <v>0</v>
      </c>
      <c r="B1" s="12" t="s">
        <v>30</v>
      </c>
      <c r="C1" s="12" t="s">
        <v>36</v>
      </c>
      <c r="D1" s="12" t="s">
        <v>37</v>
      </c>
      <c r="E1" s="12" t="s">
        <v>31</v>
      </c>
      <c r="F1" s="12" t="s">
        <v>32</v>
      </c>
      <c r="G1" s="12" t="s">
        <v>33</v>
      </c>
      <c r="H1" s="12" t="s">
        <v>34</v>
      </c>
      <c r="I1" s="12" t="s">
        <v>35</v>
      </c>
      <c r="J1" s="12" t="s">
        <v>38</v>
      </c>
      <c r="K1" s="12" t="s">
        <v>39</v>
      </c>
      <c r="L1" s="12" t="s">
        <v>40</v>
      </c>
    </row>
    <row r="2" spans="1:12" x14ac:dyDescent="0.2">
      <c r="A2" s="2" t="s">
        <v>1</v>
      </c>
      <c r="B2" s="3">
        <v>4735</v>
      </c>
      <c r="C2" s="4">
        <v>3.8</v>
      </c>
      <c r="D2" s="5">
        <f>3832*12</f>
        <v>45984</v>
      </c>
      <c r="E2" s="3">
        <v>371661</v>
      </c>
      <c r="F2" s="3">
        <v>13500020</v>
      </c>
      <c r="G2" s="3">
        <v>34923</v>
      </c>
      <c r="H2" s="13">
        <v>10971971</v>
      </c>
      <c r="I2" s="3">
        <v>93</v>
      </c>
      <c r="J2" s="3">
        <v>23799</v>
      </c>
      <c r="K2" s="6">
        <v>45.38</v>
      </c>
      <c r="L2" s="7">
        <v>99</v>
      </c>
    </row>
    <row r="3" spans="1:12" x14ac:dyDescent="0.2">
      <c r="A3" s="2" t="s">
        <v>2</v>
      </c>
      <c r="B3" s="3">
        <v>2977</v>
      </c>
      <c r="C3" s="4">
        <v>3.3</v>
      </c>
      <c r="D3" s="5">
        <f>885*12</f>
        <v>10620</v>
      </c>
      <c r="E3" s="3">
        <v>147944</v>
      </c>
      <c r="F3" s="3">
        <v>5047877</v>
      </c>
      <c r="G3" s="3">
        <v>12517</v>
      </c>
      <c r="H3" s="13">
        <v>5647634</v>
      </c>
      <c r="I3" s="3">
        <v>75</v>
      </c>
      <c r="J3" s="3">
        <v>3671</v>
      </c>
      <c r="K3" s="8">
        <v>38.74</v>
      </c>
      <c r="L3" s="9">
        <v>98.39</v>
      </c>
    </row>
    <row r="4" spans="1:12" x14ac:dyDescent="0.2">
      <c r="A4" s="2" t="s">
        <v>3</v>
      </c>
      <c r="B4" s="3">
        <v>5046</v>
      </c>
      <c r="C4" s="4">
        <v>1.9</v>
      </c>
      <c r="D4" s="10">
        <f>1626*12</f>
        <v>19512</v>
      </c>
      <c r="E4" s="3">
        <v>190673</v>
      </c>
      <c r="F4" s="3">
        <v>4755160</v>
      </c>
      <c r="G4" s="3">
        <v>15055</v>
      </c>
      <c r="H4" s="13">
        <v>11383601</v>
      </c>
      <c r="I4" s="3">
        <v>89</v>
      </c>
      <c r="J4" s="3">
        <v>6061</v>
      </c>
      <c r="K4" s="8">
        <v>25.54</v>
      </c>
      <c r="L4" s="3">
        <v>99</v>
      </c>
    </row>
    <row r="5" spans="1:12" x14ac:dyDescent="0.2">
      <c r="A5" s="2" t="s">
        <v>4</v>
      </c>
      <c r="B5" s="3">
        <v>2653</v>
      </c>
      <c r="C5" s="4">
        <v>3.6</v>
      </c>
      <c r="D5" s="5">
        <f>6173*12</f>
        <v>74076</v>
      </c>
      <c r="E5" s="3">
        <v>194534</v>
      </c>
      <c r="F5" s="3">
        <v>10817817</v>
      </c>
      <c r="G5" s="3">
        <v>30102</v>
      </c>
      <c r="H5" s="13">
        <v>6417528</v>
      </c>
      <c r="I5" s="3">
        <v>99</v>
      </c>
      <c r="J5" s="3">
        <v>27667</v>
      </c>
      <c r="K5" s="8">
        <v>26.56</v>
      </c>
      <c r="L5" s="3">
        <v>99</v>
      </c>
    </row>
    <row r="6" spans="1:12" x14ac:dyDescent="0.2">
      <c r="A6" s="2" t="s">
        <v>29</v>
      </c>
      <c r="B6" s="3">
        <v>39148</v>
      </c>
      <c r="C6" s="4">
        <v>2.5</v>
      </c>
      <c r="D6" s="10">
        <f>4105*12</f>
        <v>49260</v>
      </c>
      <c r="E6" s="3">
        <v>2002583</v>
      </c>
      <c r="F6" s="3">
        <v>73597370</v>
      </c>
      <c r="G6" s="3">
        <v>30835</v>
      </c>
      <c r="H6" s="13">
        <v>93774423</v>
      </c>
      <c r="I6" s="3">
        <v>91</v>
      </c>
      <c r="J6" s="3">
        <v>21150</v>
      </c>
      <c r="K6" s="8">
        <v>36.369999999999997</v>
      </c>
      <c r="L6" s="3">
        <v>99</v>
      </c>
    </row>
    <row r="7" spans="1:12" x14ac:dyDescent="0.2">
      <c r="A7" s="2" t="s">
        <v>5</v>
      </c>
      <c r="B7" s="3">
        <v>611</v>
      </c>
      <c r="C7" s="4">
        <v>4.4000000000000004</v>
      </c>
      <c r="D7" s="5">
        <f>1754*12</f>
        <v>21048</v>
      </c>
      <c r="E7" s="3">
        <v>27471</v>
      </c>
      <c r="F7" s="3">
        <v>1292941</v>
      </c>
      <c r="G7" s="3">
        <v>14329</v>
      </c>
      <c r="H7" s="13">
        <v>2138346</v>
      </c>
      <c r="I7" s="3">
        <v>91</v>
      </c>
      <c r="J7" s="3">
        <v>6542</v>
      </c>
      <c r="K7" s="8">
        <v>23.82</v>
      </c>
      <c r="L7" s="9">
        <v>99.82</v>
      </c>
    </row>
    <row r="8" spans="1:12" x14ac:dyDescent="0.2">
      <c r="A8" s="2" t="s">
        <v>6</v>
      </c>
      <c r="B8" s="3">
        <v>2212</v>
      </c>
      <c r="C8" s="4">
        <v>4.3</v>
      </c>
      <c r="D8" s="10">
        <f>3819*12</f>
        <v>45828</v>
      </c>
      <c r="E8" s="3">
        <v>167763</v>
      </c>
      <c r="F8" s="3">
        <v>9097359</v>
      </c>
      <c r="G8" s="3">
        <v>33814</v>
      </c>
      <c r="H8" s="13">
        <v>3838622</v>
      </c>
      <c r="I8" s="3">
        <v>99</v>
      </c>
      <c r="J8" s="3">
        <v>23887</v>
      </c>
      <c r="K8" s="8">
        <v>45.48</v>
      </c>
      <c r="L8" s="3">
        <v>99</v>
      </c>
    </row>
    <row r="9" spans="1:12" x14ac:dyDescent="0.2">
      <c r="A9" s="2" t="s">
        <v>7</v>
      </c>
      <c r="B9" s="3">
        <v>3811</v>
      </c>
      <c r="C9" s="4">
        <v>8.6</v>
      </c>
      <c r="D9" s="5">
        <f>1355*12</f>
        <v>16260</v>
      </c>
      <c r="E9" s="3">
        <v>687121</v>
      </c>
      <c r="F9" s="3">
        <v>32245559</v>
      </c>
      <c r="G9" s="3">
        <v>24190</v>
      </c>
      <c r="H9" s="13">
        <v>18015347</v>
      </c>
      <c r="I9" s="3">
        <v>78</v>
      </c>
      <c r="J9" s="3">
        <v>12305</v>
      </c>
      <c r="K9" s="8">
        <v>47.41</v>
      </c>
      <c r="L9" s="9">
        <v>95.29</v>
      </c>
    </row>
    <row r="10" spans="1:12" x14ac:dyDescent="0.2">
      <c r="A10" s="2" t="s">
        <v>8</v>
      </c>
      <c r="B10" s="3">
        <v>19367</v>
      </c>
      <c r="C10" s="4">
        <v>9.6</v>
      </c>
      <c r="D10" s="10">
        <f>2406*12</f>
        <v>28872</v>
      </c>
      <c r="E10" s="3">
        <v>1224186</v>
      </c>
      <c r="F10" s="3">
        <v>91898241</v>
      </c>
      <c r="G10" s="3">
        <v>30223</v>
      </c>
      <c r="H10" s="13">
        <v>80754714</v>
      </c>
      <c r="I10" s="3">
        <v>94</v>
      </c>
      <c r="J10" s="3">
        <v>16682</v>
      </c>
      <c r="K10" s="8">
        <v>33.869999999999997</v>
      </c>
      <c r="L10" s="9">
        <v>98.11</v>
      </c>
    </row>
    <row r="11" spans="1:12" x14ac:dyDescent="0.2">
      <c r="A11" s="2" t="s">
        <v>9</v>
      </c>
      <c r="B11" s="3">
        <v>26761</v>
      </c>
      <c r="C11" s="4">
        <v>4.9000000000000004</v>
      </c>
      <c r="D11" s="5">
        <f>3530*12</f>
        <v>42360</v>
      </c>
      <c r="E11" s="3">
        <v>1116575</v>
      </c>
      <c r="F11" s="3">
        <v>66030409</v>
      </c>
      <c r="G11" s="3">
        <v>29667</v>
      </c>
      <c r="H11" s="13">
        <v>117442342</v>
      </c>
      <c r="I11" s="3">
        <v>92</v>
      </c>
      <c r="J11" s="3">
        <v>20389</v>
      </c>
      <c r="K11" s="8">
        <v>52.41</v>
      </c>
      <c r="L11" s="3">
        <v>99</v>
      </c>
    </row>
    <row r="12" spans="1:12" x14ac:dyDescent="0.2">
      <c r="A12" s="2" t="s">
        <v>10</v>
      </c>
      <c r="B12" s="3">
        <v>1634</v>
      </c>
      <c r="C12" s="4">
        <v>4.5</v>
      </c>
      <c r="D12" s="10">
        <f>1393*12</f>
        <v>16716</v>
      </c>
      <c r="E12" s="3">
        <v>93233</v>
      </c>
      <c r="F12" s="3">
        <v>4458400</v>
      </c>
      <c r="G12" s="3">
        <v>20163</v>
      </c>
      <c r="H12" s="13">
        <v>12770754</v>
      </c>
      <c r="I12" s="3">
        <v>81</v>
      </c>
      <c r="J12" s="3">
        <v>7125</v>
      </c>
      <c r="K12" s="8">
        <v>24.13</v>
      </c>
      <c r="L12" s="9">
        <v>99.27</v>
      </c>
    </row>
    <row r="13" spans="1:12" x14ac:dyDescent="0.2">
      <c r="A13" s="2" t="s">
        <v>11</v>
      </c>
      <c r="B13" s="3">
        <v>21760</v>
      </c>
      <c r="C13" s="4">
        <v>5.3</v>
      </c>
      <c r="D13" s="10">
        <f>2479*12</f>
        <v>29748</v>
      </c>
      <c r="E13" s="3">
        <v>1227227</v>
      </c>
      <c r="F13" s="3">
        <v>59546376</v>
      </c>
      <c r="G13" s="3">
        <v>29651</v>
      </c>
      <c r="H13" s="13">
        <v>78670967</v>
      </c>
      <c r="I13" s="3">
        <v>82</v>
      </c>
      <c r="J13" s="3">
        <v>19189</v>
      </c>
      <c r="K13" s="8">
        <v>45.2</v>
      </c>
      <c r="L13" s="9">
        <v>99.02</v>
      </c>
    </row>
    <row r="14" spans="1:12" x14ac:dyDescent="0.2">
      <c r="A14" s="2" t="s">
        <v>12</v>
      </c>
      <c r="B14" s="3">
        <v>414</v>
      </c>
      <c r="C14" s="4">
        <v>5.2</v>
      </c>
      <c r="D14" s="10">
        <f>1992*12</f>
        <v>23904</v>
      </c>
      <c r="E14" s="3">
        <v>24046</v>
      </c>
      <c r="F14" s="3">
        <v>4649499</v>
      </c>
      <c r="G14" s="3">
        <v>35579</v>
      </c>
      <c r="H14" s="13">
        <v>2117531</v>
      </c>
      <c r="I14" s="3">
        <v>91</v>
      </c>
      <c r="J14" s="3">
        <v>17717</v>
      </c>
      <c r="K14" s="8">
        <v>28.48</v>
      </c>
      <c r="L14" s="9">
        <v>99.06</v>
      </c>
    </row>
    <row r="15" spans="1:12" x14ac:dyDescent="0.2">
      <c r="A15" s="2" t="s">
        <v>13</v>
      </c>
      <c r="B15" s="3">
        <v>817</v>
      </c>
      <c r="C15" s="4">
        <v>5.0999999999999996</v>
      </c>
      <c r="D15" s="10">
        <f>1383*12</f>
        <v>16596</v>
      </c>
      <c r="E15" s="3">
        <v>44856</v>
      </c>
      <c r="F15" s="3">
        <v>2336134</v>
      </c>
      <c r="G15" s="3">
        <v>14428</v>
      </c>
      <c r="H15" s="13">
        <v>1306588</v>
      </c>
      <c r="I15" s="3">
        <v>91</v>
      </c>
      <c r="J15" s="3">
        <v>6108</v>
      </c>
      <c r="K15" s="8">
        <v>38.65</v>
      </c>
      <c r="L15" s="9">
        <v>99.89</v>
      </c>
    </row>
    <row r="16" spans="1:12" x14ac:dyDescent="0.2">
      <c r="A16" s="2" t="s">
        <v>14</v>
      </c>
      <c r="B16" s="3">
        <v>1302</v>
      </c>
      <c r="C16" s="11">
        <v>5</v>
      </c>
      <c r="D16" s="10">
        <f>1799*12</f>
        <v>21588</v>
      </c>
      <c r="E16" s="3">
        <v>77130</v>
      </c>
      <c r="F16" s="3">
        <v>2464603</v>
      </c>
      <c r="G16" s="3">
        <v>16254</v>
      </c>
      <c r="H16" s="13">
        <v>2467994</v>
      </c>
      <c r="I16" s="3">
        <v>87</v>
      </c>
      <c r="J16" s="3">
        <v>6602</v>
      </c>
      <c r="K16" s="8">
        <v>33.28</v>
      </c>
      <c r="L16" s="9">
        <v>99.82</v>
      </c>
    </row>
    <row r="17" spans="1:12" x14ac:dyDescent="0.2">
      <c r="A17" s="2" t="s">
        <v>15</v>
      </c>
      <c r="B17" s="3">
        <v>299</v>
      </c>
      <c r="C17" s="4">
        <v>3.5</v>
      </c>
      <c r="D17" s="10">
        <f>5143*12</f>
        <v>61716</v>
      </c>
      <c r="E17" s="3">
        <v>3056</v>
      </c>
      <c r="F17" s="3">
        <v>2003521</v>
      </c>
      <c r="G17" s="3">
        <v>49838</v>
      </c>
      <c r="H17" s="13">
        <v>853436</v>
      </c>
      <c r="I17" s="3">
        <v>99</v>
      </c>
      <c r="J17" s="3">
        <v>38424</v>
      </c>
      <c r="K17" s="8">
        <v>35.71</v>
      </c>
      <c r="L17" s="3">
        <v>100</v>
      </c>
    </row>
    <row r="18" spans="1:12" x14ac:dyDescent="0.2">
      <c r="A18" s="2" t="s">
        <v>16</v>
      </c>
      <c r="B18" s="3">
        <v>4511</v>
      </c>
      <c r="C18" s="4">
        <v>2.7</v>
      </c>
      <c r="D18" s="10">
        <f>1284*12</f>
        <v>15408</v>
      </c>
      <c r="E18" s="3">
        <v>184868</v>
      </c>
      <c r="F18" s="3">
        <v>4665369</v>
      </c>
      <c r="G18" s="3">
        <v>15998</v>
      </c>
      <c r="H18" s="13">
        <v>6565870</v>
      </c>
      <c r="I18" s="3">
        <v>89</v>
      </c>
      <c r="J18" s="3">
        <v>5866</v>
      </c>
      <c r="K18" s="8">
        <v>34.29</v>
      </c>
      <c r="L18" s="9">
        <v>99.38</v>
      </c>
    </row>
    <row r="19" spans="1:12" x14ac:dyDescent="0.2">
      <c r="A19" s="2" t="s">
        <v>17</v>
      </c>
      <c r="B19" s="3">
        <v>258</v>
      </c>
      <c r="C19" s="4">
        <v>2.2999999999999998</v>
      </c>
      <c r="D19" s="10">
        <f>1706*12</f>
        <v>20472</v>
      </c>
      <c r="E19" s="3">
        <v>8891</v>
      </c>
      <c r="F19" s="3">
        <v>2547912</v>
      </c>
      <c r="G19" s="3">
        <v>27868</v>
      </c>
      <c r="H19" s="13">
        <v>981987</v>
      </c>
      <c r="I19" s="3">
        <v>87</v>
      </c>
      <c r="J19" s="3">
        <v>12920</v>
      </c>
      <c r="K19" s="8">
        <v>40.82</v>
      </c>
      <c r="L19" s="9">
        <v>94.07</v>
      </c>
    </row>
    <row r="20" spans="1:12" x14ac:dyDescent="0.2">
      <c r="A20" s="2" t="s">
        <v>18</v>
      </c>
      <c r="B20" s="3">
        <v>8315</v>
      </c>
      <c r="C20" s="4">
        <v>3.1</v>
      </c>
      <c r="D20" s="10">
        <f>3823*12</f>
        <v>45876</v>
      </c>
      <c r="E20" s="3">
        <v>695419</v>
      </c>
      <c r="F20" s="3">
        <v>29082583</v>
      </c>
      <c r="G20" s="3">
        <v>32624</v>
      </c>
      <c r="H20" s="13">
        <v>31720384</v>
      </c>
      <c r="I20" s="3">
        <v>95</v>
      </c>
      <c r="J20" s="3">
        <v>23490</v>
      </c>
      <c r="K20" s="8">
        <v>27.88</v>
      </c>
      <c r="L20" s="3">
        <v>99</v>
      </c>
    </row>
    <row r="21" spans="1:12" x14ac:dyDescent="0.2">
      <c r="A21" s="2" t="s">
        <v>19</v>
      </c>
      <c r="B21" s="3">
        <v>4102</v>
      </c>
      <c r="C21" s="4">
        <v>4.2</v>
      </c>
      <c r="D21" s="10">
        <f>3670*12</f>
        <v>44040</v>
      </c>
      <c r="E21" s="3">
        <v>196271</v>
      </c>
      <c r="F21" s="3">
        <v>11105564</v>
      </c>
      <c r="G21" s="3">
        <v>34491</v>
      </c>
      <c r="H21" s="13">
        <v>19757984</v>
      </c>
      <c r="I21" s="3">
        <v>93</v>
      </c>
      <c r="J21" s="3">
        <v>23590</v>
      </c>
      <c r="K21" s="8">
        <v>26.08</v>
      </c>
      <c r="L21" s="3">
        <v>98</v>
      </c>
    </row>
    <row r="22" spans="1:12" x14ac:dyDescent="0.2">
      <c r="A22" s="2" t="s">
        <v>20</v>
      </c>
      <c r="B22" s="3">
        <v>16169</v>
      </c>
      <c r="C22" s="4">
        <v>2.1</v>
      </c>
      <c r="D22" s="10">
        <f>1389*12</f>
        <v>16668</v>
      </c>
      <c r="E22" s="3">
        <v>917005</v>
      </c>
      <c r="F22" s="3">
        <v>18894053</v>
      </c>
      <c r="G22" s="3">
        <v>18436</v>
      </c>
      <c r="H22" s="13">
        <v>22198972</v>
      </c>
      <c r="I22" s="3">
        <v>85</v>
      </c>
      <c r="J22" s="3">
        <v>5798</v>
      </c>
      <c r="K22" s="8">
        <v>29.79</v>
      </c>
      <c r="L22" s="9">
        <v>99.79</v>
      </c>
    </row>
    <row r="23" spans="1:12" x14ac:dyDescent="0.2">
      <c r="A23" s="2" t="s">
        <v>21</v>
      </c>
      <c r="B23" s="3">
        <v>4599</v>
      </c>
      <c r="C23" s="4">
        <v>4.4000000000000004</v>
      </c>
      <c r="D23" s="10">
        <f>1679*12</f>
        <v>20148</v>
      </c>
      <c r="E23" s="3">
        <v>216142</v>
      </c>
      <c r="F23" s="3">
        <v>22347692</v>
      </c>
      <c r="G23" s="3">
        <v>24842</v>
      </c>
      <c r="H23" s="13">
        <v>15132460</v>
      </c>
      <c r="I23" s="3">
        <v>82</v>
      </c>
      <c r="J23" s="3">
        <v>12168</v>
      </c>
      <c r="K23" s="8">
        <v>30.58</v>
      </c>
      <c r="L23" s="9">
        <v>95.43</v>
      </c>
    </row>
    <row r="24" spans="1:12" x14ac:dyDescent="0.2">
      <c r="A24" s="2" t="s">
        <v>22</v>
      </c>
      <c r="B24" s="3">
        <v>7625</v>
      </c>
      <c r="C24" s="4">
        <v>3.2</v>
      </c>
      <c r="D24" s="10">
        <f>1320*12</f>
        <v>15840</v>
      </c>
      <c r="E24" s="3">
        <v>349414</v>
      </c>
      <c r="F24" s="3">
        <v>10384613</v>
      </c>
      <c r="G24" s="3">
        <v>11422</v>
      </c>
      <c r="H24" s="13">
        <v>12820000</v>
      </c>
      <c r="I24" s="3">
        <v>84</v>
      </c>
      <c r="J24" s="3">
        <v>3447</v>
      </c>
      <c r="K24" s="8">
        <v>28.79</v>
      </c>
      <c r="L24" s="9">
        <v>98.76</v>
      </c>
    </row>
    <row r="25" spans="1:12" x14ac:dyDescent="0.2">
      <c r="A25" s="2" t="s">
        <v>23</v>
      </c>
      <c r="B25" s="3">
        <v>946</v>
      </c>
      <c r="C25" s="4">
        <v>3.1</v>
      </c>
      <c r="D25" s="10">
        <f>2002*12</f>
        <v>24024</v>
      </c>
      <c r="E25" s="3">
        <v>41933</v>
      </c>
      <c r="F25" s="3">
        <v>419346</v>
      </c>
      <c r="G25" s="3">
        <v>25762</v>
      </c>
      <c r="H25" s="13">
        <v>3997054</v>
      </c>
      <c r="I25" s="3">
        <v>89</v>
      </c>
      <c r="J25" s="3">
        <v>11941</v>
      </c>
      <c r="K25" s="8">
        <v>22.65</v>
      </c>
      <c r="L25" s="9">
        <v>99.71</v>
      </c>
    </row>
    <row r="26" spans="1:12" x14ac:dyDescent="0.2">
      <c r="A26" s="2" t="s">
        <v>24</v>
      </c>
      <c r="B26" s="3">
        <v>2516</v>
      </c>
      <c r="C26" s="4">
        <v>4.5</v>
      </c>
      <c r="D26" s="10">
        <f>1291*12</f>
        <v>15492</v>
      </c>
      <c r="E26" s="3">
        <v>78538</v>
      </c>
      <c r="F26" s="3">
        <v>642078</v>
      </c>
      <c r="G26" s="3">
        <v>19341</v>
      </c>
      <c r="H26" s="13">
        <v>2639819</v>
      </c>
      <c r="I26" s="3">
        <v>89</v>
      </c>
      <c r="J26" s="3">
        <v>6980</v>
      </c>
      <c r="K26" s="8">
        <v>30.18</v>
      </c>
      <c r="L26" s="9">
        <v>99.6</v>
      </c>
    </row>
    <row r="27" spans="1:12" x14ac:dyDescent="0.2">
      <c r="A27" s="2" t="s">
        <v>25</v>
      </c>
      <c r="B27" s="3">
        <v>2388</v>
      </c>
      <c r="C27" s="4">
        <v>5.2</v>
      </c>
      <c r="D27" s="10">
        <f>3653*12</f>
        <v>43836</v>
      </c>
      <c r="E27" s="3">
        <v>204676</v>
      </c>
      <c r="F27" s="3">
        <v>4554497</v>
      </c>
      <c r="G27" s="3">
        <v>30792</v>
      </c>
      <c r="H27" s="13">
        <v>8974675</v>
      </c>
      <c r="I27" s="3">
        <v>97</v>
      </c>
      <c r="J27" s="3">
        <v>24911</v>
      </c>
      <c r="K27" s="8">
        <v>27.25</v>
      </c>
      <c r="L27" s="3">
        <v>100</v>
      </c>
    </row>
    <row r="28" spans="1:12" x14ac:dyDescent="0.2">
      <c r="A28" s="2" t="s">
        <v>26</v>
      </c>
      <c r="B28" s="3">
        <v>4726</v>
      </c>
      <c r="C28" s="4">
        <v>6.5</v>
      </c>
      <c r="D28" s="10">
        <f>4009*12</f>
        <v>48108</v>
      </c>
      <c r="E28" s="3">
        <v>256655</v>
      </c>
      <c r="F28" s="3">
        <v>10793224</v>
      </c>
      <c r="G28" s="3">
        <v>28583</v>
      </c>
      <c r="H28" s="13">
        <v>23934830</v>
      </c>
      <c r="I28" s="3">
        <v>97</v>
      </c>
      <c r="J28" s="3">
        <v>23439</v>
      </c>
      <c r="K28" s="8">
        <v>49</v>
      </c>
      <c r="L28" s="3">
        <v>99</v>
      </c>
    </row>
    <row r="29" spans="1:12" x14ac:dyDescent="0.2">
      <c r="A29" s="2" t="s">
        <v>27</v>
      </c>
      <c r="B29" s="3">
        <v>2536</v>
      </c>
      <c r="C29" s="4">
        <v>3.2</v>
      </c>
      <c r="D29" s="10">
        <f>5095*12</f>
        <v>61140</v>
      </c>
      <c r="E29" s="3">
        <v>192835</v>
      </c>
      <c r="F29" s="3">
        <v>14136316</v>
      </c>
      <c r="G29" s="3">
        <v>37330</v>
      </c>
      <c r="H29" s="13">
        <v>12585072</v>
      </c>
      <c r="I29" s="3">
        <v>99</v>
      </c>
      <c r="J29" s="3">
        <v>35123</v>
      </c>
      <c r="K29" s="8">
        <v>33.85</v>
      </c>
      <c r="L29" s="9">
        <v>100</v>
      </c>
    </row>
    <row r="30" spans="1:12" x14ac:dyDescent="0.2">
      <c r="A30" s="2" t="s">
        <v>28</v>
      </c>
      <c r="B30" s="3">
        <v>2697</v>
      </c>
      <c r="C30" s="4">
        <v>6.7</v>
      </c>
      <c r="D30" s="10">
        <f>856*12</f>
        <v>10272</v>
      </c>
      <c r="E30" s="3">
        <v>182761</v>
      </c>
      <c r="F30" s="3">
        <v>3431750</v>
      </c>
      <c r="G30" s="3">
        <v>14355</v>
      </c>
      <c r="H30" s="13">
        <v>2589400</v>
      </c>
      <c r="I30" s="3">
        <v>81</v>
      </c>
      <c r="J30" s="3">
        <v>3876</v>
      </c>
      <c r="K30" s="8">
        <v>38.29</v>
      </c>
      <c r="L30" s="3">
        <v>98</v>
      </c>
    </row>
    <row r="31" spans="1:12" x14ac:dyDescent="0.2">
      <c r="A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2022-12-01T12:32:06Z</dcterms:created>
  <dcterms:modified xsi:type="dcterms:W3CDTF">2023-01-13T11:50:01Z</dcterms:modified>
</cp:coreProperties>
</file>