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02F6D291-712D-AB45-B61E-CB00258026A2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5" l="1"/>
  <c r="H96" i="5"/>
  <c r="I96" i="5" s="1"/>
  <c r="J96" i="5" s="1"/>
  <c r="E96" i="5"/>
  <c r="D96" i="5"/>
  <c r="R95" i="5"/>
  <c r="H95" i="5"/>
  <c r="I95" i="5" s="1"/>
  <c r="J95" i="5" s="1"/>
  <c r="E95" i="5"/>
  <c r="D95" i="5"/>
  <c r="R94" i="5"/>
  <c r="H94" i="5"/>
  <c r="I94" i="5" s="1"/>
  <c r="J94" i="5" s="1"/>
  <c r="E94" i="5"/>
  <c r="D94" i="5"/>
  <c r="R93" i="5"/>
  <c r="H93" i="5"/>
  <c r="I93" i="5" s="1"/>
  <c r="J93" i="5" s="1"/>
  <c r="E93" i="5"/>
  <c r="D93" i="5"/>
  <c r="R92" i="5"/>
  <c r="H92" i="5"/>
  <c r="I92" i="5" s="1"/>
  <c r="J92" i="5" s="1"/>
  <c r="E92" i="5"/>
  <c r="D92" i="5"/>
  <c r="R91" i="5"/>
  <c r="H91" i="5"/>
  <c r="I91" i="5" s="1"/>
  <c r="J91" i="5" s="1"/>
  <c r="E91" i="5"/>
  <c r="D91" i="5"/>
  <c r="R90" i="5"/>
  <c r="H90" i="5"/>
  <c r="I90" i="5" s="1"/>
  <c r="J90" i="5" s="1"/>
  <c r="E90" i="5"/>
  <c r="D90" i="5"/>
  <c r="R89" i="5"/>
  <c r="H89" i="5"/>
  <c r="I89" i="5" s="1"/>
  <c r="J89" i="5" s="1"/>
  <c r="E89" i="5"/>
  <c r="D89" i="5"/>
  <c r="R88" i="5"/>
  <c r="H88" i="5"/>
  <c r="I88" i="5" s="1"/>
  <c r="J88" i="5" s="1"/>
  <c r="E88" i="5"/>
  <c r="D88" i="5"/>
  <c r="R87" i="5"/>
  <c r="H87" i="5"/>
  <c r="I87" i="5" s="1"/>
  <c r="J87" i="5" s="1"/>
  <c r="E87" i="5"/>
  <c r="D87" i="5"/>
  <c r="R86" i="5"/>
  <c r="H86" i="5"/>
  <c r="I86" i="5" s="1"/>
  <c r="J86" i="5" s="1"/>
  <c r="E86" i="5"/>
  <c r="D86" i="5"/>
  <c r="R85" i="5"/>
  <c r="H85" i="5"/>
  <c r="I85" i="5" s="1"/>
  <c r="J85" i="5" s="1"/>
  <c r="E85" i="5"/>
  <c r="D85" i="5"/>
  <c r="R84" i="5"/>
  <c r="H84" i="5"/>
  <c r="I84" i="5" s="1"/>
  <c r="J84" i="5" s="1"/>
  <c r="E84" i="5"/>
  <c r="D84" i="5"/>
  <c r="R83" i="5"/>
  <c r="H83" i="5"/>
  <c r="I83" i="5" s="1"/>
  <c r="J83" i="5" s="1"/>
  <c r="E83" i="5"/>
  <c r="D83" i="5"/>
  <c r="R82" i="5"/>
  <c r="H82" i="5"/>
  <c r="I82" i="5" s="1"/>
  <c r="J82" i="5" s="1"/>
  <c r="E82" i="5"/>
  <c r="D82" i="5"/>
  <c r="R81" i="5"/>
  <c r="H81" i="5"/>
  <c r="I81" i="5" s="1"/>
  <c r="J81" i="5" s="1"/>
  <c r="E81" i="5"/>
  <c r="D81" i="5"/>
  <c r="R80" i="5"/>
  <c r="H80" i="5"/>
  <c r="I80" i="5" s="1"/>
  <c r="J80" i="5" s="1"/>
  <c r="E80" i="5"/>
  <c r="D80" i="5"/>
  <c r="R79" i="5"/>
  <c r="H79" i="5"/>
  <c r="I79" i="5" s="1"/>
  <c r="J79" i="5" s="1"/>
  <c r="E79" i="5"/>
  <c r="D79" i="5"/>
  <c r="R78" i="5"/>
  <c r="H78" i="5"/>
  <c r="I78" i="5" s="1"/>
  <c r="J78" i="5" s="1"/>
  <c r="E78" i="5"/>
  <c r="D78" i="5"/>
  <c r="R77" i="5"/>
  <c r="H77" i="5"/>
  <c r="I77" i="5" s="1"/>
  <c r="J77" i="5" s="1"/>
  <c r="E77" i="5"/>
  <c r="D77" i="5"/>
  <c r="R76" i="5"/>
  <c r="H76" i="5"/>
  <c r="I76" i="5" s="1"/>
  <c r="J76" i="5" s="1"/>
  <c r="E76" i="5"/>
  <c r="D76" i="5"/>
  <c r="R75" i="5"/>
  <c r="H75" i="5"/>
  <c r="I75" i="5" s="1"/>
  <c r="J75" i="5" s="1"/>
  <c r="E75" i="5"/>
  <c r="D75" i="5"/>
  <c r="R74" i="5"/>
  <c r="H74" i="5"/>
  <c r="I74" i="5" s="1"/>
  <c r="J74" i="5" s="1"/>
  <c r="E74" i="5"/>
  <c r="D74" i="5"/>
  <c r="R73" i="5"/>
  <c r="H73" i="5"/>
  <c r="I73" i="5" s="1"/>
  <c r="J73" i="5" s="1"/>
  <c r="E73" i="5"/>
  <c r="D73" i="5"/>
  <c r="R72" i="5"/>
  <c r="H72" i="5"/>
  <c r="I72" i="5" s="1"/>
  <c r="J72" i="5" s="1"/>
  <c r="E72" i="5"/>
  <c r="D72" i="5"/>
  <c r="R71" i="5"/>
  <c r="H71" i="5"/>
  <c r="I71" i="5" s="1"/>
  <c r="J71" i="5" s="1"/>
  <c r="E71" i="5"/>
  <c r="D71" i="5"/>
  <c r="R70" i="5"/>
  <c r="H70" i="5"/>
  <c r="I70" i="5" s="1"/>
  <c r="J70" i="5" s="1"/>
  <c r="E70" i="5"/>
  <c r="D70" i="5"/>
  <c r="R69" i="5"/>
  <c r="H69" i="5"/>
  <c r="I69" i="5" s="1"/>
  <c r="J69" i="5" s="1"/>
  <c r="E69" i="5"/>
  <c r="D69" i="5"/>
  <c r="R68" i="5"/>
  <c r="H68" i="5"/>
  <c r="I68" i="5" s="1"/>
  <c r="J68" i="5" s="1"/>
  <c r="E68" i="5"/>
  <c r="D68" i="5"/>
  <c r="R67" i="5"/>
  <c r="H67" i="5"/>
  <c r="I67" i="5" s="1"/>
  <c r="J67" i="5" s="1"/>
  <c r="E67" i="5"/>
  <c r="D67" i="5"/>
  <c r="R66" i="5"/>
  <c r="H66" i="5"/>
  <c r="I66" i="5" s="1"/>
  <c r="J66" i="5" s="1"/>
  <c r="E66" i="5"/>
  <c r="D66" i="5"/>
  <c r="R65" i="5"/>
  <c r="H65" i="5"/>
  <c r="I65" i="5" s="1"/>
  <c r="J65" i="5" s="1"/>
  <c r="E65" i="5"/>
  <c r="D65" i="5"/>
  <c r="R64" i="5"/>
  <c r="H64" i="5"/>
  <c r="I64" i="5" s="1"/>
  <c r="J64" i="5" s="1"/>
  <c r="E64" i="5"/>
  <c r="D64" i="5"/>
  <c r="R63" i="5"/>
  <c r="H63" i="5"/>
  <c r="I63" i="5" s="1"/>
  <c r="J63" i="5" s="1"/>
  <c r="E63" i="5"/>
  <c r="D63" i="5"/>
  <c r="R62" i="5"/>
  <c r="H62" i="5"/>
  <c r="I62" i="5" s="1"/>
  <c r="J62" i="5" s="1"/>
  <c r="E62" i="5"/>
  <c r="D62" i="5"/>
  <c r="R61" i="5"/>
  <c r="H61" i="5"/>
  <c r="I61" i="5" s="1"/>
  <c r="J61" i="5" s="1"/>
  <c r="E61" i="5"/>
  <c r="D61" i="5"/>
  <c r="R60" i="5"/>
  <c r="H60" i="5"/>
  <c r="I60" i="5" s="1"/>
  <c r="J60" i="5" s="1"/>
  <c r="E60" i="5"/>
  <c r="D60" i="5"/>
  <c r="R59" i="5"/>
  <c r="H59" i="5"/>
  <c r="I59" i="5" s="1"/>
  <c r="J59" i="5" s="1"/>
  <c r="E59" i="5"/>
  <c r="D59" i="5"/>
  <c r="R58" i="5"/>
  <c r="H58" i="5"/>
  <c r="I58" i="5" s="1"/>
  <c r="J58" i="5" s="1"/>
  <c r="E58" i="5"/>
  <c r="D58" i="5"/>
  <c r="R57" i="5"/>
  <c r="H57" i="5"/>
  <c r="I57" i="5" s="1"/>
  <c r="J57" i="5" s="1"/>
  <c r="E57" i="5"/>
  <c r="D57" i="5"/>
  <c r="R56" i="5"/>
  <c r="H56" i="5"/>
  <c r="I56" i="5" s="1"/>
  <c r="J56" i="5" s="1"/>
  <c r="E56" i="5"/>
  <c r="D56" i="5"/>
  <c r="R55" i="5"/>
  <c r="J55" i="5"/>
  <c r="I55" i="5"/>
  <c r="H55" i="5"/>
  <c r="E55" i="5"/>
  <c r="D55" i="5"/>
  <c r="R54" i="5"/>
  <c r="H54" i="5"/>
  <c r="I54" i="5" s="1"/>
  <c r="J54" i="5" s="1"/>
  <c r="E54" i="5"/>
  <c r="D54" i="5"/>
  <c r="R53" i="5"/>
  <c r="H53" i="5"/>
  <c r="I53" i="5" s="1"/>
  <c r="J53" i="5" s="1"/>
  <c r="E53" i="5"/>
  <c r="D53" i="5"/>
  <c r="R52" i="5"/>
  <c r="H52" i="5"/>
  <c r="I52" i="5" s="1"/>
  <c r="J52" i="5" s="1"/>
  <c r="E52" i="5"/>
  <c r="D52" i="5"/>
  <c r="R51" i="5"/>
  <c r="H51" i="5"/>
  <c r="I51" i="5" s="1"/>
  <c r="J51" i="5" s="1"/>
  <c r="E51" i="5"/>
  <c r="D51" i="5"/>
  <c r="R50" i="5"/>
  <c r="H50" i="5"/>
  <c r="I50" i="5" s="1"/>
  <c r="J50" i="5" s="1"/>
  <c r="E50" i="5"/>
  <c r="D50" i="5"/>
  <c r="R49" i="5"/>
  <c r="H49" i="5"/>
  <c r="I49" i="5" s="1"/>
  <c r="J49" i="5" s="1"/>
  <c r="E49" i="5"/>
  <c r="D49" i="5"/>
  <c r="R48" i="5"/>
  <c r="H48" i="5"/>
  <c r="I48" i="5" s="1"/>
  <c r="J48" i="5" s="1"/>
  <c r="E48" i="5"/>
  <c r="D48" i="5"/>
  <c r="R47" i="5"/>
  <c r="H47" i="5"/>
  <c r="I47" i="5" s="1"/>
  <c r="J47" i="5" s="1"/>
  <c r="E47" i="5"/>
  <c r="D47" i="5"/>
  <c r="R46" i="5"/>
  <c r="H46" i="5"/>
  <c r="I46" i="5" s="1"/>
  <c r="J46" i="5" s="1"/>
  <c r="E46" i="5"/>
  <c r="D46" i="5"/>
  <c r="R45" i="5"/>
  <c r="H45" i="5"/>
  <c r="I45" i="5" s="1"/>
  <c r="J45" i="5" s="1"/>
  <c r="E45" i="5"/>
  <c r="D45" i="5"/>
  <c r="R44" i="5"/>
  <c r="H44" i="5"/>
  <c r="I44" i="5" s="1"/>
  <c r="J44" i="5" s="1"/>
  <c r="E44" i="5"/>
  <c r="D44" i="5"/>
  <c r="R43" i="5"/>
  <c r="H43" i="5"/>
  <c r="I43" i="5" s="1"/>
  <c r="J43" i="5" s="1"/>
  <c r="E43" i="5"/>
  <c r="D43" i="5"/>
  <c r="R42" i="5"/>
  <c r="H42" i="5"/>
  <c r="I42" i="5" s="1"/>
  <c r="J42" i="5" s="1"/>
  <c r="E42" i="5"/>
  <c r="D42" i="5"/>
  <c r="R41" i="5"/>
  <c r="H41" i="5"/>
  <c r="I41" i="5" s="1"/>
  <c r="J41" i="5" s="1"/>
  <c r="E41" i="5"/>
  <c r="D41" i="5"/>
  <c r="R40" i="5"/>
  <c r="H40" i="5"/>
  <c r="I40" i="5" s="1"/>
  <c r="J40" i="5" s="1"/>
  <c r="E40" i="5"/>
  <c r="D40" i="5"/>
  <c r="R39" i="5"/>
  <c r="H39" i="5"/>
  <c r="I39" i="5" s="1"/>
  <c r="J39" i="5" s="1"/>
  <c r="E39" i="5"/>
  <c r="D39" i="5"/>
  <c r="R38" i="5"/>
  <c r="H38" i="5"/>
  <c r="I38" i="5" s="1"/>
  <c r="J38" i="5" s="1"/>
  <c r="E38" i="5"/>
  <c r="D38" i="5"/>
  <c r="R37" i="5"/>
  <c r="H37" i="5"/>
  <c r="I37" i="5" s="1"/>
  <c r="J37" i="5" s="1"/>
  <c r="E37" i="5"/>
  <c r="D37" i="5"/>
  <c r="R36" i="5"/>
  <c r="H36" i="5"/>
  <c r="I36" i="5" s="1"/>
  <c r="J36" i="5" s="1"/>
  <c r="E36" i="5"/>
  <c r="D36" i="5"/>
  <c r="R35" i="5"/>
  <c r="H35" i="5"/>
  <c r="I35" i="5" s="1"/>
  <c r="J35" i="5" s="1"/>
  <c r="E35" i="5"/>
  <c r="D35" i="5"/>
  <c r="R34" i="5"/>
  <c r="H34" i="5"/>
  <c r="I34" i="5" s="1"/>
  <c r="J34" i="5" s="1"/>
  <c r="E34" i="5"/>
  <c r="D34" i="5"/>
  <c r="R33" i="5"/>
  <c r="H33" i="5"/>
  <c r="I33" i="5" s="1"/>
  <c r="J33" i="5" s="1"/>
  <c r="E33" i="5"/>
  <c r="D33" i="5"/>
  <c r="R32" i="5"/>
  <c r="H32" i="5"/>
  <c r="I32" i="5" s="1"/>
  <c r="J32" i="5" s="1"/>
  <c r="E32" i="5"/>
  <c r="D32" i="5"/>
  <c r="R31" i="5"/>
  <c r="H31" i="5"/>
  <c r="I31" i="5" s="1"/>
  <c r="J31" i="5" s="1"/>
  <c r="E31" i="5"/>
  <c r="D31" i="5"/>
  <c r="R30" i="5"/>
  <c r="H30" i="5"/>
  <c r="I30" i="5" s="1"/>
  <c r="J30" i="5" s="1"/>
  <c r="E30" i="5"/>
  <c r="D30" i="5"/>
  <c r="R29" i="5"/>
  <c r="H29" i="5"/>
  <c r="I29" i="5" s="1"/>
  <c r="J29" i="5" s="1"/>
  <c r="E29" i="5"/>
  <c r="D29" i="5"/>
  <c r="R28" i="5"/>
  <c r="H28" i="5"/>
  <c r="I28" i="5" s="1"/>
  <c r="J28" i="5" s="1"/>
  <c r="E28" i="5"/>
  <c r="D28" i="5"/>
  <c r="R27" i="5"/>
  <c r="H27" i="5"/>
  <c r="I27" i="5" s="1"/>
  <c r="J27" i="5" s="1"/>
  <c r="E27" i="5"/>
  <c r="D27" i="5"/>
  <c r="R26" i="5"/>
  <c r="H26" i="5"/>
  <c r="I26" i="5" s="1"/>
  <c r="J26" i="5" s="1"/>
  <c r="E26" i="5"/>
  <c r="D26" i="5"/>
  <c r="R25" i="5"/>
  <c r="H25" i="5"/>
  <c r="I25" i="5" s="1"/>
  <c r="J25" i="5" s="1"/>
  <c r="E25" i="5"/>
  <c r="D25" i="5"/>
  <c r="R24" i="5"/>
  <c r="H24" i="5"/>
  <c r="I24" i="5" s="1"/>
  <c r="J24" i="5" s="1"/>
  <c r="E24" i="5"/>
  <c r="D24" i="5"/>
  <c r="R23" i="5"/>
  <c r="H23" i="5"/>
  <c r="I23" i="5" s="1"/>
  <c r="J23" i="5" s="1"/>
  <c r="E23" i="5"/>
  <c r="D23" i="5"/>
  <c r="R22" i="5"/>
  <c r="H22" i="5"/>
  <c r="I22" i="5" s="1"/>
  <c r="J22" i="5" s="1"/>
  <c r="E22" i="5"/>
  <c r="D22" i="5"/>
  <c r="R21" i="5"/>
  <c r="H21" i="5"/>
  <c r="I21" i="5" s="1"/>
  <c r="J21" i="5" s="1"/>
  <c r="E21" i="5"/>
  <c r="D21" i="5"/>
  <c r="R20" i="5"/>
  <c r="H20" i="5"/>
  <c r="I20" i="5" s="1"/>
  <c r="J20" i="5" s="1"/>
  <c r="E20" i="5"/>
  <c r="D20" i="5"/>
  <c r="R19" i="5"/>
  <c r="H19" i="5"/>
  <c r="I19" i="5" s="1"/>
  <c r="J19" i="5" s="1"/>
  <c r="E19" i="5"/>
  <c r="D19" i="5"/>
  <c r="R18" i="5"/>
  <c r="H18" i="5"/>
  <c r="I18" i="5" s="1"/>
  <c r="J18" i="5" s="1"/>
  <c r="E18" i="5"/>
  <c r="D18" i="5"/>
  <c r="R17" i="5"/>
  <c r="H17" i="5"/>
  <c r="I17" i="5" s="1"/>
  <c r="J17" i="5" s="1"/>
  <c r="E17" i="5"/>
  <c r="D17" i="5"/>
  <c r="R16" i="5"/>
  <c r="H16" i="5"/>
  <c r="I16" i="5" s="1"/>
  <c r="J16" i="5" s="1"/>
  <c r="E16" i="5"/>
  <c r="D16" i="5"/>
  <c r="R15" i="5"/>
  <c r="H15" i="5"/>
  <c r="I15" i="5" s="1"/>
  <c r="J15" i="5" s="1"/>
  <c r="E15" i="5"/>
  <c r="D15" i="5"/>
  <c r="R14" i="5"/>
  <c r="H14" i="5"/>
  <c r="I14" i="5" s="1"/>
  <c r="J14" i="5" s="1"/>
  <c r="E14" i="5"/>
  <c r="D14" i="5"/>
  <c r="R13" i="5"/>
  <c r="H13" i="5"/>
  <c r="I13" i="5" s="1"/>
  <c r="J13" i="5" s="1"/>
  <c r="E13" i="5"/>
  <c r="D13" i="5"/>
  <c r="R12" i="5"/>
  <c r="H12" i="5"/>
  <c r="I12" i="5" s="1"/>
  <c r="J12" i="5" s="1"/>
  <c r="E12" i="5"/>
  <c r="D12" i="5"/>
  <c r="R11" i="5"/>
  <c r="H11" i="5"/>
  <c r="I11" i="5" s="1"/>
  <c r="J11" i="5" s="1"/>
  <c r="E11" i="5"/>
  <c r="D11" i="5"/>
  <c r="R10" i="5"/>
  <c r="H10" i="5"/>
  <c r="I10" i="5" s="1"/>
  <c r="J10" i="5" s="1"/>
  <c r="E10" i="5"/>
  <c r="D10" i="5"/>
  <c r="R9" i="5"/>
  <c r="H9" i="5"/>
  <c r="I9" i="5" s="1"/>
  <c r="J9" i="5" s="1"/>
  <c r="E9" i="5"/>
  <c r="D9" i="5"/>
  <c r="R8" i="5"/>
  <c r="H8" i="5"/>
  <c r="I8" i="5" s="1"/>
  <c r="J8" i="5" s="1"/>
  <c r="E8" i="5"/>
  <c r="D8" i="5"/>
  <c r="R7" i="5"/>
  <c r="H7" i="5"/>
  <c r="I7" i="5" s="1"/>
  <c r="J7" i="5" s="1"/>
  <c r="E7" i="5"/>
  <c r="D7" i="5"/>
  <c r="R6" i="5"/>
  <c r="H6" i="5"/>
  <c r="I6" i="5" s="1"/>
  <c r="J6" i="5" s="1"/>
  <c r="E6" i="5"/>
  <c r="D6" i="5"/>
  <c r="R5" i="5"/>
  <c r="H5" i="5"/>
  <c r="I5" i="5" s="1"/>
  <c r="J5" i="5" s="1"/>
  <c r="E5" i="5"/>
  <c r="D5" i="5"/>
  <c r="R4" i="5"/>
  <c r="H4" i="5"/>
  <c r="I4" i="5" s="1"/>
  <c r="J4" i="5" s="1"/>
  <c r="E4" i="5"/>
  <c r="D4" i="5"/>
  <c r="R3" i="5"/>
  <c r="H3" i="5"/>
  <c r="I3" i="5" s="1"/>
  <c r="J3" i="5" s="1"/>
  <c r="E3" i="5"/>
  <c r="D3" i="5"/>
  <c r="R2" i="5"/>
  <c r="H2" i="5"/>
  <c r="I2" i="5" s="1"/>
  <c r="J2" i="5" s="1"/>
  <c r="E2" i="5"/>
  <c r="D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857" i="3"/>
  <c r="F710" i="3"/>
  <c r="F872" i="3"/>
  <c r="F189" i="3"/>
  <c r="F1795" i="3"/>
  <c r="F1913" i="3"/>
  <c r="F1053" i="3"/>
  <c r="F1793" i="3"/>
  <c r="F896" i="3"/>
  <c r="F873" i="3"/>
  <c r="F2092" i="3"/>
  <c r="F2091" i="3"/>
  <c r="F1368" i="3"/>
  <c r="F269" i="3"/>
  <c r="F967" i="3"/>
  <c r="F860" i="3"/>
  <c r="F769" i="3"/>
  <c r="F1990" i="3"/>
  <c r="F14" i="3"/>
  <c r="F268" i="3"/>
  <c r="F2094" i="3"/>
  <c r="F2088" i="3"/>
  <c r="F1329" i="3"/>
  <c r="F870" i="3"/>
  <c r="F2090" i="3"/>
  <c r="F874" i="3"/>
  <c r="F708" i="3"/>
  <c r="F15" i="3"/>
  <c r="F869" i="3"/>
  <c r="F445" i="3"/>
  <c r="F1796" i="3"/>
  <c r="F2093" i="3"/>
  <c r="F1346" i="3"/>
  <c r="F1068" i="3"/>
  <c r="F1066" i="3"/>
  <c r="F115" i="3"/>
  <c r="F1069" i="3"/>
  <c r="F1792" i="3"/>
  <c r="F1054" i="3"/>
  <c r="F1067" i="3"/>
  <c r="F1989" i="3"/>
  <c r="F1791" i="3"/>
  <c r="F871" i="3"/>
  <c r="F483" i="3"/>
  <c r="F2089" i="3"/>
  <c r="F1321" i="3"/>
  <c r="F1794" i="3"/>
  <c r="F711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2" i="3" l="1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048" i="3"/>
  <c r="H2032" i="3"/>
  <c r="H2030" i="3"/>
  <c r="H2369" i="3"/>
  <c r="H2305" i="3"/>
  <c r="H2228" i="3"/>
  <c r="H2148" i="3"/>
  <c r="H2076" i="3"/>
  <c r="H2384" i="3"/>
  <c r="H2320" i="3"/>
  <c r="H2227" i="3"/>
  <c r="H2147" i="3"/>
  <c r="H2059" i="3"/>
  <c r="H2287" i="3"/>
  <c r="H2226" i="3"/>
  <c r="H2114" i="3"/>
  <c r="H2042" i="3"/>
  <c r="H2193" i="3"/>
  <c r="H2113" i="3"/>
  <c r="H2682" i="3"/>
  <c r="H2586" i="3"/>
  <c r="H2458" i="3"/>
  <c r="H2330" i="3"/>
  <c r="H2189" i="3"/>
  <c r="H2069" i="3"/>
  <c r="H2537" i="3"/>
  <c r="H2409" i="3"/>
  <c r="H2313" i="3"/>
  <c r="H2172" i="3"/>
  <c r="H2036" i="3"/>
  <c r="H2568" i="3"/>
  <c r="H2408" i="3"/>
  <c r="H2296" i="3"/>
  <c r="H2123" i="3"/>
  <c r="H2711" i="3"/>
  <c r="H2631" i="3"/>
  <c r="H2503" i="3"/>
  <c r="H2391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9" i="3"/>
  <c r="H2103" i="3"/>
  <c r="H2079" i="3"/>
  <c r="H2063" i="3"/>
  <c r="H2047" i="3"/>
  <c r="H2031" i="3"/>
  <c r="H2433" i="3"/>
  <c r="H2353" i="3"/>
  <c r="H2289" i="3"/>
  <c r="H2212" i="3"/>
  <c r="H2132" i="3"/>
  <c r="H2044" i="3"/>
  <c r="H2352" i="3"/>
  <c r="H2256" i="3"/>
  <c r="H2163" i="3"/>
  <c r="H2075" i="3"/>
  <c r="H2319" i="3"/>
  <c r="H2210" i="3"/>
  <c r="H2098" i="3"/>
  <c r="H2026" i="3"/>
  <c r="H2209" i="3"/>
  <c r="H2129" i="3"/>
  <c r="H2698" i="3"/>
  <c r="H2570" i="3"/>
  <c r="H2490" i="3"/>
  <c r="H2362" i="3"/>
  <c r="H2221" i="3"/>
  <c r="H2085" i="3"/>
  <c r="H2633" i="3"/>
  <c r="H2489" i="3"/>
  <c r="H2393" i="3"/>
  <c r="H2239" i="3"/>
  <c r="H2084" i="3"/>
  <c r="H2632" i="3"/>
  <c r="H2472" i="3"/>
  <c r="H2328" i="3"/>
  <c r="H2155" i="3"/>
  <c r="H2663" i="3"/>
  <c r="H2551" i="3"/>
  <c r="H2455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46" i="3"/>
  <c r="H2449" i="3"/>
  <c r="H2401" i="3"/>
  <c r="H2337" i="3"/>
  <c r="H2273" i="3"/>
  <c r="H2180" i="3"/>
  <c r="H2116" i="3"/>
  <c r="H2060" i="3"/>
  <c r="H2368" i="3"/>
  <c r="H2272" i="3"/>
  <c r="H2195" i="3"/>
  <c r="H2115" i="3"/>
  <c r="H2027" i="3"/>
  <c r="H2255" i="3"/>
  <c r="H2162" i="3"/>
  <c r="H2058" i="3"/>
  <c r="H2270" i="3"/>
  <c r="H2161" i="3"/>
  <c r="H2057" i="3"/>
  <c r="H2650" i="3"/>
  <c r="H2506" i="3"/>
  <c r="H2378" i="3"/>
  <c r="H2205" i="3"/>
  <c r="H2037" i="3"/>
  <c r="H2617" i="3"/>
  <c r="H2441" i="3"/>
  <c r="H2297" i="3"/>
  <c r="H2156" i="3"/>
  <c r="H2052" i="3"/>
  <c r="H2584" i="3"/>
  <c r="H2440" i="3"/>
  <c r="H2344" i="3"/>
  <c r="H2203" i="3"/>
  <c r="H2035" i="3"/>
  <c r="H2535" i="3"/>
  <c r="H2375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9" i="3"/>
  <c r="H2417" i="3"/>
  <c r="H2321" i="3"/>
  <c r="H2257" i="3"/>
  <c r="H2164" i="3"/>
  <c r="H2100" i="3"/>
  <c r="H2028" i="3"/>
  <c r="H2304" i="3"/>
  <c r="H2211" i="3"/>
  <c r="H2131" i="3"/>
  <c r="H2043" i="3"/>
  <c r="H2271" i="3"/>
  <c r="H2178" i="3"/>
  <c r="H2074" i="3"/>
  <c r="H2286" i="3"/>
  <c r="H2177" i="3"/>
  <c r="H2073" i="3"/>
  <c r="H2666" i="3"/>
  <c r="H2538" i="3"/>
  <c r="H2426" i="3"/>
  <c r="H2298" i="3"/>
  <c r="H2157" i="3"/>
  <c r="H2713" i="3"/>
  <c r="H2665" i="3"/>
  <c r="H2601" i="3"/>
  <c r="H2505" i="3"/>
  <c r="H2361" i="3"/>
  <c r="H2204" i="3"/>
  <c r="H2068" i="3"/>
  <c r="H2616" i="3"/>
  <c r="H2456" i="3"/>
  <c r="H2280" i="3"/>
  <c r="H2171" i="3"/>
  <c r="H2727" i="3"/>
  <c r="H2647" i="3"/>
  <c r="H2567" i="3"/>
  <c r="H2471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385" i="3"/>
  <c r="H2196" i="3"/>
  <c r="H2336" i="3"/>
  <c r="H2179" i="3"/>
  <c r="H2303" i="3"/>
  <c r="H2130" i="3"/>
  <c r="H2225" i="3"/>
  <c r="H2041" i="3"/>
  <c r="H2282" i="3"/>
  <c r="H2053" i="3"/>
  <c r="H2345" i="3"/>
  <c r="H2124" i="3"/>
  <c r="H2520" i="3"/>
  <c r="H2236" i="3"/>
  <c r="H2067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288" i="3"/>
  <c r="H2099" i="3"/>
  <c r="H2146" i="3"/>
  <c r="H2254" i="3"/>
  <c r="H2730" i="3"/>
  <c r="H2602" i="3"/>
  <c r="H2410" i="3"/>
  <c r="H2141" i="3"/>
  <c r="H2569" i="3"/>
  <c r="H2281" i="3"/>
  <c r="H2712" i="3"/>
  <c r="H2536" i="3"/>
  <c r="H2360" i="3"/>
  <c r="H2083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194" i="3"/>
  <c r="H2302" i="3"/>
  <c r="H2145" i="3"/>
  <c r="H2474" i="3"/>
  <c r="H2242" i="3"/>
  <c r="H2681" i="3"/>
  <c r="H2521" i="3"/>
  <c r="H2265" i="3"/>
  <c r="H2696" i="3"/>
  <c r="H2504" i="3"/>
  <c r="H2312" i="3"/>
  <c r="H2051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097" i="3"/>
  <c r="H2346" i="3"/>
  <c r="H2125" i="3"/>
  <c r="H2457" i="3"/>
  <c r="H2188" i="3"/>
  <c r="H2648" i="3"/>
  <c r="H2392" i="3"/>
  <c r="H2187" i="3"/>
  <c r="H2583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699" i="3"/>
  <c r="H2651" i="3"/>
  <c r="H2619" i="3"/>
  <c r="H2587" i="3"/>
  <c r="H2555" i="3"/>
  <c r="H2523" i="3"/>
  <c r="H2491" i="3"/>
  <c r="H2459" i="3"/>
  <c r="H2427" i="3"/>
  <c r="H2395" i="3"/>
  <c r="H2363" i="3"/>
  <c r="H2331" i="3"/>
  <c r="H2299" i="3"/>
  <c r="H2267" i="3"/>
  <c r="H2222" i="3"/>
  <c r="H2190" i="3"/>
  <c r="H2158" i="3"/>
  <c r="H2126" i="3"/>
  <c r="H2086" i="3"/>
  <c r="H2054" i="3"/>
  <c r="H2714" i="3"/>
  <c r="H2618" i="3"/>
  <c r="H2554" i="3"/>
  <c r="H2442" i="3"/>
  <c r="H2314" i="3"/>
  <c r="H2173" i="3"/>
  <c r="H2729" i="3"/>
  <c r="H2649" i="3"/>
  <c r="H2553" i="3"/>
  <c r="H2425" i="3"/>
  <c r="H2329" i="3"/>
  <c r="H2140" i="3"/>
  <c r="H2728" i="3"/>
  <c r="H2664" i="3"/>
  <c r="H2600" i="3"/>
  <c r="H2488" i="3"/>
  <c r="H2376" i="3"/>
  <c r="H2219" i="3"/>
  <c r="H2107" i="3"/>
  <c r="H2679" i="3"/>
  <c r="H2599" i="3"/>
  <c r="H2487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7" i="3"/>
  <c r="H2111" i="3"/>
  <c r="H2087" i="3"/>
  <c r="H2071" i="3"/>
  <c r="H2055" i="3"/>
  <c r="H2039" i="3"/>
  <c r="H2731" i="3"/>
  <c r="H2715" i="3"/>
  <c r="H2683" i="3"/>
  <c r="H2667" i="3"/>
  <c r="H2635" i="3"/>
  <c r="H2603" i="3"/>
  <c r="H2571" i="3"/>
  <c r="H2539" i="3"/>
  <c r="H2507" i="3"/>
  <c r="H2475" i="3"/>
  <c r="H2443" i="3"/>
  <c r="H2411" i="3"/>
  <c r="H2379" i="3"/>
  <c r="H2347" i="3"/>
  <c r="H2315" i="3"/>
  <c r="H2283" i="3"/>
  <c r="H2245" i="3"/>
  <c r="H2206" i="3"/>
  <c r="H2174" i="3"/>
  <c r="H2142" i="3"/>
  <c r="H2110" i="3"/>
  <c r="H2070" i="3"/>
  <c r="H2038" i="3"/>
  <c r="H2634" i="3"/>
  <c r="H2522" i="3"/>
  <c r="H2394" i="3"/>
  <c r="H2266" i="3"/>
  <c r="H2109" i="3"/>
  <c r="H2697" i="3"/>
  <c r="H2585" i="3"/>
  <c r="H2473" i="3"/>
  <c r="H2377" i="3"/>
  <c r="H2220" i="3"/>
  <c r="H2108" i="3"/>
  <c r="H2680" i="3"/>
  <c r="H2552" i="3"/>
  <c r="H2424" i="3"/>
  <c r="H2264" i="3"/>
  <c r="H2139" i="3"/>
  <c r="H2695" i="3"/>
  <c r="H2615" i="3"/>
  <c r="H2519" i="3"/>
  <c r="H2726" i="3"/>
  <c r="H2470" i="3"/>
  <c r="H2311" i="3"/>
  <c r="H2170" i="3"/>
  <c r="H2034" i="3"/>
  <c r="H2407" i="3"/>
  <c r="H2121" i="3"/>
  <c r="H2105" i="3"/>
  <c r="H2358" i="3"/>
  <c r="H2343" i="3"/>
  <c r="H2201" i="3"/>
  <c r="H2710" i="3"/>
  <c r="H2454" i="3"/>
  <c r="H2310" i="3"/>
  <c r="H2169" i="3"/>
  <c r="H2033" i="3"/>
  <c r="H2263" i="3"/>
  <c r="H2390" i="3"/>
  <c r="H2233" i="3"/>
  <c r="H2082" i="3"/>
  <c r="H2342" i="3"/>
  <c r="H2185" i="3"/>
  <c r="H2694" i="3"/>
  <c r="H2439" i="3"/>
  <c r="H2295" i="3"/>
  <c r="H2154" i="3"/>
  <c r="H2646" i="3"/>
  <c r="H2278" i="3"/>
  <c r="H2122" i="3"/>
  <c r="H2235" i="3"/>
  <c r="H2359" i="3"/>
  <c r="H2217" i="3"/>
  <c r="H2518" i="3"/>
  <c r="H2486" i="3"/>
  <c r="H2678" i="3"/>
  <c r="H2438" i="3"/>
  <c r="H2294" i="3"/>
  <c r="H2153" i="3"/>
  <c r="H2422" i="3"/>
  <c r="H2630" i="3"/>
  <c r="H2406" i="3"/>
  <c r="H2374" i="3"/>
  <c r="H2218" i="3"/>
  <c r="H2066" i="3"/>
  <c r="H2049" i="3"/>
  <c r="H2662" i="3"/>
  <c r="H2423" i="3"/>
  <c r="H2279" i="3"/>
  <c r="H2138" i="3"/>
  <c r="H2137" i="3"/>
  <c r="H2262" i="3"/>
  <c r="H2106" i="3"/>
  <c r="H2550" i="3"/>
  <c r="H2534" i="3"/>
  <c r="H2202" i="3"/>
  <c r="H2326" i="3"/>
  <c r="H2081" i="3"/>
  <c r="H2050" i="3"/>
  <c r="H2614" i="3"/>
  <c r="H2327" i="3"/>
  <c r="H2598" i="3"/>
  <c r="H2186" i="3"/>
  <c r="H2582" i="3"/>
  <c r="H2502" i="3"/>
  <c r="H2566" i="3"/>
  <c r="H2065" i="3"/>
  <c r="H2906" i="3"/>
  <c r="H2905" i="3"/>
  <c r="H2889" i="3"/>
  <c r="H2873" i="3"/>
  <c r="H2857" i="3"/>
  <c r="H2841" i="3"/>
  <c r="H2825" i="3"/>
  <c r="H2809" i="3"/>
  <c r="H2793" i="3"/>
  <c r="H2777" i="3"/>
  <c r="H2761" i="3"/>
  <c r="H2745" i="3"/>
  <c r="H2904" i="3"/>
  <c r="H2888" i="3"/>
  <c r="H2872" i="3"/>
  <c r="H2856" i="3"/>
  <c r="H2840" i="3"/>
  <c r="H2824" i="3"/>
  <c r="H2808" i="3"/>
  <c r="H2792" i="3"/>
  <c r="H2776" i="3"/>
  <c r="H2760" i="3"/>
  <c r="H2744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901" i="3"/>
  <c r="H2885" i="3"/>
  <c r="H2869" i="3"/>
  <c r="H2853" i="3"/>
  <c r="H2837" i="3"/>
  <c r="H2821" i="3"/>
  <c r="H2805" i="3"/>
  <c r="H2789" i="3"/>
  <c r="H2773" i="3"/>
  <c r="H2757" i="3"/>
  <c r="H2900" i="3"/>
  <c r="H2884" i="3"/>
  <c r="H2868" i="3"/>
  <c r="H2852" i="3"/>
  <c r="H2836" i="3"/>
  <c r="H2820" i="3"/>
  <c r="H2804" i="3"/>
  <c r="H2788" i="3"/>
  <c r="H2772" i="3"/>
  <c r="H2756" i="3"/>
  <c r="H2899" i="3"/>
  <c r="H2883" i="3"/>
  <c r="H2867" i="3"/>
  <c r="H2851" i="3"/>
  <c r="H2835" i="3"/>
  <c r="H2819" i="3"/>
  <c r="H2803" i="3"/>
  <c r="H2787" i="3"/>
  <c r="H2771" i="3"/>
  <c r="H2755" i="3"/>
  <c r="H2898" i="3"/>
  <c r="H2882" i="3"/>
  <c r="H2866" i="3"/>
  <c r="H2850" i="3"/>
  <c r="H2834" i="3"/>
  <c r="H2818" i="3"/>
  <c r="H2802" i="3"/>
  <c r="H2786" i="3"/>
  <c r="H2770" i="3"/>
  <c r="H2754" i="3"/>
  <c r="H2794" i="3"/>
  <c r="H2897" i="3"/>
  <c r="H2881" i="3"/>
  <c r="H2865" i="3"/>
  <c r="H2849" i="3"/>
  <c r="H2833" i="3"/>
  <c r="H2817" i="3"/>
  <c r="H2801" i="3"/>
  <c r="H2785" i="3"/>
  <c r="H2769" i="3"/>
  <c r="H2753" i="3"/>
  <c r="H2846" i="3"/>
  <c r="H2798" i="3"/>
  <c r="H2766" i="3"/>
  <c r="H2891" i="3"/>
  <c r="H2811" i="3"/>
  <c r="H2874" i="3"/>
  <c r="H2762" i="3"/>
  <c r="H2896" i="3"/>
  <c r="H2880" i="3"/>
  <c r="H2864" i="3"/>
  <c r="H2848" i="3"/>
  <c r="H2832" i="3"/>
  <c r="H2816" i="3"/>
  <c r="H2800" i="3"/>
  <c r="H2784" i="3"/>
  <c r="H2768" i="3"/>
  <c r="H2752" i="3"/>
  <c r="H2843" i="3"/>
  <c r="H2763" i="3"/>
  <c r="H2842" i="3"/>
  <c r="H2895" i="3"/>
  <c r="H2879" i="3"/>
  <c r="H2863" i="3"/>
  <c r="H2847" i="3"/>
  <c r="H2831" i="3"/>
  <c r="H2815" i="3"/>
  <c r="H2799" i="3"/>
  <c r="H2783" i="3"/>
  <c r="H2767" i="3"/>
  <c r="H2751" i="3"/>
  <c r="H2862" i="3"/>
  <c r="H2830" i="3"/>
  <c r="H2814" i="3"/>
  <c r="H2782" i="3"/>
  <c r="H2750" i="3"/>
  <c r="H2894" i="3"/>
  <c r="H2878" i="3"/>
  <c r="H2875" i="3"/>
  <c r="H2795" i="3"/>
  <c r="H2747" i="3"/>
  <c r="H2858" i="3"/>
  <c r="H2778" i="3"/>
  <c r="H2893" i="3"/>
  <c r="H2877" i="3"/>
  <c r="H2861" i="3"/>
  <c r="H2845" i="3"/>
  <c r="H2829" i="3"/>
  <c r="H2813" i="3"/>
  <c r="H2797" i="3"/>
  <c r="H2781" i="3"/>
  <c r="H2765" i="3"/>
  <c r="H2749" i="3"/>
  <c r="H2859" i="3"/>
  <c r="H2779" i="3"/>
  <c r="H2890" i="3"/>
  <c r="H2810" i="3"/>
  <c r="H2746" i="3"/>
  <c r="H2892" i="3"/>
  <c r="H2876" i="3"/>
  <c r="H2860" i="3"/>
  <c r="H2844" i="3"/>
  <c r="H2828" i="3"/>
  <c r="H2812" i="3"/>
  <c r="H2796" i="3"/>
  <c r="H2780" i="3"/>
  <c r="H2764" i="3"/>
  <c r="H2748" i="3"/>
  <c r="H2827" i="3"/>
  <c r="H282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<sst xmlns="http://schemas.openxmlformats.org/spreadsheetml/2006/main" count="23138" uniqueCount="4223">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</sst>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16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67" fontId="15" fillId="20" borderId="3" xfId="0" applyNumberFormat="1" applyFont="1" applyFill="1" applyBorder="1" applyAlignment="1">
      <alignment horizontal="center" vertical="center"/>
    </xf>
    <xf numFmtId="0" fontId="15" fillId="21" borderId="3" xfId="0" applyFont="1" applyFill="1" applyBorder="1" applyAlignment="1">
      <alignment horizontal="center" vertical="center" wrapText="1"/>
    </xf>
    <xf numFmtId="0" fontId="15" fillId="20" borderId="3" xfId="0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 wrapText="1"/>
    </xf>
    <xf numFmtId="1" fontId="15" fillId="20" borderId="3" xfId="0" applyNumberFormat="1" applyFont="1" applyFill="1" applyBorder="1" applyAlignment="1">
      <alignment horizontal="center" vertical="center"/>
    </xf>
    <xf numFmtId="2" fontId="15" fillId="2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96"/>
  <sheetViews>
    <sheetView tabSelected="1" workbookViewId="0">
      <selection activeCell="J16" sqref="J16"/>
    </sheetView>
  </sheetViews>
  <sheetFormatPr baseColWidth="10" defaultColWidth="19.33203125" defaultRowHeight="14" x14ac:dyDescent="0.15"/>
  <cols>
    <col min="1" max="3" width="19.33203125" style="118"/>
    <col min="4" max="4" width="17.1640625" style="118" customWidth="1"/>
    <col min="5" max="5" width="19.33203125" style="118"/>
    <col min="6" max="6" width="10.33203125" style="118" customWidth="1"/>
    <col min="7" max="7" width="19.33203125" style="118"/>
    <col min="8" max="10" width="11.33203125" style="118" customWidth="1"/>
    <col min="11" max="13" width="11.33203125" style="119" customWidth="1"/>
    <col min="14" max="14" width="19.33203125" style="118"/>
    <col min="15" max="16" width="13.33203125" style="118" customWidth="1"/>
    <col min="17" max="18" width="19.33203125" style="118"/>
    <col min="19" max="19" width="12.5" style="118" customWidth="1"/>
    <col min="20" max="20" width="14.5" style="118" customWidth="1"/>
    <col min="21" max="16384" width="19.33203125" style="118"/>
  </cols>
  <sheetData>
    <row r="1" spans="1:20" s="105" customFormat="1" ht="73.5" customHeight="1" x14ac:dyDescent="0.15">
      <c r="A1" s="104" t="s">
        <v>4203</v>
      </c>
      <c r="B1" s="105" t="s">
        <v>4204</v>
      </c>
      <c r="C1" s="106" t="s">
        <v>4205</v>
      </c>
      <c r="D1" s="107" t="s">
        <v>4206</v>
      </c>
      <c r="E1" s="107" t="s">
        <v>4207</v>
      </c>
      <c r="F1" s="108" t="s">
        <v>4208</v>
      </c>
      <c r="G1" s="109" t="s">
        <v>4209</v>
      </c>
      <c r="H1" s="107" t="s">
        <v>4210</v>
      </c>
      <c r="I1" s="107" t="s">
        <v>4211</v>
      </c>
      <c r="J1" s="107" t="s">
        <v>4212</v>
      </c>
      <c r="K1" s="110" t="s">
        <v>4213</v>
      </c>
      <c r="L1" s="110" t="s">
        <v>4214</v>
      </c>
      <c r="M1" s="110" t="s">
        <v>4215</v>
      </c>
      <c r="N1" s="104" t="s">
        <v>4216</v>
      </c>
      <c r="O1" s="111" t="s">
        <v>4217</v>
      </c>
      <c r="P1" s="112" t="s">
        <v>4218</v>
      </c>
      <c r="Q1" s="113" t="s">
        <v>4220</v>
      </c>
      <c r="R1" s="113" t="s">
        <v>4219</v>
      </c>
      <c r="S1" s="113" t="s">
        <v>4221</v>
      </c>
      <c r="T1" s="109" t="s">
        <v>4222</v>
      </c>
    </row>
    <row r="2" spans="1:20" s="105" customFormat="1" ht="15" customHeight="1" x14ac:dyDescent="0.15">
      <c r="A2" s="114">
        <v>45778.291666666664</v>
      </c>
      <c r="B2" s="113" t="s">
        <v>4163</v>
      </c>
      <c r="C2" s="105" t="s">
        <v>3200</v>
      </c>
      <c r="D2" s="113" t="str">
        <f>IFERROR(VLOOKUP(C2,MasterProcess!G:O,8,FALSE),0)</f>
        <v>WN</v>
      </c>
      <c r="E2" s="113" t="str">
        <f>IFERROR(VLOOKUP($C2,MasterProcess!$G:$O,9,FALSE),0)</f>
        <v>TW01</v>
      </c>
      <c r="F2" s="109">
        <v>1</v>
      </c>
      <c r="G2" s="109">
        <v>10000</v>
      </c>
      <c r="H2" s="105">
        <f>IFERROR(VLOOKUP($C2,MasterProcess!$G:$Z,6,FALSE),0)</f>
        <v>400</v>
      </c>
      <c r="I2" s="115">
        <f t="shared" ref="I2:I96" si="0">G2/H2</f>
        <v>25</v>
      </c>
      <c r="J2" s="115">
        <f>I2/24</f>
        <v>1.0416666666666667</v>
      </c>
      <c r="K2" s="109">
        <v>1</v>
      </c>
      <c r="L2" s="109">
        <v>2</v>
      </c>
      <c r="M2" s="109">
        <v>8</v>
      </c>
      <c r="N2" s="114"/>
      <c r="O2" s="114"/>
      <c r="P2" s="114"/>
      <c r="Q2" s="105">
        <v>9969</v>
      </c>
      <c r="R2" s="105">
        <f t="shared" ref="R2:R33" si="1">+G2-Q2</f>
        <v>31</v>
      </c>
      <c r="T2" s="109">
        <v>3</v>
      </c>
    </row>
    <row r="3" spans="1:20" s="105" customFormat="1" ht="15" customHeight="1" x14ac:dyDescent="0.15">
      <c r="A3" s="114">
        <v>45778.333333333336</v>
      </c>
      <c r="B3" s="113" t="s">
        <v>4164</v>
      </c>
      <c r="C3" s="105" t="s">
        <v>986</v>
      </c>
      <c r="D3" s="113" t="str">
        <f>IFERROR(VLOOKUP(C3,MasterProcess!G:O,8,FALSE),0)</f>
        <v>AL</v>
      </c>
      <c r="E3" s="113" t="str">
        <f>IFERROR(VLOOKUP($C3,MasterProcess!$G:$O,9,FALSE),0)</f>
        <v>CHECKING</v>
      </c>
      <c r="F3" s="109">
        <v>1</v>
      </c>
      <c r="G3" s="109">
        <v>41613</v>
      </c>
      <c r="H3" s="105">
        <f>IFERROR(VLOOKUP($C3,MasterProcess!$G:$Z,6,FALSE),0)</f>
        <v>1200</v>
      </c>
      <c r="I3" s="115">
        <f t="shared" si="0"/>
        <v>34.677500000000002</v>
      </c>
      <c r="J3" s="115">
        <f>I3/8</f>
        <v>4.3346875000000002</v>
      </c>
      <c r="K3" s="109">
        <v>1</v>
      </c>
      <c r="L3" s="109">
        <v>2</v>
      </c>
      <c r="M3" s="109">
        <v>8</v>
      </c>
      <c r="N3" s="114"/>
      <c r="O3" s="114"/>
      <c r="P3" s="114"/>
      <c r="Q3" s="105">
        <v>17400</v>
      </c>
      <c r="R3" s="105">
        <f t="shared" si="1"/>
        <v>24213</v>
      </c>
      <c r="T3" s="109">
        <v>3</v>
      </c>
    </row>
    <row r="4" spans="1:20" s="105" customFormat="1" ht="15" customHeight="1" x14ac:dyDescent="0.15">
      <c r="A4" s="114">
        <v>45778.416666666664</v>
      </c>
      <c r="B4" s="116" t="s">
        <v>4165</v>
      </c>
      <c r="C4" s="105" t="s">
        <v>2552</v>
      </c>
      <c r="D4" s="113" t="str">
        <f>IFERROR(VLOOKUP(C4,MasterProcess!G:O,8,FALSE),0)</f>
        <v>WN</v>
      </c>
      <c r="E4" s="113" t="str">
        <f>IFERROR(VLOOKUP($C4,MasterProcess!$G:$O,9,FALSE),0)</f>
        <v>TW01</v>
      </c>
      <c r="F4" s="109">
        <v>1</v>
      </c>
      <c r="G4" s="109">
        <v>15000</v>
      </c>
      <c r="H4" s="105">
        <f>IFERROR(VLOOKUP($C4,MasterProcess!$G:$Z,6,FALSE),0)</f>
        <v>420</v>
      </c>
      <c r="I4" s="115">
        <f t="shared" si="0"/>
        <v>35.714285714285715</v>
      </c>
      <c r="J4" s="115">
        <f t="shared" ref="J4:J96" si="2">I4/8</f>
        <v>4.4642857142857144</v>
      </c>
      <c r="K4" s="109">
        <v>1</v>
      </c>
      <c r="L4" s="109">
        <v>5</v>
      </c>
      <c r="M4" s="109">
        <v>8</v>
      </c>
      <c r="N4" s="114"/>
      <c r="O4" s="114"/>
      <c r="P4" s="114"/>
      <c r="R4" s="105">
        <f t="shared" si="1"/>
        <v>15000</v>
      </c>
      <c r="T4" s="109">
        <v>3</v>
      </c>
    </row>
    <row r="5" spans="1:20" s="105" customFormat="1" ht="15" customHeight="1" x14ac:dyDescent="0.15">
      <c r="A5" s="114">
        <v>45778.458333333336</v>
      </c>
      <c r="B5" s="116" t="s">
        <v>4166</v>
      </c>
      <c r="C5" s="105" t="s">
        <v>913</v>
      </c>
      <c r="D5" s="113" t="str">
        <f>IFERROR(VLOOKUP(C5,MasterProcess!G:O,8,FALSE),0)</f>
        <v>ST</v>
      </c>
      <c r="E5" s="113" t="str">
        <f>IFERROR(VLOOKUP($C5,MasterProcess!$G:$O,9,FALSE),0)</f>
        <v>VM04</v>
      </c>
      <c r="F5" s="109">
        <v>1</v>
      </c>
      <c r="G5" s="109">
        <v>100806</v>
      </c>
      <c r="H5" s="105">
        <f>IFERROR(VLOOKUP($C5,MasterProcess!$G:$Z,6,FALSE),0)</f>
        <v>250</v>
      </c>
      <c r="I5" s="115">
        <f t="shared" si="0"/>
        <v>403.22399999999999</v>
      </c>
      <c r="J5" s="115">
        <f t="shared" si="2"/>
        <v>50.402999999999999</v>
      </c>
      <c r="K5" s="109">
        <v>1</v>
      </c>
      <c r="L5" s="109">
        <v>2</v>
      </c>
      <c r="M5" s="109">
        <v>12</v>
      </c>
      <c r="N5" s="114"/>
      <c r="O5" s="114"/>
      <c r="P5" s="114"/>
      <c r="Q5" s="105">
        <v>100806</v>
      </c>
      <c r="R5" s="105">
        <f t="shared" si="1"/>
        <v>0</v>
      </c>
      <c r="T5" s="109">
        <v>3</v>
      </c>
    </row>
    <row r="6" spans="1:20" s="105" customFormat="1" ht="15" customHeight="1" x14ac:dyDescent="0.15">
      <c r="A6" s="114">
        <v>45778.500000057873</v>
      </c>
      <c r="B6" s="116" t="s">
        <v>4166</v>
      </c>
      <c r="C6" s="105" t="s">
        <v>914</v>
      </c>
      <c r="D6" s="113" t="str">
        <f>IFERROR(VLOOKUP(C6,MasterProcess!G:O,8,FALSE),0)</f>
        <v>AL</v>
      </c>
      <c r="E6" s="113" t="str">
        <f>IFERROR(VLOOKUP($C6,MasterProcess!$G:$O,9,FALSE),0)</f>
        <v>CHECKING</v>
      </c>
      <c r="F6" s="109">
        <v>1</v>
      </c>
      <c r="G6" s="109">
        <v>100806</v>
      </c>
      <c r="H6" s="105">
        <f>IFERROR(VLOOKUP($C6,MasterProcess!$G:$Z,6,FALSE),0)</f>
        <v>250</v>
      </c>
      <c r="I6" s="115">
        <f t="shared" si="0"/>
        <v>403.22399999999999</v>
      </c>
      <c r="J6" s="115">
        <f t="shared" si="2"/>
        <v>50.402999999999999</v>
      </c>
      <c r="K6" s="109">
        <v>1</v>
      </c>
      <c r="L6" s="109">
        <v>2</v>
      </c>
      <c r="M6" s="109">
        <v>8</v>
      </c>
      <c r="N6" s="114"/>
      <c r="O6" s="114"/>
      <c r="P6" s="114"/>
      <c r="Q6" s="105">
        <v>57547</v>
      </c>
      <c r="R6" s="105">
        <f t="shared" si="1"/>
        <v>43259</v>
      </c>
      <c r="T6" s="109">
        <v>3</v>
      </c>
    </row>
    <row r="7" spans="1:20" s="134" customFormat="1" ht="15" customHeight="1" x14ac:dyDescent="0.15">
      <c r="A7" s="132">
        <v>45778.54166678241</v>
      </c>
      <c r="B7" s="133" t="s">
        <v>4167</v>
      </c>
      <c r="C7" s="134" t="s">
        <v>2455</v>
      </c>
      <c r="D7" s="135" t="str">
        <f>IFERROR(VLOOKUP(C7,MasterProcess!G:O,8,FALSE),0)</f>
        <v>ST</v>
      </c>
      <c r="E7" s="135" t="str">
        <f>IFERROR(VLOOKUP($C7,MasterProcess!$G:$O,9,FALSE),0)</f>
        <v>STICK LABEL</v>
      </c>
      <c r="F7" s="136">
        <v>1</v>
      </c>
      <c r="G7" s="136">
        <v>1100</v>
      </c>
      <c r="H7" s="134">
        <f>IFERROR(VLOOKUP($C7,MasterProcess!$G:$Z,6,FALSE),0)</f>
        <v>30</v>
      </c>
      <c r="I7" s="137">
        <f t="shared" si="0"/>
        <v>36.666666666666664</v>
      </c>
      <c r="J7" s="137">
        <f t="shared" si="2"/>
        <v>4.583333333333333</v>
      </c>
      <c r="K7" s="136">
        <v>2</v>
      </c>
      <c r="L7" s="136">
        <v>2</v>
      </c>
      <c r="M7" s="136">
        <v>1</v>
      </c>
      <c r="N7" s="132">
        <v>45777.458333333336</v>
      </c>
      <c r="O7" s="132"/>
      <c r="P7" s="132"/>
      <c r="Q7" s="134">
        <v>428</v>
      </c>
      <c r="R7" s="134">
        <f t="shared" si="1"/>
        <v>672</v>
      </c>
      <c r="T7" s="136">
        <v>1</v>
      </c>
    </row>
    <row r="8" spans="1:20" s="122" customFormat="1" ht="15" customHeight="1" x14ac:dyDescent="0.15">
      <c r="A8" s="114">
        <v>45778.583333506947</v>
      </c>
      <c r="B8" s="121" t="s">
        <v>4168</v>
      </c>
      <c r="C8" s="122" t="s">
        <v>2457</v>
      </c>
      <c r="D8" s="123" t="str">
        <f>IFERROR(VLOOKUP(C8,MasterProcess!G:O,8,FALSE),0)</f>
        <v>ST</v>
      </c>
      <c r="E8" s="123" t="str">
        <f>IFERROR(VLOOKUP($C8,MasterProcess!$G:$O,9,FALSE),0)</f>
        <v>STICK LABEL</v>
      </c>
      <c r="F8" s="124">
        <v>1</v>
      </c>
      <c r="G8" s="124">
        <v>500</v>
      </c>
      <c r="H8" s="122">
        <f>IFERROR(VLOOKUP($C8,MasterProcess!$G:$Z,6,FALSE),0)</f>
        <v>18</v>
      </c>
      <c r="I8" s="125">
        <f t="shared" si="0"/>
        <v>27.777777777777779</v>
      </c>
      <c r="J8" s="125">
        <f t="shared" si="2"/>
        <v>3.4722222222222223</v>
      </c>
      <c r="K8" s="124">
        <v>3</v>
      </c>
      <c r="L8" s="124">
        <v>2</v>
      </c>
      <c r="M8" s="124">
        <v>2</v>
      </c>
      <c r="N8" s="120">
        <v>45777.291666666664</v>
      </c>
      <c r="O8" s="120"/>
      <c r="P8" s="120"/>
      <c r="R8" s="122">
        <f t="shared" si="1"/>
        <v>500</v>
      </c>
      <c r="T8" s="124">
        <v>3</v>
      </c>
    </row>
    <row r="9" spans="1:20" s="105" customFormat="1" ht="15" customHeight="1" x14ac:dyDescent="0.15">
      <c r="A9" s="114">
        <v>45778.625000231485</v>
      </c>
      <c r="B9" s="116" t="s">
        <v>4169</v>
      </c>
      <c r="C9" s="105" t="s">
        <v>1222</v>
      </c>
      <c r="D9" s="113" t="str">
        <f>IFERROR(VLOOKUP(C9,MasterProcess!G:O,8,FALSE),0)</f>
        <v>AL</v>
      </c>
      <c r="E9" s="113" t="str">
        <f>IFERROR(VLOOKUP($C9,MasterProcess!$G:$O,9,FALSE),0)</f>
        <v>CHECKING</v>
      </c>
      <c r="F9" s="109">
        <v>1</v>
      </c>
      <c r="G9" s="109">
        <v>30120</v>
      </c>
      <c r="H9" s="105">
        <f>IFERROR(VLOOKUP($C9,MasterProcess!$G:$Z,6,FALSE),0)</f>
        <v>1800</v>
      </c>
      <c r="I9" s="115">
        <f t="shared" si="0"/>
        <v>16.733333333333334</v>
      </c>
      <c r="J9" s="115">
        <f t="shared" si="2"/>
        <v>2.0916666666666668</v>
      </c>
      <c r="K9" s="109">
        <v>4</v>
      </c>
      <c r="L9" s="109">
        <v>3</v>
      </c>
      <c r="M9" s="109">
        <v>8</v>
      </c>
      <c r="N9" s="114"/>
      <c r="O9" s="114"/>
      <c r="P9" s="114"/>
      <c r="R9" s="105">
        <f t="shared" si="1"/>
        <v>30120</v>
      </c>
      <c r="T9" s="109">
        <v>3</v>
      </c>
    </row>
    <row r="10" spans="1:20" s="105" customFormat="1" ht="15" customHeight="1" x14ac:dyDescent="0.15">
      <c r="A10" s="114">
        <v>45778.666666956022</v>
      </c>
      <c r="B10" s="116" t="s">
        <v>4170</v>
      </c>
      <c r="C10" s="105" t="s">
        <v>3145</v>
      </c>
      <c r="D10" s="113" t="str">
        <f>IFERROR(VLOOKUP(C10,MasterProcess!G:O,8,FALSE),0)</f>
        <v>TR</v>
      </c>
      <c r="E10" s="113" t="str">
        <f>IFERROR(VLOOKUP($C10,MasterProcess!$G:$O,9,FALSE),0)</f>
        <v>PAINTING</v>
      </c>
      <c r="F10" s="109">
        <v>1</v>
      </c>
      <c r="G10" s="109">
        <v>252</v>
      </c>
      <c r="H10" s="105">
        <f>IFERROR(VLOOKUP($C10,MasterProcess!$G:$Z,6,FALSE),0)</f>
        <v>12</v>
      </c>
      <c r="I10" s="115">
        <f t="shared" si="0"/>
        <v>21</v>
      </c>
      <c r="J10" s="115">
        <f t="shared" si="2"/>
        <v>2.625</v>
      </c>
      <c r="K10" s="109">
        <v>5</v>
      </c>
      <c r="L10" s="109">
        <v>4</v>
      </c>
      <c r="M10" s="109">
        <v>8</v>
      </c>
      <c r="N10" s="114"/>
      <c r="O10" s="114"/>
      <c r="P10" s="114"/>
      <c r="Q10" s="105">
        <v>211</v>
      </c>
      <c r="R10" s="105">
        <f t="shared" si="1"/>
        <v>41</v>
      </c>
      <c r="T10" s="109">
        <v>1</v>
      </c>
    </row>
    <row r="11" spans="1:20" s="105" customFormat="1" ht="15" customHeight="1" x14ac:dyDescent="0.15">
      <c r="A11" s="114">
        <v>45778.708333680559</v>
      </c>
      <c r="B11" s="116" t="s">
        <v>4170</v>
      </c>
      <c r="C11" s="105" t="s">
        <v>3146</v>
      </c>
      <c r="D11" s="113" t="str">
        <f>IFERROR(VLOOKUP(C11,MasterProcess!G:O,8,FALSE),0)</f>
        <v>TR</v>
      </c>
      <c r="E11" s="113" t="str">
        <f>IFERROR(VLOOKUP($C11,MasterProcess!$G:$O,9,FALSE),0)</f>
        <v>PACK &amp; LABEL</v>
      </c>
      <c r="F11" s="109">
        <v>1</v>
      </c>
      <c r="G11" s="109">
        <v>252</v>
      </c>
      <c r="H11" s="105">
        <f>IFERROR(VLOOKUP($C11,MasterProcess!$G:$Z,6,FALSE),0)</f>
        <v>12</v>
      </c>
      <c r="I11" s="115">
        <f t="shared" si="0"/>
        <v>21</v>
      </c>
      <c r="J11" s="115">
        <f t="shared" si="2"/>
        <v>2.625</v>
      </c>
      <c r="K11" s="109">
        <v>6</v>
      </c>
      <c r="L11" s="109">
        <v>5</v>
      </c>
      <c r="M11" s="109">
        <v>8</v>
      </c>
      <c r="N11" s="114"/>
      <c r="O11" s="114"/>
      <c r="P11" s="114"/>
      <c r="Q11" s="105">
        <v>182</v>
      </c>
      <c r="R11" s="105">
        <f t="shared" si="1"/>
        <v>70</v>
      </c>
      <c r="T11" s="109">
        <v>1</v>
      </c>
    </row>
    <row r="12" spans="1:20" s="105" customFormat="1" ht="15" customHeight="1" x14ac:dyDescent="0.15">
      <c r="A12" s="114">
        <v>45779.541666608799</v>
      </c>
      <c r="B12" s="105" t="s">
        <v>4171</v>
      </c>
      <c r="C12" s="105" t="s">
        <v>1609</v>
      </c>
      <c r="D12" s="113" t="str">
        <f>IFERROR(VLOOKUP(C12,MasterProcess!G:O,8,FALSE),0)</f>
        <v>ST-4</v>
      </c>
      <c r="E12" s="113" t="str">
        <f>IFERROR(VLOOKUP($C12,MasterProcess!$G:$O,9,FALSE),0)</f>
        <v>TP08</v>
      </c>
      <c r="F12" s="109">
        <v>1</v>
      </c>
      <c r="G12" s="109">
        <v>28632</v>
      </c>
      <c r="H12" s="105">
        <f>IFERROR(VLOOKUP($C12,MasterProcess!$G:$Z,6,FALSE),0)</f>
        <v>360</v>
      </c>
      <c r="I12" s="115">
        <f t="shared" si="0"/>
        <v>79.533333333333331</v>
      </c>
      <c r="J12" s="115">
        <f t="shared" si="2"/>
        <v>9.9416666666666664</v>
      </c>
      <c r="K12" s="109">
        <v>7</v>
      </c>
      <c r="L12" s="109">
        <v>6</v>
      </c>
      <c r="M12" s="109">
        <v>8</v>
      </c>
      <c r="N12" s="114"/>
      <c r="O12" s="114"/>
      <c r="P12" s="114"/>
      <c r="Q12" s="105">
        <v>5990</v>
      </c>
      <c r="R12" s="105">
        <f t="shared" si="1"/>
        <v>22642</v>
      </c>
      <c r="T12" s="109">
        <v>3</v>
      </c>
    </row>
    <row r="13" spans="1:20" s="105" customFormat="1" ht="15" customHeight="1" x14ac:dyDescent="0.15">
      <c r="A13" s="114">
        <v>45780.541666608799</v>
      </c>
      <c r="B13" s="105" t="s">
        <v>4171</v>
      </c>
      <c r="C13" s="105" t="s">
        <v>1610</v>
      </c>
      <c r="D13" s="113" t="str">
        <f>IFERROR(VLOOKUP(C13,MasterProcess!G:O,8,FALSE),0)</f>
        <v>AL</v>
      </c>
      <c r="E13" s="113" t="str">
        <f>IFERROR(VLOOKUP($C13,MasterProcess!$G:$O,9,FALSE),0)</f>
        <v>CHECKING</v>
      </c>
      <c r="F13" s="109">
        <v>1</v>
      </c>
      <c r="G13" s="109">
        <v>28632</v>
      </c>
      <c r="H13" s="105">
        <f>IFERROR(VLOOKUP($C13,MasterProcess!$G:$Z,6,FALSE),0)</f>
        <v>360</v>
      </c>
      <c r="I13" s="115">
        <f t="shared" si="0"/>
        <v>79.533333333333331</v>
      </c>
      <c r="J13" s="115">
        <f t="shared" si="2"/>
        <v>9.9416666666666664</v>
      </c>
      <c r="K13" s="109">
        <v>1</v>
      </c>
      <c r="L13" s="109">
        <v>7</v>
      </c>
      <c r="M13" s="109">
        <v>8</v>
      </c>
      <c r="N13" s="114"/>
      <c r="O13" s="114"/>
      <c r="P13" s="114"/>
      <c r="Q13" s="105">
        <v>5990</v>
      </c>
      <c r="R13" s="105">
        <f t="shared" si="1"/>
        <v>22642</v>
      </c>
      <c r="T13" s="109">
        <v>3</v>
      </c>
    </row>
    <row r="14" spans="1:20" s="122" customFormat="1" ht="15" customHeight="1" x14ac:dyDescent="0.15">
      <c r="A14" s="120">
        <v>45781.541666608799</v>
      </c>
      <c r="B14" s="122" t="s">
        <v>4172</v>
      </c>
      <c r="C14" s="122" t="s">
        <v>812</v>
      </c>
      <c r="D14" s="123" t="str">
        <f>IFERROR(VLOOKUP(C14,MasterProcess!G:O,8,FALSE),0)</f>
        <v>ST-3</v>
      </c>
      <c r="E14" s="123" t="str">
        <f>IFERROR(VLOOKUP($C14,MasterProcess!$G:$O,9,FALSE),0)</f>
        <v>PP25</v>
      </c>
      <c r="F14" s="124">
        <v>1</v>
      </c>
      <c r="G14" s="124">
        <v>5900</v>
      </c>
      <c r="H14" s="122">
        <f>IFERROR(VLOOKUP($C14,MasterProcess!$G:$Z,6,FALSE),0)</f>
        <v>300</v>
      </c>
      <c r="I14" s="125">
        <f t="shared" si="0"/>
        <v>19.666666666666668</v>
      </c>
      <c r="J14" s="125">
        <f t="shared" si="2"/>
        <v>2.4583333333333335</v>
      </c>
      <c r="K14" s="124">
        <v>1</v>
      </c>
      <c r="L14" s="124">
        <v>8</v>
      </c>
      <c r="M14" s="124">
        <v>8</v>
      </c>
      <c r="N14" s="120">
        <v>45778.333333333336</v>
      </c>
      <c r="O14" s="120"/>
      <c r="P14" s="120"/>
      <c r="R14" s="122">
        <f t="shared" si="1"/>
        <v>5900</v>
      </c>
      <c r="T14" s="124">
        <v>3</v>
      </c>
    </row>
    <row r="15" spans="1:20" s="105" customFormat="1" ht="15" customHeight="1" x14ac:dyDescent="0.15">
      <c r="A15" s="114">
        <v>45782.541666608799</v>
      </c>
      <c r="B15" s="105" t="s">
        <v>4172</v>
      </c>
      <c r="C15" s="105" t="s">
        <v>813</v>
      </c>
      <c r="D15" s="113" t="str">
        <f>IFERROR(VLOOKUP(C15,MasterProcess!G:O,8,FALSE),0)</f>
        <v>ST-3</v>
      </c>
      <c r="E15" s="113" t="str">
        <f>IFERROR(VLOOKUP($C15,MasterProcess!$G:$O,9,FALSE),0)</f>
        <v>PP26-110T</v>
      </c>
      <c r="F15" s="109">
        <v>1</v>
      </c>
      <c r="G15" s="109">
        <v>5900</v>
      </c>
      <c r="H15" s="105">
        <f>IFERROR(VLOOKUP($C15,MasterProcess!$G:$Z,6,FALSE),0)</f>
        <v>300</v>
      </c>
      <c r="I15" s="115">
        <f t="shared" si="0"/>
        <v>19.666666666666668</v>
      </c>
      <c r="J15" s="115">
        <f t="shared" si="2"/>
        <v>2.4583333333333335</v>
      </c>
      <c r="K15" s="109">
        <v>1</v>
      </c>
      <c r="L15" s="109">
        <v>9</v>
      </c>
      <c r="M15" s="109">
        <v>8</v>
      </c>
      <c r="N15" s="114"/>
      <c r="O15" s="114"/>
      <c r="P15" s="114"/>
      <c r="R15" s="105">
        <f t="shared" si="1"/>
        <v>5900</v>
      </c>
      <c r="T15" s="109">
        <v>3</v>
      </c>
    </row>
    <row r="16" spans="1:20" s="105" customFormat="1" ht="15" customHeight="1" x14ac:dyDescent="0.15">
      <c r="A16" s="114">
        <v>45783.541666608799</v>
      </c>
      <c r="B16" s="105" t="s">
        <v>4172</v>
      </c>
      <c r="C16" s="105" t="s">
        <v>815</v>
      </c>
      <c r="D16" s="113" t="str">
        <f>IFERROR(VLOOKUP(C16,MasterProcess!G:O,8,FALSE),0)</f>
        <v>ST-3</v>
      </c>
      <c r="E16" s="113" t="str">
        <f>IFERROR(VLOOKUP($C16,MasterProcess!$G:$O,9,FALSE),0)</f>
        <v>PP20</v>
      </c>
      <c r="F16" s="109">
        <v>1</v>
      </c>
      <c r="G16" s="109">
        <v>5900</v>
      </c>
      <c r="H16" s="105">
        <f>IFERROR(VLOOKUP($C16,MasterProcess!$G:$Z,6,FALSE),0)</f>
        <v>300</v>
      </c>
      <c r="I16" s="115">
        <f t="shared" si="0"/>
        <v>19.666666666666668</v>
      </c>
      <c r="J16" s="115">
        <f t="shared" si="2"/>
        <v>2.4583333333333335</v>
      </c>
      <c r="K16" s="109">
        <v>1</v>
      </c>
      <c r="L16" s="109">
        <v>10</v>
      </c>
      <c r="M16" s="109">
        <v>8</v>
      </c>
      <c r="N16" s="114"/>
      <c r="O16" s="114"/>
      <c r="P16" s="114"/>
      <c r="R16" s="105">
        <f t="shared" si="1"/>
        <v>5900</v>
      </c>
      <c r="T16" s="109">
        <v>3</v>
      </c>
    </row>
    <row r="17" spans="1:20" s="105" customFormat="1" ht="15" customHeight="1" x14ac:dyDescent="0.15">
      <c r="A17" s="114">
        <v>45784.541666608799</v>
      </c>
      <c r="B17" s="105" t="s">
        <v>4172</v>
      </c>
      <c r="C17" s="105" t="s">
        <v>816</v>
      </c>
      <c r="D17" s="113" t="str">
        <f>IFERROR(VLOOKUP(C17,MasterProcess!G:O,8,FALSE),0)</f>
        <v>ST-3</v>
      </c>
      <c r="E17" s="113" t="str">
        <f>IFERROR(VLOOKUP($C17,MasterProcess!$G:$O,9,FALSE),0)</f>
        <v>PP28-110T</v>
      </c>
      <c r="F17" s="109">
        <v>1</v>
      </c>
      <c r="G17" s="109">
        <v>5900</v>
      </c>
      <c r="H17" s="105">
        <f>IFERROR(VLOOKUP($C17,MasterProcess!$G:$Z,6,FALSE),0)</f>
        <v>300</v>
      </c>
      <c r="I17" s="115">
        <f t="shared" si="0"/>
        <v>19.666666666666668</v>
      </c>
      <c r="J17" s="115">
        <f t="shared" si="2"/>
        <v>2.4583333333333335</v>
      </c>
      <c r="K17" s="109">
        <v>1</v>
      </c>
      <c r="L17" s="109">
        <v>2</v>
      </c>
      <c r="M17" s="109">
        <v>8</v>
      </c>
      <c r="N17" s="114"/>
      <c r="O17" s="114"/>
      <c r="P17" s="114"/>
      <c r="R17" s="105">
        <f t="shared" si="1"/>
        <v>5900</v>
      </c>
      <c r="T17" s="109">
        <v>3</v>
      </c>
    </row>
    <row r="18" spans="1:20" s="105" customFormat="1" ht="15" customHeight="1" x14ac:dyDescent="0.15">
      <c r="A18" s="114">
        <v>45785.541666608799</v>
      </c>
      <c r="B18" s="105" t="s">
        <v>4172</v>
      </c>
      <c r="C18" s="105" t="s">
        <v>817</v>
      </c>
      <c r="D18" s="113" t="str">
        <f>IFERROR(VLOOKUP(C18,MasterProcess!G:O,8,FALSE),0)</f>
        <v>ST-3</v>
      </c>
      <c r="E18" s="113" t="str">
        <f>IFERROR(VLOOKUP($C18,MasterProcess!$G:$O,9,FALSE),0)</f>
        <v>SW01</v>
      </c>
      <c r="F18" s="109">
        <v>1</v>
      </c>
      <c r="G18" s="109">
        <v>5900</v>
      </c>
      <c r="H18" s="105">
        <f>IFERROR(VLOOKUP($C18,MasterProcess!$G:$Z,6,FALSE),0)</f>
        <v>300</v>
      </c>
      <c r="I18" s="115">
        <f t="shared" si="0"/>
        <v>19.666666666666668</v>
      </c>
      <c r="J18" s="115">
        <f t="shared" si="2"/>
        <v>2.4583333333333335</v>
      </c>
      <c r="K18" s="109">
        <v>1</v>
      </c>
      <c r="L18" s="109">
        <v>2</v>
      </c>
      <c r="M18" s="109">
        <v>8</v>
      </c>
      <c r="N18" s="114"/>
      <c r="O18" s="114"/>
      <c r="P18" s="114"/>
      <c r="R18" s="105">
        <f t="shared" si="1"/>
        <v>5900</v>
      </c>
      <c r="T18" s="109">
        <v>3</v>
      </c>
    </row>
    <row r="19" spans="1:20" s="105" customFormat="1" ht="15" customHeight="1" x14ac:dyDescent="0.15">
      <c r="A19" s="114">
        <v>45786.541666608799</v>
      </c>
      <c r="B19" s="105" t="s">
        <v>4172</v>
      </c>
      <c r="C19" s="105" t="s">
        <v>818</v>
      </c>
      <c r="D19" s="113" t="str">
        <f>IFERROR(VLOOKUP(C19,MasterProcess!G:O,8,FALSE),0)</f>
        <v>ST-1</v>
      </c>
      <c r="E19" s="113" t="str">
        <f>IFERROR(VLOOKUP($C19,MasterProcess!$G:$O,9,FALSE),0)</f>
        <v>OPT PAINTING</v>
      </c>
      <c r="F19" s="109">
        <v>1</v>
      </c>
      <c r="G19" s="109">
        <v>5900</v>
      </c>
      <c r="H19" s="105">
        <f>IFERROR(VLOOKUP($C19,MasterProcess!$G:$Z,6,FALSE),0)</f>
        <v>120</v>
      </c>
      <c r="I19" s="115">
        <f t="shared" si="0"/>
        <v>49.166666666666664</v>
      </c>
      <c r="J19" s="115">
        <f t="shared" si="2"/>
        <v>6.145833333333333</v>
      </c>
      <c r="K19" s="109">
        <v>1</v>
      </c>
      <c r="L19" s="109">
        <v>2</v>
      </c>
      <c r="M19" s="109">
        <v>8</v>
      </c>
      <c r="N19" s="114"/>
      <c r="O19" s="114"/>
      <c r="P19" s="114"/>
      <c r="R19" s="105">
        <f t="shared" si="1"/>
        <v>5900</v>
      </c>
      <c r="T19" s="109">
        <v>3</v>
      </c>
    </row>
    <row r="20" spans="1:20" s="122" customFormat="1" ht="15" customHeight="1" x14ac:dyDescent="0.15">
      <c r="A20" s="120">
        <v>45787.541666608799</v>
      </c>
      <c r="B20" s="121" t="s">
        <v>4173</v>
      </c>
      <c r="C20" s="122" t="s">
        <v>2718</v>
      </c>
      <c r="D20" s="123" t="str">
        <f>IFERROR(VLOOKUP(C20,MasterProcess!G:O,8,FALSE),0)</f>
        <v>ST-3</v>
      </c>
      <c r="E20" s="123" t="str">
        <f>IFERROR(VLOOKUP($C20,MasterProcess!$G:$O,9,FALSE),0)</f>
        <v>PP09-160T</v>
      </c>
      <c r="F20" s="124">
        <v>1</v>
      </c>
      <c r="G20" s="124">
        <v>6080</v>
      </c>
      <c r="H20" s="122">
        <f>IFERROR(VLOOKUP($C20,MasterProcess!$G:$Z,6,FALSE),0)</f>
        <v>330</v>
      </c>
      <c r="I20" s="125">
        <f t="shared" si="0"/>
        <v>18.424242424242426</v>
      </c>
      <c r="J20" s="125">
        <f t="shared" si="2"/>
        <v>2.3030303030303032</v>
      </c>
      <c r="K20" s="124">
        <v>1</v>
      </c>
      <c r="L20" s="124">
        <v>2</v>
      </c>
      <c r="M20" s="124">
        <v>8</v>
      </c>
      <c r="N20" s="120">
        <v>45785.416666666664</v>
      </c>
      <c r="O20" s="120"/>
      <c r="P20" s="120"/>
      <c r="Q20" s="122">
        <v>6042</v>
      </c>
      <c r="R20" s="122">
        <f t="shared" si="1"/>
        <v>38</v>
      </c>
      <c r="T20" s="124">
        <v>3</v>
      </c>
    </row>
    <row r="21" spans="1:20" s="105" customFormat="1" ht="15" customHeight="1" x14ac:dyDescent="0.15">
      <c r="A21" s="114">
        <v>45788.541666608799</v>
      </c>
      <c r="B21" s="116" t="s">
        <v>4173</v>
      </c>
      <c r="C21" s="105" t="s">
        <v>2719</v>
      </c>
      <c r="D21" s="113" t="str">
        <f>IFERROR(VLOOKUP(C21,MasterProcess!G:O,8,FALSE),0)</f>
        <v>ST-3</v>
      </c>
      <c r="E21" s="113" t="str">
        <f>IFERROR(VLOOKUP($C21,MasterProcess!$G:$O,9,FALSE),0)</f>
        <v>PP18</v>
      </c>
      <c r="F21" s="109">
        <v>1</v>
      </c>
      <c r="G21" s="109">
        <v>6080</v>
      </c>
      <c r="H21" s="105">
        <f>IFERROR(VLOOKUP($C21,MasterProcess!$G:$Z,6,FALSE),0)</f>
        <v>330</v>
      </c>
      <c r="I21" s="115">
        <f t="shared" si="0"/>
        <v>18.424242424242426</v>
      </c>
      <c r="J21" s="115">
        <f t="shared" si="2"/>
        <v>2.3030303030303032</v>
      </c>
      <c r="K21" s="109">
        <v>1</v>
      </c>
      <c r="L21" s="109">
        <v>2</v>
      </c>
      <c r="M21" s="109">
        <v>8</v>
      </c>
      <c r="N21" s="114"/>
      <c r="O21" s="114"/>
      <c r="P21" s="114"/>
      <c r="Q21" s="105">
        <v>6042</v>
      </c>
      <c r="R21" s="105">
        <f t="shared" si="1"/>
        <v>38</v>
      </c>
      <c r="T21" s="109">
        <v>3</v>
      </c>
    </row>
    <row r="22" spans="1:20" s="105" customFormat="1" ht="15" customHeight="1" x14ac:dyDescent="0.15">
      <c r="A22" s="114">
        <v>45789.541666608799</v>
      </c>
      <c r="B22" s="116" t="s">
        <v>4173</v>
      </c>
      <c r="C22" s="105" t="s">
        <v>2720</v>
      </c>
      <c r="D22" s="113" t="str">
        <f>IFERROR(VLOOKUP(C22,MasterProcess!G:O,8,FALSE),0)</f>
        <v>ST-3</v>
      </c>
      <c r="E22" s="113" t="str">
        <f>IFERROR(VLOOKUP($C22,MasterProcess!$G:$O,9,FALSE),0)</f>
        <v>PP17-110T</v>
      </c>
      <c r="F22" s="109">
        <v>1</v>
      </c>
      <c r="G22" s="109">
        <v>6080</v>
      </c>
      <c r="H22" s="105">
        <f>IFERROR(VLOOKUP($C22,MasterProcess!$G:$Z,6,FALSE),0)</f>
        <v>330</v>
      </c>
      <c r="I22" s="115">
        <f t="shared" si="0"/>
        <v>18.424242424242426</v>
      </c>
      <c r="J22" s="115">
        <f t="shared" si="2"/>
        <v>2.3030303030303032</v>
      </c>
      <c r="K22" s="109">
        <v>1</v>
      </c>
      <c r="L22" s="109">
        <v>2</v>
      </c>
      <c r="M22" s="109">
        <v>8</v>
      </c>
      <c r="N22" s="114"/>
      <c r="O22" s="114"/>
      <c r="P22" s="114"/>
      <c r="Q22" s="105">
        <v>6042</v>
      </c>
      <c r="R22" s="105">
        <f t="shared" si="1"/>
        <v>38</v>
      </c>
      <c r="T22" s="109">
        <v>3</v>
      </c>
    </row>
    <row r="23" spans="1:20" s="105" customFormat="1" ht="15" customHeight="1" x14ac:dyDescent="0.15">
      <c r="A23" s="114">
        <v>45790.541666608799</v>
      </c>
      <c r="B23" s="116" t="s">
        <v>4173</v>
      </c>
      <c r="C23" s="105" t="s">
        <v>2722</v>
      </c>
      <c r="D23" s="113" t="str">
        <f>IFERROR(VLOOKUP(C23,MasterProcess!G:O,8,FALSE),0)</f>
        <v>ST-3</v>
      </c>
      <c r="E23" s="113" t="str">
        <f>IFERROR(VLOOKUP($C23,MasterProcess!$G:$O,9,FALSE),0)</f>
        <v>PP16-110T</v>
      </c>
      <c r="F23" s="109">
        <v>1</v>
      </c>
      <c r="G23" s="109">
        <v>6080</v>
      </c>
      <c r="H23" s="105">
        <f>IFERROR(VLOOKUP($C23,MasterProcess!$G:$Z,6,FALSE),0)</f>
        <v>330</v>
      </c>
      <c r="I23" s="115">
        <f t="shared" si="0"/>
        <v>18.424242424242426</v>
      </c>
      <c r="J23" s="115">
        <f t="shared" si="2"/>
        <v>2.3030303030303032</v>
      </c>
      <c r="K23" s="109">
        <v>1</v>
      </c>
      <c r="L23" s="109">
        <v>2</v>
      </c>
      <c r="M23" s="109">
        <v>8</v>
      </c>
      <c r="N23" s="114"/>
      <c r="O23" s="114"/>
      <c r="P23" s="114"/>
      <c r="Q23" s="105">
        <v>6042</v>
      </c>
      <c r="R23" s="105">
        <f t="shared" si="1"/>
        <v>38</v>
      </c>
      <c r="T23" s="109">
        <v>3</v>
      </c>
    </row>
    <row r="24" spans="1:20" s="105" customFormat="1" ht="15" customHeight="1" x14ac:dyDescent="0.15">
      <c r="A24" s="114">
        <v>45791.541666666664</v>
      </c>
      <c r="B24" s="116" t="s">
        <v>4173</v>
      </c>
      <c r="C24" s="105" t="s">
        <v>2723</v>
      </c>
      <c r="D24" s="113" t="str">
        <f>IFERROR(VLOOKUP(C24,MasterProcess!G:O,8,FALSE),0)</f>
        <v>ST-3</v>
      </c>
      <c r="E24" s="113" t="str">
        <f>IFERROR(VLOOKUP($C24,MasterProcess!$G:$O,9,FALSE),0)</f>
        <v>PP27-110T</v>
      </c>
      <c r="F24" s="109">
        <v>2</v>
      </c>
      <c r="G24" s="109">
        <v>6080</v>
      </c>
      <c r="H24" s="105">
        <f>IFERROR(VLOOKUP($C24,MasterProcess!$G:$Z,6,FALSE),0)</f>
        <v>330</v>
      </c>
      <c r="I24" s="115">
        <f t="shared" si="0"/>
        <v>18.424242424242426</v>
      </c>
      <c r="J24" s="115">
        <f t="shared" si="2"/>
        <v>2.3030303030303032</v>
      </c>
      <c r="K24" s="109">
        <v>1</v>
      </c>
      <c r="L24" s="109">
        <v>2</v>
      </c>
      <c r="M24" s="109">
        <v>8</v>
      </c>
      <c r="N24" s="114"/>
      <c r="O24" s="114"/>
      <c r="P24" s="114"/>
      <c r="Q24" s="105">
        <v>6042</v>
      </c>
      <c r="R24" s="105">
        <f t="shared" si="1"/>
        <v>38</v>
      </c>
      <c r="T24" s="109">
        <v>3</v>
      </c>
    </row>
    <row r="25" spans="1:20" s="105" customFormat="1" ht="15" customHeight="1" x14ac:dyDescent="0.15">
      <c r="A25" s="114">
        <v>45791.541666666664</v>
      </c>
      <c r="B25" s="116" t="s">
        <v>4174</v>
      </c>
      <c r="C25" s="105" t="s">
        <v>2552</v>
      </c>
      <c r="D25" s="113" t="str">
        <f>IFERROR(VLOOKUP(C25,MasterProcess!G:O,8,FALSE),0)</f>
        <v>WN</v>
      </c>
      <c r="E25" s="113" t="str">
        <f>IFERROR(VLOOKUP($C25,MasterProcess!$G:$O,9,FALSE),0)</f>
        <v>TW01</v>
      </c>
      <c r="F25" s="109">
        <v>1</v>
      </c>
      <c r="G25" s="109">
        <v>15000</v>
      </c>
      <c r="H25" s="105">
        <f>IFERROR(VLOOKUP($C25,MasterProcess!$G:$Z,6,FALSE),0)</f>
        <v>420</v>
      </c>
      <c r="I25" s="115">
        <f t="shared" si="0"/>
        <v>35.714285714285715</v>
      </c>
      <c r="J25" s="115">
        <f t="shared" si="2"/>
        <v>4.4642857142857144</v>
      </c>
      <c r="K25" s="109">
        <v>1</v>
      </c>
      <c r="L25" s="109">
        <v>2</v>
      </c>
      <c r="M25" s="109">
        <v>8</v>
      </c>
      <c r="N25" s="114"/>
      <c r="O25" s="114"/>
      <c r="P25" s="114"/>
      <c r="R25" s="105">
        <f t="shared" si="1"/>
        <v>15000</v>
      </c>
      <c r="T25" s="109">
        <v>3</v>
      </c>
    </row>
    <row r="26" spans="1:20" s="105" customFormat="1" ht="15" customHeight="1" x14ac:dyDescent="0.15">
      <c r="A26" s="114">
        <v>45791.541666666664</v>
      </c>
      <c r="B26" s="116" t="s">
        <v>4175</v>
      </c>
      <c r="C26" s="105" t="s">
        <v>2667</v>
      </c>
      <c r="D26" s="113" t="str">
        <f>IFERROR(VLOOKUP(C26,MasterProcess!G:O,8,FALSE),0)</f>
        <v>AL</v>
      </c>
      <c r="E26" s="113" t="str">
        <f>IFERROR(VLOOKUP($C26,MasterProcess!$G:$O,9,FALSE),0)</f>
        <v>CHECKING</v>
      </c>
      <c r="F26" s="109">
        <v>1</v>
      </c>
      <c r="G26" s="109">
        <v>1000</v>
      </c>
      <c r="H26" s="105">
        <f>IFERROR(VLOOKUP($C26,MasterProcess!$G:$Z,6,FALSE),0)</f>
        <v>15</v>
      </c>
      <c r="I26" s="115">
        <f t="shared" si="0"/>
        <v>66.666666666666671</v>
      </c>
      <c r="J26" s="115">
        <f t="shared" si="2"/>
        <v>8.3333333333333339</v>
      </c>
      <c r="K26" s="109">
        <v>1</v>
      </c>
      <c r="L26" s="109">
        <v>2</v>
      </c>
      <c r="M26" s="109">
        <v>8</v>
      </c>
      <c r="N26" s="114"/>
      <c r="O26" s="114"/>
      <c r="P26" s="114"/>
      <c r="R26" s="105">
        <f t="shared" si="1"/>
        <v>1000</v>
      </c>
      <c r="T26" s="109">
        <v>3</v>
      </c>
    </row>
    <row r="27" spans="1:20" s="105" customFormat="1" ht="15" customHeight="1" x14ac:dyDescent="0.15">
      <c r="A27" s="114">
        <v>45792.333333333336</v>
      </c>
      <c r="B27" s="116" t="s">
        <v>4176</v>
      </c>
      <c r="C27" s="105" t="s">
        <v>2293</v>
      </c>
      <c r="D27" s="113" t="str">
        <f>IFERROR(VLOOKUP(C27,MasterProcess!G:O,8,FALSE),0)</f>
        <v>ST-4</v>
      </c>
      <c r="E27" s="113" t="str">
        <f>IFERROR(VLOOKUP($C27,MasterProcess!$G:$O,9,FALSE),0)</f>
        <v>PP24-160T</v>
      </c>
      <c r="F27" s="109">
        <v>1</v>
      </c>
      <c r="G27" s="109">
        <v>216</v>
      </c>
      <c r="H27" s="105">
        <f>IFERROR(VLOOKUP($C27,MasterProcess!$G:$Z,6,FALSE),0)</f>
        <v>300</v>
      </c>
      <c r="I27" s="115">
        <f t="shared" si="0"/>
        <v>0.72</v>
      </c>
      <c r="J27" s="115">
        <f t="shared" si="2"/>
        <v>0.09</v>
      </c>
      <c r="K27" s="109">
        <v>1</v>
      </c>
      <c r="L27" s="109">
        <v>2</v>
      </c>
      <c r="M27" s="109">
        <v>8</v>
      </c>
      <c r="N27" s="114"/>
      <c r="O27" s="114"/>
      <c r="P27" s="114"/>
      <c r="R27" s="105">
        <f t="shared" si="1"/>
        <v>216</v>
      </c>
      <c r="T27" s="109">
        <v>3</v>
      </c>
    </row>
    <row r="28" spans="1:20" s="105" customFormat="1" ht="15" customHeight="1" x14ac:dyDescent="0.15">
      <c r="A28" s="114">
        <v>45792.333333333336</v>
      </c>
      <c r="B28" s="116" t="s">
        <v>4176</v>
      </c>
      <c r="C28" s="105" t="s">
        <v>2294</v>
      </c>
      <c r="D28" s="113" t="str">
        <f>IFERROR(VLOOKUP(C28,MasterProcess!G:O,8,FALSE),0)</f>
        <v>ST-4</v>
      </c>
      <c r="E28" s="113" t="str">
        <f>IFERROR(VLOOKUP($C28,MasterProcess!$G:$O,9,FALSE),0)</f>
        <v>PP24-160T</v>
      </c>
      <c r="F28" s="109">
        <v>1</v>
      </c>
      <c r="G28" s="109">
        <v>216</v>
      </c>
      <c r="H28" s="105">
        <f>IFERROR(VLOOKUP($C28,MasterProcess!$G:$Z,6,FALSE),0)</f>
        <v>300</v>
      </c>
      <c r="I28" s="115">
        <f t="shared" si="0"/>
        <v>0.72</v>
      </c>
      <c r="J28" s="115">
        <f t="shared" si="2"/>
        <v>0.09</v>
      </c>
      <c r="K28" s="109">
        <v>1</v>
      </c>
      <c r="L28" s="109">
        <v>2</v>
      </c>
      <c r="M28" s="109">
        <v>8</v>
      </c>
      <c r="N28" s="117"/>
      <c r="O28" s="117"/>
      <c r="P28" s="117"/>
      <c r="R28" s="105">
        <f t="shared" si="1"/>
        <v>216</v>
      </c>
      <c r="T28" s="109">
        <v>3</v>
      </c>
    </row>
    <row r="29" spans="1:20" s="105" customFormat="1" ht="15" customHeight="1" x14ac:dyDescent="0.15">
      <c r="A29" s="114">
        <v>45792.333333333336</v>
      </c>
      <c r="B29" s="105" t="s">
        <v>4177</v>
      </c>
      <c r="C29" s="105" t="s">
        <v>1796</v>
      </c>
      <c r="D29" s="113" t="str">
        <f>IFERROR(VLOOKUP(C29,MasterProcess!G:O,8,FALSE),0)</f>
        <v>ST-4</v>
      </c>
      <c r="E29" s="113" t="str">
        <f>IFERROR(VLOOKUP($C29,MasterProcess!$G:$O,9,FALSE),0)</f>
        <v>PP26-110T</v>
      </c>
      <c r="F29" s="109">
        <v>1</v>
      </c>
      <c r="G29" s="109">
        <v>5440</v>
      </c>
      <c r="H29" s="105">
        <f>IFERROR(VLOOKUP($C29,MasterProcess!$G:$Z,6,FALSE),0)</f>
        <v>360</v>
      </c>
      <c r="I29" s="115">
        <f t="shared" si="0"/>
        <v>15.111111111111111</v>
      </c>
      <c r="J29" s="115">
        <f t="shared" si="2"/>
        <v>1.8888888888888888</v>
      </c>
      <c r="K29" s="109">
        <v>1</v>
      </c>
      <c r="L29" s="109">
        <v>2</v>
      </c>
      <c r="M29" s="109">
        <v>8</v>
      </c>
      <c r="N29" s="117"/>
      <c r="O29" s="117"/>
      <c r="P29" s="117"/>
      <c r="R29" s="105">
        <f t="shared" si="1"/>
        <v>5440</v>
      </c>
      <c r="T29" s="109">
        <v>3</v>
      </c>
    </row>
    <row r="30" spans="1:20" s="105" customFormat="1" ht="15" customHeight="1" x14ac:dyDescent="0.15">
      <c r="A30" s="114">
        <v>45792.333333333336</v>
      </c>
      <c r="B30" s="105" t="s">
        <v>4177</v>
      </c>
      <c r="C30" s="105" t="s">
        <v>1797</v>
      </c>
      <c r="D30" s="113" t="str">
        <f>IFERROR(VLOOKUP(C30,MasterProcess!G:O,8,FALSE),0)</f>
        <v>ST-4</v>
      </c>
      <c r="E30" s="113" t="str">
        <f>IFERROR(VLOOKUP($C30,MasterProcess!$G:$O,9,FALSE),0)</f>
        <v>PP28-110T</v>
      </c>
      <c r="F30" s="109">
        <v>1</v>
      </c>
      <c r="G30" s="109">
        <v>5440</v>
      </c>
      <c r="H30" s="105">
        <f>IFERROR(VLOOKUP($C30,MasterProcess!$G:$Z,6,FALSE),0)</f>
        <v>360</v>
      </c>
      <c r="I30" s="115">
        <f t="shared" si="0"/>
        <v>15.111111111111111</v>
      </c>
      <c r="J30" s="115">
        <f t="shared" si="2"/>
        <v>1.8888888888888888</v>
      </c>
      <c r="K30" s="109">
        <v>1</v>
      </c>
      <c r="L30" s="109">
        <v>2</v>
      </c>
      <c r="M30" s="109">
        <v>8</v>
      </c>
      <c r="N30" s="117"/>
      <c r="O30" s="117"/>
      <c r="P30" s="117"/>
      <c r="R30" s="105">
        <f t="shared" si="1"/>
        <v>5440</v>
      </c>
      <c r="T30" s="109">
        <v>3</v>
      </c>
    </row>
    <row r="31" spans="1:20" s="122" customFormat="1" ht="15" customHeight="1" x14ac:dyDescent="0.15">
      <c r="A31" s="120">
        <v>45792.333333333336</v>
      </c>
      <c r="B31" s="121" t="s">
        <v>4178</v>
      </c>
      <c r="C31" s="122" t="s">
        <v>1800</v>
      </c>
      <c r="D31" s="123" t="str">
        <f>IFERROR(VLOOKUP(C31,MasterProcess!G:O,8,FALSE),0)</f>
        <v>SM</v>
      </c>
      <c r="E31" s="123" t="str">
        <f>IFERROR(VLOOKUP($C31,MasterProcess!$G:$O,9,FALSE),0)</f>
        <v>SM01</v>
      </c>
      <c r="F31" s="124">
        <v>1</v>
      </c>
      <c r="G31" s="124">
        <v>2800</v>
      </c>
      <c r="H31" s="122">
        <f>IFERROR(VLOOKUP($C31,MasterProcess!$G:$Z,6,FALSE),0)</f>
        <v>480</v>
      </c>
      <c r="I31" s="125">
        <f t="shared" si="0"/>
        <v>5.833333333333333</v>
      </c>
      <c r="J31" s="125">
        <f t="shared" si="2"/>
        <v>0.72916666666666663</v>
      </c>
      <c r="K31" s="124">
        <v>1</v>
      </c>
      <c r="L31" s="124">
        <v>2</v>
      </c>
      <c r="M31" s="124">
        <v>8</v>
      </c>
      <c r="N31" s="126">
        <v>45790.75</v>
      </c>
      <c r="O31" s="126"/>
      <c r="P31" s="126"/>
      <c r="R31" s="122">
        <f t="shared" si="1"/>
        <v>2800</v>
      </c>
      <c r="T31" s="124">
        <v>3</v>
      </c>
    </row>
    <row r="32" spans="1:20" s="105" customFormat="1" ht="15" customHeight="1" x14ac:dyDescent="0.15">
      <c r="A32" s="114">
        <v>45792.333333333336</v>
      </c>
      <c r="B32" s="116" t="s">
        <v>4178</v>
      </c>
      <c r="C32" s="105" t="s">
        <v>1802</v>
      </c>
      <c r="D32" s="113" t="str">
        <f>IFERROR(VLOOKUP(C32,MasterProcess!G:O,8,FALSE),0)</f>
        <v>ST-4</v>
      </c>
      <c r="E32" s="113" t="str">
        <f>IFERROR(VLOOKUP($C32,MasterProcess!$G:$O,9,FALSE),0)</f>
        <v>PP25-160T</v>
      </c>
      <c r="F32" s="109">
        <v>1</v>
      </c>
      <c r="G32" s="109">
        <v>2800</v>
      </c>
      <c r="H32" s="105">
        <f>IFERROR(VLOOKUP($C32,MasterProcess!$G:$Z,6,FALSE),0)</f>
        <v>300</v>
      </c>
      <c r="I32" s="115">
        <f t="shared" si="0"/>
        <v>9.3333333333333339</v>
      </c>
      <c r="J32" s="115">
        <f t="shared" si="2"/>
        <v>1.1666666666666667</v>
      </c>
      <c r="K32" s="109">
        <v>1</v>
      </c>
      <c r="L32" s="109">
        <v>2</v>
      </c>
      <c r="M32" s="109">
        <v>8</v>
      </c>
      <c r="N32" s="117"/>
      <c r="O32" s="117"/>
      <c r="P32" s="117"/>
      <c r="R32" s="105">
        <f t="shared" si="1"/>
        <v>2800</v>
      </c>
      <c r="T32" s="109">
        <v>3</v>
      </c>
    </row>
    <row r="33" spans="1:20" s="105" customFormat="1" ht="15" customHeight="1" x14ac:dyDescent="0.15">
      <c r="A33" s="114">
        <v>45792.333333333336</v>
      </c>
      <c r="B33" s="116" t="s">
        <v>4178</v>
      </c>
      <c r="C33" s="105" t="s">
        <v>1805</v>
      </c>
      <c r="D33" s="113" t="str">
        <f>IFERROR(VLOOKUP(C33,MasterProcess!G:O,8,FALSE),0)</f>
        <v>ST-4</v>
      </c>
      <c r="E33" s="113" t="str">
        <f>IFERROR(VLOOKUP($C33,MasterProcess!$G:$O,9,FALSE),0)</f>
        <v>PP20-110T</v>
      </c>
      <c r="F33" s="109">
        <v>1</v>
      </c>
      <c r="G33" s="109">
        <v>2800</v>
      </c>
      <c r="H33" s="105">
        <f>IFERROR(VLOOKUP($C33,MasterProcess!$G:$Z,6,FALSE),0)</f>
        <v>300</v>
      </c>
      <c r="I33" s="115">
        <f t="shared" si="0"/>
        <v>9.3333333333333339</v>
      </c>
      <c r="J33" s="115">
        <f t="shared" si="2"/>
        <v>1.1666666666666667</v>
      </c>
      <c r="K33" s="109">
        <v>1</v>
      </c>
      <c r="L33" s="109">
        <v>2</v>
      </c>
      <c r="M33" s="109">
        <v>8</v>
      </c>
      <c r="N33" s="117"/>
      <c r="O33" s="117"/>
      <c r="P33" s="117"/>
      <c r="R33" s="105">
        <f t="shared" si="1"/>
        <v>2800</v>
      </c>
      <c r="T33" s="109">
        <v>3</v>
      </c>
    </row>
    <row r="34" spans="1:20" s="105" customFormat="1" ht="15" customHeight="1" x14ac:dyDescent="0.15">
      <c r="A34" s="114">
        <v>45792.333333333336</v>
      </c>
      <c r="B34" s="116" t="s">
        <v>4178</v>
      </c>
      <c r="C34" s="105" t="s">
        <v>1806</v>
      </c>
      <c r="D34" s="113" t="str">
        <f>IFERROR(VLOOKUP(C34,MasterProcess!G:O,8,FALSE),0)</f>
        <v>ST-4</v>
      </c>
      <c r="E34" s="113" t="str">
        <f>IFERROR(VLOOKUP($C34,MasterProcess!$G:$O,9,FALSE),0)</f>
        <v>PP28-110T</v>
      </c>
      <c r="F34" s="109">
        <v>1</v>
      </c>
      <c r="G34" s="109">
        <v>2800</v>
      </c>
      <c r="H34" s="105">
        <f>IFERROR(VLOOKUP($C34,MasterProcess!$G:$Z,6,FALSE),0)</f>
        <v>300</v>
      </c>
      <c r="I34" s="115">
        <f t="shared" si="0"/>
        <v>9.3333333333333339</v>
      </c>
      <c r="J34" s="115">
        <f t="shared" si="2"/>
        <v>1.1666666666666667</v>
      </c>
      <c r="K34" s="109">
        <v>1</v>
      </c>
      <c r="L34" s="109">
        <v>2</v>
      </c>
      <c r="M34" s="109">
        <v>8</v>
      </c>
      <c r="N34" s="114"/>
      <c r="O34" s="114"/>
      <c r="P34" s="114"/>
      <c r="R34" s="105">
        <f t="shared" ref="R34:R65" si="3">+G34-Q34</f>
        <v>2800</v>
      </c>
      <c r="T34" s="109">
        <v>3</v>
      </c>
    </row>
    <row r="35" spans="1:20" s="105" customFormat="1" ht="15" customHeight="1" x14ac:dyDescent="0.15">
      <c r="A35" s="114">
        <v>45792.333333333336</v>
      </c>
      <c r="B35" s="105" t="s">
        <v>4179</v>
      </c>
      <c r="C35" s="105" t="s">
        <v>1594</v>
      </c>
      <c r="D35" s="113" t="str">
        <f>IFERROR(VLOOKUP(C35,MasterProcess!G:O,8,FALSE),0)</f>
        <v>ST-2</v>
      </c>
      <c r="E35" s="113" t="str">
        <f>IFERROR(VLOOKUP($C35,MasterProcess!$G:$O,9,FALSE),0)</f>
        <v>PP06-040T</v>
      </c>
      <c r="F35" s="109">
        <v>1</v>
      </c>
      <c r="G35" s="109">
        <v>3142</v>
      </c>
      <c r="H35" s="105">
        <f>IFERROR(VLOOKUP($C35,MasterProcess!$G:$Z,6,FALSE),0)</f>
        <v>240</v>
      </c>
      <c r="I35" s="115">
        <f t="shared" si="0"/>
        <v>13.091666666666667</v>
      </c>
      <c r="J35" s="115">
        <f t="shared" si="2"/>
        <v>1.6364583333333333</v>
      </c>
      <c r="K35" s="109">
        <v>1</v>
      </c>
      <c r="L35" s="109">
        <v>2</v>
      </c>
      <c r="M35" s="109">
        <v>8</v>
      </c>
      <c r="N35" s="114"/>
      <c r="O35" s="114"/>
      <c r="P35" s="114"/>
      <c r="Q35" s="105">
        <v>142</v>
      </c>
      <c r="R35" s="105">
        <f t="shared" si="3"/>
        <v>3000</v>
      </c>
      <c r="T35" s="109">
        <v>3</v>
      </c>
    </row>
    <row r="36" spans="1:20" s="122" customFormat="1" ht="15" customHeight="1" x14ac:dyDescent="0.15">
      <c r="A36" s="120">
        <v>45792.333333333336</v>
      </c>
      <c r="B36" s="121" t="s">
        <v>4180</v>
      </c>
      <c r="C36" s="122" t="s">
        <v>2831</v>
      </c>
      <c r="D36" s="123" t="str">
        <f>IFERROR(VLOOKUP(C36,MasterProcess!G:O,8,FALSE),0)</f>
        <v>ST-4</v>
      </c>
      <c r="E36" s="123" t="str">
        <f>IFERROR(VLOOKUP($C36,MasterProcess!$G:$O,9,FALSE),0)</f>
        <v>PP24-160T</v>
      </c>
      <c r="F36" s="124">
        <v>1</v>
      </c>
      <c r="G36" s="124">
        <v>14400</v>
      </c>
      <c r="H36" s="122">
        <f>IFERROR(VLOOKUP($C36,MasterProcess!$G:$Z,6,FALSE),0)</f>
        <v>360</v>
      </c>
      <c r="I36" s="125">
        <f t="shared" si="0"/>
        <v>40</v>
      </c>
      <c r="J36" s="125">
        <f t="shared" si="2"/>
        <v>5</v>
      </c>
      <c r="K36" s="124">
        <v>1</v>
      </c>
      <c r="L36" s="124">
        <v>2</v>
      </c>
      <c r="M36" s="124">
        <v>8</v>
      </c>
      <c r="N36" s="120">
        <v>45790.458333333336</v>
      </c>
      <c r="O36" s="120"/>
      <c r="P36" s="120"/>
      <c r="R36" s="122">
        <f t="shared" si="3"/>
        <v>14400</v>
      </c>
      <c r="T36" s="124">
        <v>3</v>
      </c>
    </row>
    <row r="37" spans="1:20" s="105" customFormat="1" ht="15" customHeight="1" x14ac:dyDescent="0.15">
      <c r="A37" s="114">
        <v>45792.333333333336</v>
      </c>
      <c r="B37" s="116" t="s">
        <v>4180</v>
      </c>
      <c r="C37" s="105" t="s">
        <v>2834</v>
      </c>
      <c r="D37" s="113" t="str">
        <f>IFERROR(VLOOKUP(C37,MasterProcess!G:O,8,FALSE),0)</f>
        <v>ST-4</v>
      </c>
      <c r="E37" s="113" t="str">
        <f>IFERROR(VLOOKUP($C37,MasterProcess!$G:$O,9,FALSE),0)</f>
        <v>PP25-160T</v>
      </c>
      <c r="F37" s="109">
        <v>1</v>
      </c>
      <c r="G37" s="109">
        <v>14400</v>
      </c>
      <c r="H37" s="105">
        <f>IFERROR(VLOOKUP($C37,MasterProcess!$G:$Z,6,FALSE),0)</f>
        <v>360</v>
      </c>
      <c r="I37" s="115">
        <f t="shared" si="0"/>
        <v>40</v>
      </c>
      <c r="J37" s="115">
        <f t="shared" si="2"/>
        <v>5</v>
      </c>
      <c r="K37" s="109">
        <v>1</v>
      </c>
      <c r="L37" s="109">
        <v>2</v>
      </c>
      <c r="M37" s="109">
        <v>8</v>
      </c>
      <c r="N37" s="114"/>
      <c r="O37" s="114"/>
      <c r="R37" s="105">
        <f t="shared" si="3"/>
        <v>14400</v>
      </c>
      <c r="T37" s="109">
        <v>3</v>
      </c>
    </row>
    <row r="38" spans="1:20" s="105" customFormat="1" ht="15" customHeight="1" x14ac:dyDescent="0.15">
      <c r="A38" s="114">
        <v>45792.333333333336</v>
      </c>
      <c r="B38" s="116" t="s">
        <v>4180</v>
      </c>
      <c r="C38" s="105" t="s">
        <v>2835</v>
      </c>
      <c r="D38" s="113" t="str">
        <f>IFERROR(VLOOKUP(C38,MasterProcess!G:O,8,FALSE),0)</f>
        <v>ST-4</v>
      </c>
      <c r="E38" s="113" t="str">
        <f>IFERROR(VLOOKUP($C38,MasterProcess!$G:$O,9,FALSE),0)</f>
        <v>PP20-110T</v>
      </c>
      <c r="F38" s="109">
        <v>1</v>
      </c>
      <c r="G38" s="109">
        <v>14400</v>
      </c>
      <c r="H38" s="105">
        <f>IFERROR(VLOOKUP($C38,MasterProcess!$G:$Z,6,FALSE),0)</f>
        <v>360</v>
      </c>
      <c r="I38" s="115">
        <f t="shared" si="0"/>
        <v>40</v>
      </c>
      <c r="J38" s="115">
        <f t="shared" si="2"/>
        <v>5</v>
      </c>
      <c r="K38" s="109">
        <v>1</v>
      </c>
      <c r="L38" s="109">
        <v>2</v>
      </c>
      <c r="M38" s="109">
        <v>8</v>
      </c>
      <c r="N38" s="114"/>
      <c r="O38" s="114"/>
      <c r="R38" s="105">
        <f t="shared" si="3"/>
        <v>14400</v>
      </c>
      <c r="T38" s="109">
        <v>3</v>
      </c>
    </row>
    <row r="39" spans="1:20" s="105" customFormat="1" ht="15" customHeight="1" x14ac:dyDescent="0.15">
      <c r="A39" s="114">
        <v>45792.333333333336</v>
      </c>
      <c r="B39" s="116" t="s">
        <v>4180</v>
      </c>
      <c r="C39" s="105" t="s">
        <v>2836</v>
      </c>
      <c r="D39" s="113" t="str">
        <f>IFERROR(VLOOKUP(C39,MasterProcess!G:O,8,FALSE),0)</f>
        <v>ST-4</v>
      </c>
      <c r="E39" s="113" t="str">
        <f>IFERROR(VLOOKUP($C39,MasterProcess!$G:$O,9,FALSE),0)</f>
        <v>PP28-110T</v>
      </c>
      <c r="F39" s="109">
        <v>1</v>
      </c>
      <c r="G39" s="109">
        <v>14400</v>
      </c>
      <c r="H39" s="105">
        <f>IFERROR(VLOOKUP($C39,MasterProcess!$G:$Z,6,FALSE),0)</f>
        <v>360</v>
      </c>
      <c r="I39" s="115">
        <f t="shared" si="0"/>
        <v>40</v>
      </c>
      <c r="J39" s="115">
        <f t="shared" si="2"/>
        <v>5</v>
      </c>
      <c r="K39" s="109">
        <v>1</v>
      </c>
      <c r="L39" s="109">
        <v>2</v>
      </c>
      <c r="M39" s="109">
        <v>8</v>
      </c>
      <c r="N39" s="114"/>
      <c r="O39" s="114"/>
      <c r="R39" s="105">
        <f t="shared" si="3"/>
        <v>14400</v>
      </c>
      <c r="T39" s="109">
        <v>3</v>
      </c>
    </row>
    <row r="40" spans="1:20" s="122" customFormat="1" ht="15" customHeight="1" x14ac:dyDescent="0.15">
      <c r="A40" s="120">
        <v>45792.333333333336</v>
      </c>
      <c r="B40" s="121" t="s">
        <v>4181</v>
      </c>
      <c r="C40" s="122" t="s">
        <v>2718</v>
      </c>
      <c r="D40" s="123" t="str">
        <f>IFERROR(VLOOKUP(C40,MasterProcess!G:O,8,FALSE),0)</f>
        <v>ST-3</v>
      </c>
      <c r="E40" s="123" t="str">
        <f>IFERROR(VLOOKUP($C40,MasterProcess!$G:$O,9,FALSE),0)</f>
        <v>PP09-160T</v>
      </c>
      <c r="F40" s="124">
        <v>1</v>
      </c>
      <c r="G40" s="124">
        <v>6080</v>
      </c>
      <c r="H40" s="122">
        <f>IFERROR(VLOOKUP($C40,MasterProcess!$G:$Z,6,FALSE),0)</f>
        <v>330</v>
      </c>
      <c r="I40" s="125">
        <f t="shared" si="0"/>
        <v>18.424242424242426</v>
      </c>
      <c r="J40" s="125">
        <f t="shared" si="2"/>
        <v>2.3030303030303032</v>
      </c>
      <c r="K40" s="124">
        <v>1</v>
      </c>
      <c r="L40" s="124">
        <v>2</v>
      </c>
      <c r="M40" s="124">
        <v>8</v>
      </c>
      <c r="N40" s="120">
        <v>45790.541666666664</v>
      </c>
      <c r="O40" s="120"/>
      <c r="R40" s="122">
        <f t="shared" si="3"/>
        <v>6080</v>
      </c>
      <c r="T40" s="124">
        <v>3</v>
      </c>
    </row>
    <row r="41" spans="1:20" s="105" customFormat="1" ht="15" customHeight="1" x14ac:dyDescent="0.15">
      <c r="A41" s="114">
        <v>45792.333333333336</v>
      </c>
      <c r="B41" s="116" t="s">
        <v>4181</v>
      </c>
      <c r="C41" s="105" t="s">
        <v>2719</v>
      </c>
      <c r="D41" s="113" t="str">
        <f>IFERROR(VLOOKUP(C41,MasterProcess!G:O,8,FALSE),0)</f>
        <v>ST-3</v>
      </c>
      <c r="E41" s="113" t="str">
        <f>IFERROR(VLOOKUP($C41,MasterProcess!$G:$O,9,FALSE),0)</f>
        <v>PP18</v>
      </c>
      <c r="F41" s="109">
        <v>1</v>
      </c>
      <c r="G41" s="109">
        <v>6080</v>
      </c>
      <c r="H41" s="105">
        <f>IFERROR(VLOOKUP($C41,MasterProcess!$G:$Z,6,FALSE),0)</f>
        <v>330</v>
      </c>
      <c r="I41" s="115">
        <f t="shared" si="0"/>
        <v>18.424242424242426</v>
      </c>
      <c r="J41" s="115">
        <f t="shared" si="2"/>
        <v>2.3030303030303032</v>
      </c>
      <c r="K41" s="109">
        <v>1</v>
      </c>
      <c r="L41" s="109">
        <v>2</v>
      </c>
      <c r="M41" s="109">
        <v>8</v>
      </c>
      <c r="N41" s="114"/>
      <c r="O41" s="114"/>
      <c r="R41" s="105">
        <f t="shared" si="3"/>
        <v>6080</v>
      </c>
      <c r="T41" s="109">
        <v>3</v>
      </c>
    </row>
    <row r="42" spans="1:20" s="105" customFormat="1" ht="15" customHeight="1" x14ac:dyDescent="0.15">
      <c r="A42" s="114">
        <v>45792.333333333336</v>
      </c>
      <c r="B42" s="116" t="s">
        <v>4181</v>
      </c>
      <c r="C42" s="105" t="s">
        <v>2720</v>
      </c>
      <c r="D42" s="113" t="str">
        <f>IFERROR(VLOOKUP(C42,MasterProcess!G:O,8,FALSE),0)</f>
        <v>ST-3</v>
      </c>
      <c r="E42" s="113" t="str">
        <f>IFERROR(VLOOKUP($C42,MasterProcess!$G:$O,9,FALSE),0)</f>
        <v>PP17-110T</v>
      </c>
      <c r="F42" s="109">
        <v>1</v>
      </c>
      <c r="G42" s="109">
        <v>6080</v>
      </c>
      <c r="H42" s="105">
        <f>IFERROR(VLOOKUP($C42,MasterProcess!$G:$Z,6,FALSE),0)</f>
        <v>330</v>
      </c>
      <c r="I42" s="115">
        <f t="shared" si="0"/>
        <v>18.424242424242426</v>
      </c>
      <c r="J42" s="115">
        <f t="shared" si="2"/>
        <v>2.3030303030303032</v>
      </c>
      <c r="K42" s="109">
        <v>1</v>
      </c>
      <c r="L42" s="109">
        <v>2</v>
      </c>
      <c r="M42" s="109">
        <v>8</v>
      </c>
      <c r="N42" s="114"/>
      <c r="O42" s="114"/>
      <c r="R42" s="105">
        <f t="shared" si="3"/>
        <v>6080</v>
      </c>
      <c r="T42" s="109">
        <v>3</v>
      </c>
    </row>
    <row r="43" spans="1:20" s="105" customFormat="1" ht="15" customHeight="1" x14ac:dyDescent="0.15">
      <c r="A43" s="114">
        <v>45792.333333333336</v>
      </c>
      <c r="B43" s="116" t="s">
        <v>4181</v>
      </c>
      <c r="C43" s="105" t="s">
        <v>2722</v>
      </c>
      <c r="D43" s="113" t="str">
        <f>IFERROR(VLOOKUP(C43,MasterProcess!G:O,8,FALSE),0)</f>
        <v>ST-3</v>
      </c>
      <c r="E43" s="113" t="str">
        <f>IFERROR(VLOOKUP($C43,MasterProcess!$G:$O,9,FALSE),0)</f>
        <v>PP16-110T</v>
      </c>
      <c r="F43" s="109">
        <v>1</v>
      </c>
      <c r="G43" s="109">
        <v>6080</v>
      </c>
      <c r="H43" s="105">
        <f>IFERROR(VLOOKUP($C43,MasterProcess!$G:$Z,6,FALSE),0)</f>
        <v>330</v>
      </c>
      <c r="I43" s="115">
        <f t="shared" si="0"/>
        <v>18.424242424242426</v>
      </c>
      <c r="J43" s="115">
        <f t="shared" si="2"/>
        <v>2.3030303030303032</v>
      </c>
      <c r="K43" s="109">
        <v>1</v>
      </c>
      <c r="L43" s="109">
        <v>2</v>
      </c>
      <c r="M43" s="109">
        <v>8</v>
      </c>
      <c r="N43" s="114"/>
      <c r="O43" s="114"/>
      <c r="R43" s="105">
        <f t="shared" si="3"/>
        <v>6080</v>
      </c>
      <c r="T43" s="109">
        <v>3</v>
      </c>
    </row>
    <row r="44" spans="1:20" s="105" customFormat="1" ht="15" customHeight="1" x14ac:dyDescent="0.15">
      <c r="A44" s="114">
        <v>45792.333333333336</v>
      </c>
      <c r="B44" s="116" t="s">
        <v>4181</v>
      </c>
      <c r="C44" s="105" t="s">
        <v>2723</v>
      </c>
      <c r="D44" s="113" t="str">
        <f>IFERROR(VLOOKUP(C44,MasterProcess!G:O,8,FALSE),0)</f>
        <v>ST-3</v>
      </c>
      <c r="E44" s="113" t="str">
        <f>IFERROR(VLOOKUP($C44,MasterProcess!$G:$O,9,FALSE),0)</f>
        <v>PP27-110T</v>
      </c>
      <c r="F44" s="109">
        <v>2</v>
      </c>
      <c r="G44" s="109">
        <v>6080</v>
      </c>
      <c r="H44" s="105">
        <f>IFERROR(VLOOKUP($C44,MasterProcess!$G:$Z,6,FALSE),0)</f>
        <v>330</v>
      </c>
      <c r="I44" s="115">
        <f t="shared" si="0"/>
        <v>18.424242424242426</v>
      </c>
      <c r="J44" s="115">
        <f t="shared" si="2"/>
        <v>2.3030303030303032</v>
      </c>
      <c r="K44" s="109">
        <v>1</v>
      </c>
      <c r="L44" s="109">
        <v>2</v>
      </c>
      <c r="M44" s="109">
        <v>8</v>
      </c>
      <c r="N44" s="114"/>
      <c r="O44" s="114"/>
      <c r="R44" s="105">
        <f t="shared" si="3"/>
        <v>6080</v>
      </c>
      <c r="T44" s="109">
        <v>3</v>
      </c>
    </row>
    <row r="45" spans="1:20" s="105" customFormat="1" ht="15" customHeight="1" x14ac:dyDescent="0.15">
      <c r="A45" s="114">
        <v>45792.333333333336</v>
      </c>
      <c r="B45" s="116" t="s">
        <v>4182</v>
      </c>
      <c r="C45" s="105" t="s">
        <v>3979</v>
      </c>
      <c r="D45" s="113" t="str">
        <f>IFERROR(VLOOKUP(C45,MasterProcess!G:O,8,FALSE),0)</f>
        <v>ST</v>
      </c>
      <c r="E45" s="113" t="str">
        <f>IFERROR(VLOOKUP($C45,MasterProcess!$G:$O,9,FALSE),0)</f>
        <v>PP05</v>
      </c>
      <c r="F45" s="109">
        <v>1</v>
      </c>
      <c r="G45" s="109">
        <v>150</v>
      </c>
      <c r="H45" s="105">
        <f>IFERROR(VLOOKUP($C45,MasterProcess!$G:$Z,6,FALSE),0)</f>
        <v>300</v>
      </c>
      <c r="I45" s="115">
        <f t="shared" si="0"/>
        <v>0.5</v>
      </c>
      <c r="J45" s="115">
        <f t="shared" si="2"/>
        <v>6.25E-2</v>
      </c>
      <c r="K45" s="109">
        <v>1</v>
      </c>
      <c r="L45" s="109">
        <v>2</v>
      </c>
      <c r="M45" s="109">
        <v>8</v>
      </c>
      <c r="N45" s="114"/>
      <c r="O45" s="114"/>
      <c r="R45" s="105">
        <f t="shared" si="3"/>
        <v>150</v>
      </c>
      <c r="T45" s="109">
        <v>3</v>
      </c>
    </row>
    <row r="46" spans="1:20" s="105" customFormat="1" ht="15" customHeight="1" x14ac:dyDescent="0.15">
      <c r="A46" s="114">
        <v>45792.333333333336</v>
      </c>
      <c r="B46" s="116" t="s">
        <v>4182</v>
      </c>
      <c r="C46" s="105" t="s">
        <v>3980</v>
      </c>
      <c r="D46" s="113" t="str">
        <f>IFERROR(VLOOKUP(C46,MasterProcess!G:O,8,FALSE),0)</f>
        <v>PB</v>
      </c>
      <c r="E46" s="113" t="str">
        <f>IFERROR(VLOOKUP($C46,MasterProcess!$G:$O,9,FALSE),0)</f>
        <v>PB01</v>
      </c>
      <c r="F46" s="109">
        <v>1</v>
      </c>
      <c r="G46" s="109">
        <v>150</v>
      </c>
      <c r="H46" s="105">
        <f>IFERROR(VLOOKUP($C46,MasterProcess!$G:$Z,6,FALSE),0)</f>
        <v>50</v>
      </c>
      <c r="I46" s="115">
        <f t="shared" si="0"/>
        <v>3</v>
      </c>
      <c r="J46" s="115">
        <f t="shared" si="2"/>
        <v>0.375</v>
      </c>
      <c r="K46" s="109">
        <v>1</v>
      </c>
      <c r="L46" s="109">
        <v>2</v>
      </c>
      <c r="M46" s="109">
        <v>8</v>
      </c>
      <c r="N46" s="114"/>
      <c r="O46" s="114"/>
      <c r="R46" s="105">
        <f t="shared" si="3"/>
        <v>150</v>
      </c>
      <c r="T46" s="109">
        <v>3</v>
      </c>
    </row>
    <row r="47" spans="1:20" s="105" customFormat="1" ht="15" customHeight="1" x14ac:dyDescent="0.15">
      <c r="A47" s="114">
        <v>45792.333333333336</v>
      </c>
      <c r="B47" s="116" t="s">
        <v>4183</v>
      </c>
      <c r="C47" s="105" t="s">
        <v>2352</v>
      </c>
      <c r="D47" s="113" t="str">
        <f>IFERROR(VLOOKUP(C47,MasterProcess!G:O,8,FALSE),0)</f>
        <v>ST-4</v>
      </c>
      <c r="E47" s="113" t="str">
        <f>IFERROR(VLOOKUP($C47,MasterProcess!$G:$O,9,FALSE),0)</f>
        <v>PP25-160T</v>
      </c>
      <c r="F47" s="109">
        <v>1</v>
      </c>
      <c r="G47" s="109">
        <v>2450</v>
      </c>
      <c r="H47" s="105">
        <f>IFERROR(VLOOKUP($C47,MasterProcess!$G:$Z,6,FALSE),0)</f>
        <v>360</v>
      </c>
      <c r="I47" s="115">
        <f t="shared" si="0"/>
        <v>6.8055555555555554</v>
      </c>
      <c r="J47" s="115">
        <f t="shared" si="2"/>
        <v>0.85069444444444442</v>
      </c>
      <c r="K47" s="109">
        <v>1</v>
      </c>
      <c r="L47" s="109">
        <v>2</v>
      </c>
      <c r="M47" s="109">
        <v>8</v>
      </c>
      <c r="N47" s="114"/>
      <c r="O47" s="114"/>
      <c r="Q47" s="105">
        <v>1350</v>
      </c>
      <c r="R47" s="105">
        <f t="shared" si="3"/>
        <v>1100</v>
      </c>
      <c r="T47" s="109">
        <v>3</v>
      </c>
    </row>
    <row r="48" spans="1:20" s="105" customFormat="1" ht="15" customHeight="1" x14ac:dyDescent="0.15">
      <c r="A48" s="114">
        <v>45792.333333333336</v>
      </c>
      <c r="B48" s="116" t="s">
        <v>4183</v>
      </c>
      <c r="C48" s="105" t="s">
        <v>2353</v>
      </c>
      <c r="D48" s="113" t="str">
        <f>IFERROR(VLOOKUP(C48,MasterProcess!G:O,8,FALSE),0)</f>
        <v>ST-4</v>
      </c>
      <c r="E48" s="113" t="str">
        <f>IFERROR(VLOOKUP($C48,MasterProcess!$G:$O,9,FALSE),0)</f>
        <v>PP20-110T</v>
      </c>
      <c r="F48" s="109">
        <v>1</v>
      </c>
      <c r="G48" s="109">
        <v>2450</v>
      </c>
      <c r="H48" s="105">
        <f>IFERROR(VLOOKUP($C48,MasterProcess!$G:$Z,6,FALSE),0)</f>
        <v>360</v>
      </c>
      <c r="I48" s="115">
        <f t="shared" si="0"/>
        <v>6.8055555555555554</v>
      </c>
      <c r="J48" s="115">
        <f t="shared" si="2"/>
        <v>0.85069444444444442</v>
      </c>
      <c r="K48" s="109">
        <v>1</v>
      </c>
      <c r="L48" s="109">
        <v>2</v>
      </c>
      <c r="M48" s="109">
        <v>8</v>
      </c>
      <c r="N48" s="114"/>
      <c r="O48" s="114"/>
      <c r="Q48" s="105">
        <v>1350</v>
      </c>
      <c r="R48" s="105">
        <f t="shared" si="3"/>
        <v>1100</v>
      </c>
      <c r="T48" s="109">
        <v>3</v>
      </c>
    </row>
    <row r="49" spans="1:20" s="105" customFormat="1" ht="15" customHeight="1" x14ac:dyDescent="0.15">
      <c r="A49" s="114">
        <v>45792.333333333336</v>
      </c>
      <c r="B49" s="116" t="s">
        <v>4183</v>
      </c>
      <c r="C49" s="105" t="s">
        <v>2354</v>
      </c>
      <c r="D49" s="113" t="str">
        <f>IFERROR(VLOOKUP(C49,MasterProcess!G:O,8,FALSE),0)</f>
        <v>ST-4</v>
      </c>
      <c r="E49" s="113" t="str">
        <f>IFERROR(VLOOKUP($C49,MasterProcess!$G:$O,9,FALSE),0)</f>
        <v>PP28-110T</v>
      </c>
      <c r="F49" s="109">
        <v>1</v>
      </c>
      <c r="G49" s="109">
        <v>2450</v>
      </c>
      <c r="H49" s="105">
        <f>IFERROR(VLOOKUP($C49,MasterProcess!$G:$Z,6,FALSE),0)</f>
        <v>360</v>
      </c>
      <c r="I49" s="115">
        <f t="shared" si="0"/>
        <v>6.8055555555555554</v>
      </c>
      <c r="J49" s="115">
        <f t="shared" si="2"/>
        <v>0.85069444444444442</v>
      </c>
      <c r="K49" s="109">
        <v>1</v>
      </c>
      <c r="L49" s="109">
        <v>2</v>
      </c>
      <c r="M49" s="109">
        <v>8</v>
      </c>
      <c r="N49" s="114"/>
      <c r="O49" s="114"/>
      <c r="Q49" s="105">
        <v>1350</v>
      </c>
      <c r="R49" s="105">
        <f t="shared" si="3"/>
        <v>1100</v>
      </c>
      <c r="T49" s="109">
        <v>3</v>
      </c>
    </row>
    <row r="50" spans="1:20" s="105" customFormat="1" ht="15" customHeight="1" x14ac:dyDescent="0.15">
      <c r="A50" s="114">
        <v>45792.333333333336</v>
      </c>
      <c r="B50" s="116" t="s">
        <v>4183</v>
      </c>
      <c r="C50" s="105" t="s">
        <v>2355</v>
      </c>
      <c r="D50" s="113" t="str">
        <f>IFERROR(VLOOKUP(C50,MasterProcess!G:O,8,FALSE),0)</f>
        <v>ST-3</v>
      </c>
      <c r="E50" s="113" t="str">
        <f>IFERROR(VLOOKUP($C50,MasterProcess!$G:$O,9,FALSE),0)</f>
        <v>TP03</v>
      </c>
      <c r="F50" s="109">
        <v>1</v>
      </c>
      <c r="G50" s="109">
        <v>2450</v>
      </c>
      <c r="H50" s="105">
        <f>IFERROR(VLOOKUP($C50,MasterProcess!$G:$Z,6,FALSE),0)</f>
        <v>240</v>
      </c>
      <c r="I50" s="115">
        <f t="shared" si="0"/>
        <v>10.208333333333334</v>
      </c>
      <c r="J50" s="115">
        <f t="shared" si="2"/>
        <v>1.2760416666666667</v>
      </c>
      <c r="K50" s="109">
        <v>1</v>
      </c>
      <c r="L50" s="109">
        <v>2</v>
      </c>
      <c r="M50" s="109">
        <v>8</v>
      </c>
      <c r="N50" s="114"/>
      <c r="O50" s="114"/>
      <c r="Q50" s="105">
        <v>625</v>
      </c>
      <c r="R50" s="105">
        <f t="shared" si="3"/>
        <v>1825</v>
      </c>
      <c r="T50" s="109">
        <v>3</v>
      </c>
    </row>
    <row r="51" spans="1:20" s="105" customFormat="1" ht="15" customHeight="1" x14ac:dyDescent="0.15">
      <c r="A51" s="114">
        <v>45792.333333333336</v>
      </c>
      <c r="B51" s="116" t="s">
        <v>4183</v>
      </c>
      <c r="C51" s="105" t="s">
        <v>3724</v>
      </c>
      <c r="D51" s="113" t="str">
        <f>IFERROR(VLOOKUP(C51,MasterProcess!G:O,8,FALSE),0)</f>
        <v>ST</v>
      </c>
      <c r="E51" s="113" t="str">
        <f>IFERROR(VLOOKUP($C51,MasterProcess!$G:$O,9,FALSE),0)</f>
        <v>OPT</v>
      </c>
      <c r="F51" s="109">
        <v>1</v>
      </c>
      <c r="G51" s="109">
        <v>2450</v>
      </c>
      <c r="H51" s="105">
        <f>IFERROR(VLOOKUP($C51,MasterProcess!$G:$Z,6,FALSE),0)</f>
        <v>420</v>
      </c>
      <c r="I51" s="115">
        <f t="shared" si="0"/>
        <v>5.833333333333333</v>
      </c>
      <c r="J51" s="115">
        <f t="shared" si="2"/>
        <v>0.72916666666666663</v>
      </c>
      <c r="K51" s="109">
        <v>1</v>
      </c>
      <c r="L51" s="109">
        <v>2</v>
      </c>
      <c r="M51" s="109">
        <v>8</v>
      </c>
      <c r="N51" s="114"/>
      <c r="O51" s="114"/>
      <c r="R51" s="105">
        <f t="shared" si="3"/>
        <v>2450</v>
      </c>
      <c r="T51" s="109">
        <v>3</v>
      </c>
    </row>
    <row r="52" spans="1:20" s="122" customFormat="1" ht="15" customHeight="1" x14ac:dyDescent="0.15">
      <c r="A52" s="120">
        <v>45793.333333333336</v>
      </c>
      <c r="B52" s="121" t="s">
        <v>4184</v>
      </c>
      <c r="C52" s="122" t="s">
        <v>2455</v>
      </c>
      <c r="D52" s="123" t="str">
        <f>IFERROR(VLOOKUP(C52,MasterProcess!G:O,8,FALSE),0)</f>
        <v>ST</v>
      </c>
      <c r="E52" s="123" t="str">
        <f>IFERROR(VLOOKUP($C52,MasterProcess!$G:$O,9,FALSE),0)</f>
        <v>STICK LABEL</v>
      </c>
      <c r="F52" s="124">
        <v>1</v>
      </c>
      <c r="G52" s="124">
        <v>1000</v>
      </c>
      <c r="H52" s="122">
        <f>IFERROR(VLOOKUP($C52,MasterProcess!$G:$Z,6,FALSE),0)</f>
        <v>30</v>
      </c>
      <c r="I52" s="125">
        <f t="shared" si="0"/>
        <v>33.333333333333336</v>
      </c>
      <c r="J52" s="125">
        <f t="shared" si="2"/>
        <v>4.166666666666667</v>
      </c>
      <c r="K52" s="124">
        <v>1</v>
      </c>
      <c r="L52" s="124">
        <v>2</v>
      </c>
      <c r="M52" s="124">
        <v>8</v>
      </c>
      <c r="N52" s="120">
        <v>45791.291666666664</v>
      </c>
      <c r="O52" s="120"/>
      <c r="R52" s="122">
        <f t="shared" si="3"/>
        <v>1000</v>
      </c>
      <c r="T52" s="124">
        <v>3</v>
      </c>
    </row>
    <row r="53" spans="1:20" s="122" customFormat="1" ht="15" customHeight="1" x14ac:dyDescent="0.15">
      <c r="A53" s="120">
        <v>45793.333333333336</v>
      </c>
      <c r="B53" s="121" t="s">
        <v>4185</v>
      </c>
      <c r="C53" s="122" t="s">
        <v>3412</v>
      </c>
      <c r="D53" s="123" t="str">
        <f>IFERROR(VLOOKUP(C53,MasterProcess!G:O,8,FALSE),0)</f>
        <v>FM</v>
      </c>
      <c r="E53" s="123" t="str">
        <f>IFERROR(VLOOKUP($C53,MasterProcess!$G:$O,9,FALSE),0)</f>
        <v>SW05</v>
      </c>
      <c r="F53" s="124">
        <v>1</v>
      </c>
      <c r="G53" s="124">
        <v>60000</v>
      </c>
      <c r="H53" s="122">
        <f>IFERROR(VLOOKUP($C53,MasterProcess!$G:$Z,6,FALSE),0)</f>
        <v>450</v>
      </c>
      <c r="I53" s="125">
        <f t="shared" si="0"/>
        <v>133.33333333333334</v>
      </c>
      <c r="J53" s="125">
        <f t="shared" si="2"/>
        <v>16.666666666666668</v>
      </c>
      <c r="K53" s="124">
        <v>1</v>
      </c>
      <c r="L53" s="124">
        <v>2</v>
      </c>
      <c r="M53" s="124">
        <v>8</v>
      </c>
      <c r="N53" s="120">
        <v>45791.333333333336</v>
      </c>
      <c r="O53" s="120"/>
      <c r="Q53" s="122">
        <v>22678</v>
      </c>
      <c r="R53" s="122">
        <f t="shared" si="3"/>
        <v>37322</v>
      </c>
      <c r="T53" s="124">
        <v>3</v>
      </c>
    </row>
    <row r="54" spans="1:20" s="105" customFormat="1" ht="15" customHeight="1" x14ac:dyDescent="0.15">
      <c r="A54" s="114">
        <v>45793.333333333336</v>
      </c>
      <c r="B54" s="116" t="s">
        <v>4185</v>
      </c>
      <c r="C54" s="105" t="s">
        <v>3414</v>
      </c>
      <c r="D54" s="113" t="str">
        <f>IFERROR(VLOOKUP(C54,MasterProcess!G:O,8,FALSE),0)</f>
        <v>FM</v>
      </c>
      <c r="E54" s="113" t="str">
        <f>IFERROR(VLOOKUP($C54,MasterProcess!$G:$O,9,FALSE),0)</f>
        <v>OPT</v>
      </c>
      <c r="F54" s="109">
        <v>1</v>
      </c>
      <c r="G54" s="109">
        <v>60000</v>
      </c>
      <c r="H54" s="105">
        <f>IFERROR(VLOOKUP($C54,MasterProcess!$G:$Z,6,FALSE),0)</f>
        <v>900</v>
      </c>
      <c r="I54" s="115">
        <f t="shared" si="0"/>
        <v>66.666666666666671</v>
      </c>
      <c r="J54" s="115">
        <f t="shared" si="2"/>
        <v>8.3333333333333339</v>
      </c>
      <c r="K54" s="109">
        <v>1</v>
      </c>
      <c r="L54" s="109">
        <v>2</v>
      </c>
      <c r="M54" s="109">
        <v>8</v>
      </c>
      <c r="N54" s="114"/>
      <c r="O54" s="114"/>
      <c r="Q54" s="105">
        <v>5000</v>
      </c>
      <c r="R54" s="105">
        <f t="shared" si="3"/>
        <v>55000</v>
      </c>
      <c r="T54" s="109">
        <v>3</v>
      </c>
    </row>
    <row r="55" spans="1:20" s="122" customFormat="1" ht="15" customHeight="1" x14ac:dyDescent="0.15">
      <c r="A55" s="120">
        <v>45793.333333333336</v>
      </c>
      <c r="B55" s="121" t="s">
        <v>4186</v>
      </c>
      <c r="C55" s="122" t="s">
        <v>3420</v>
      </c>
      <c r="D55" s="123" t="str">
        <f>IFERROR(VLOOKUP(C55,MasterProcess!G:O,8,FALSE),0)</f>
        <v>ST</v>
      </c>
      <c r="E55" s="123" t="str">
        <f>IFERROR(VLOOKUP($C55,MasterProcess!$G:$O,9,FALSE),0)</f>
        <v>PP01-110T</v>
      </c>
      <c r="F55" s="124">
        <v>1</v>
      </c>
      <c r="G55" s="124">
        <v>90909</v>
      </c>
      <c r="H55" s="122">
        <f>IFERROR(VLOOKUP($C55,MasterProcess!$G:$Z,6,FALSE),0)</f>
        <v>3000</v>
      </c>
      <c r="I55" s="125">
        <f t="shared" si="0"/>
        <v>30.303000000000001</v>
      </c>
      <c r="J55" s="125">
        <f t="shared" si="2"/>
        <v>3.7878750000000001</v>
      </c>
      <c r="K55" s="124">
        <v>1</v>
      </c>
      <c r="L55" s="124">
        <v>2</v>
      </c>
      <c r="M55" s="124">
        <v>8</v>
      </c>
      <c r="N55" s="120">
        <v>45791.416666666664</v>
      </c>
      <c r="O55" s="120"/>
      <c r="Q55" s="122">
        <v>20100</v>
      </c>
      <c r="R55" s="122">
        <f t="shared" si="3"/>
        <v>70809</v>
      </c>
      <c r="T55" s="124">
        <v>3</v>
      </c>
    </row>
    <row r="56" spans="1:20" s="105" customFormat="1" ht="15" customHeight="1" x14ac:dyDescent="0.15">
      <c r="A56" s="114">
        <v>45793.333333333336</v>
      </c>
      <c r="B56" s="116" t="s">
        <v>4186</v>
      </c>
      <c r="C56" s="105" t="s">
        <v>3421</v>
      </c>
      <c r="D56" s="113" t="str">
        <f>IFERROR(VLOOKUP(C56,MasterProcess!G:O,8,FALSE),0)</f>
        <v>ST-1</v>
      </c>
      <c r="E56" s="113" t="str">
        <f>IFERROR(VLOOKUP($C56,MasterProcess!$G:$O,9,FALSE),0)</f>
        <v>VM01</v>
      </c>
      <c r="F56" s="109">
        <v>1</v>
      </c>
      <c r="G56" s="109">
        <v>90909</v>
      </c>
      <c r="H56" s="105">
        <f>IFERROR(VLOOKUP($C56,MasterProcess!$G:$Z,6,FALSE),0)</f>
        <v>1000</v>
      </c>
      <c r="I56" s="115">
        <f t="shared" si="0"/>
        <v>90.909000000000006</v>
      </c>
      <c r="J56" s="115">
        <f t="shared" si="2"/>
        <v>11.363625000000001</v>
      </c>
      <c r="K56" s="109">
        <v>1</v>
      </c>
      <c r="L56" s="109">
        <v>2</v>
      </c>
      <c r="M56" s="109">
        <v>8</v>
      </c>
      <c r="N56" s="114"/>
      <c r="O56" s="114"/>
      <c r="R56" s="105">
        <f t="shared" si="3"/>
        <v>90909</v>
      </c>
      <c r="T56" s="109">
        <v>3</v>
      </c>
    </row>
    <row r="57" spans="1:20" s="122" customFormat="1" ht="15" customHeight="1" x14ac:dyDescent="0.15">
      <c r="A57" s="120">
        <v>45793.333333333336</v>
      </c>
      <c r="B57" s="122" t="s">
        <v>4187</v>
      </c>
      <c r="C57" s="122" t="s">
        <v>3080</v>
      </c>
      <c r="D57" s="123" t="str">
        <f>IFERROR(VLOOKUP(C57,MasterProcess!G:O,8,FALSE),0)</f>
        <v>ST-1</v>
      </c>
      <c r="E57" s="123" t="str">
        <f>IFERROR(VLOOKUP($C57,MasterProcess!$G:$O,9,FALSE),0)</f>
        <v>PP11-035T</v>
      </c>
      <c r="F57" s="124">
        <v>1</v>
      </c>
      <c r="G57" s="124">
        <v>8270</v>
      </c>
      <c r="H57" s="122">
        <f>IFERROR(VLOOKUP($C57,MasterProcess!$G:$Z,6,FALSE),0)</f>
        <v>480</v>
      </c>
      <c r="I57" s="125">
        <f t="shared" si="0"/>
        <v>17.229166666666668</v>
      </c>
      <c r="J57" s="125">
        <f t="shared" si="2"/>
        <v>2.1536458333333335</v>
      </c>
      <c r="K57" s="124">
        <v>1</v>
      </c>
      <c r="L57" s="124">
        <v>2</v>
      </c>
      <c r="M57" s="124">
        <v>8</v>
      </c>
      <c r="N57" s="120">
        <v>45791.458333333336</v>
      </c>
      <c r="O57" s="120"/>
      <c r="R57" s="122">
        <f t="shared" si="3"/>
        <v>8270</v>
      </c>
      <c r="T57" s="124">
        <v>3</v>
      </c>
    </row>
    <row r="58" spans="1:20" s="105" customFormat="1" ht="15" customHeight="1" x14ac:dyDescent="0.15">
      <c r="A58" s="114">
        <v>45793.333333333336</v>
      </c>
      <c r="B58" s="105" t="s">
        <v>4187</v>
      </c>
      <c r="C58" s="105" t="s">
        <v>3081</v>
      </c>
      <c r="D58" s="113" t="str">
        <f>IFERROR(VLOOKUP(C58,MasterProcess!G:O,8,FALSE),0)</f>
        <v>ST-1</v>
      </c>
      <c r="E58" s="113" t="str">
        <f>IFERROR(VLOOKUP($C58,MasterProcess!$G:$O,9,FALSE),0)</f>
        <v>PP11-035T</v>
      </c>
      <c r="F58" s="109">
        <v>1</v>
      </c>
      <c r="G58" s="109">
        <v>8270</v>
      </c>
      <c r="H58" s="105">
        <f>IFERROR(VLOOKUP($C58,MasterProcess!$G:$Z,6,FALSE),0)</f>
        <v>240</v>
      </c>
      <c r="I58" s="115">
        <f t="shared" si="0"/>
        <v>34.458333333333336</v>
      </c>
      <c r="J58" s="115">
        <f t="shared" si="2"/>
        <v>4.307291666666667</v>
      </c>
      <c r="K58" s="109">
        <v>1</v>
      </c>
      <c r="L58" s="109">
        <v>2</v>
      </c>
      <c r="M58" s="109">
        <v>8</v>
      </c>
      <c r="N58" s="114"/>
      <c r="O58" s="114"/>
      <c r="R58" s="105">
        <f t="shared" si="3"/>
        <v>8270</v>
      </c>
      <c r="T58" s="109">
        <v>3</v>
      </c>
    </row>
    <row r="59" spans="1:20" s="105" customFormat="1" ht="15" customHeight="1" x14ac:dyDescent="0.15">
      <c r="A59" s="114">
        <v>45793.333333333336</v>
      </c>
      <c r="B59" s="105" t="s">
        <v>4187</v>
      </c>
      <c r="C59" s="105" t="s">
        <v>3084</v>
      </c>
      <c r="D59" s="113" t="str">
        <f>IFERROR(VLOOKUP(C59,MasterProcess!G:O,8,FALSE),0)</f>
        <v>ST-2</v>
      </c>
      <c r="E59" s="113" t="str">
        <f>IFERROR(VLOOKUP($C59,MasterProcess!$G:$O,9,FALSE),0)</f>
        <v>PP06-040T</v>
      </c>
      <c r="F59" s="109">
        <v>1</v>
      </c>
      <c r="G59" s="109">
        <v>8270</v>
      </c>
      <c r="H59" s="105">
        <f>IFERROR(VLOOKUP($C59,MasterProcess!$G:$Z,6,FALSE),0)</f>
        <v>240</v>
      </c>
      <c r="I59" s="115">
        <f t="shared" si="0"/>
        <v>34.458333333333336</v>
      </c>
      <c r="J59" s="115">
        <f t="shared" si="2"/>
        <v>4.307291666666667</v>
      </c>
      <c r="K59" s="109">
        <v>1</v>
      </c>
      <c r="L59" s="109">
        <v>2</v>
      </c>
      <c r="M59" s="109">
        <v>8</v>
      </c>
      <c r="N59" s="114"/>
      <c r="O59" s="114"/>
      <c r="R59" s="105">
        <f t="shared" si="3"/>
        <v>8270</v>
      </c>
      <c r="T59" s="109">
        <v>3</v>
      </c>
    </row>
    <row r="60" spans="1:20" s="105" customFormat="1" ht="15" customHeight="1" x14ac:dyDescent="0.15">
      <c r="A60" s="114">
        <v>45793.333333333336</v>
      </c>
      <c r="B60" s="105" t="s">
        <v>4187</v>
      </c>
      <c r="C60" s="105" t="s">
        <v>3086</v>
      </c>
      <c r="D60" s="113" t="str">
        <f>IFERROR(VLOOKUP(C60,MasterProcess!G:O,8,FALSE),0)</f>
        <v>ST-2</v>
      </c>
      <c r="E60" s="113" t="str">
        <f>IFERROR(VLOOKUP($C60,MasterProcess!$G:$O,9,FALSE),0)</f>
        <v>PP15-080T</v>
      </c>
      <c r="F60" s="109">
        <v>1</v>
      </c>
      <c r="G60" s="109">
        <v>8270</v>
      </c>
      <c r="H60" s="105">
        <f>IFERROR(VLOOKUP($C60,MasterProcess!$G:$Z,6,FALSE),0)</f>
        <v>240</v>
      </c>
      <c r="I60" s="115">
        <f t="shared" si="0"/>
        <v>34.458333333333336</v>
      </c>
      <c r="J60" s="115">
        <f t="shared" si="2"/>
        <v>4.307291666666667</v>
      </c>
      <c r="K60" s="109">
        <v>1</v>
      </c>
      <c r="L60" s="109">
        <v>2</v>
      </c>
      <c r="M60" s="109">
        <v>8</v>
      </c>
      <c r="N60" s="114"/>
      <c r="O60" s="114"/>
      <c r="R60" s="105">
        <f t="shared" si="3"/>
        <v>8270</v>
      </c>
      <c r="T60" s="109">
        <v>3</v>
      </c>
    </row>
    <row r="61" spans="1:20" s="105" customFormat="1" ht="15" customHeight="1" x14ac:dyDescent="0.15">
      <c r="A61" s="114">
        <v>45793.333333333336</v>
      </c>
      <c r="B61" s="105" t="s">
        <v>4187</v>
      </c>
      <c r="C61" s="105" t="s">
        <v>3087</v>
      </c>
      <c r="D61" s="113">
        <f>IFERROR(VLOOKUP(C61,MasterProcess!G:O,8,FALSE),0)</f>
        <v>0</v>
      </c>
      <c r="E61" s="113" t="str">
        <f>IFERROR(VLOOKUP($C61,MasterProcess!$G:$O,9,FALSE),0)</f>
        <v>HAND BEND-JIG</v>
      </c>
      <c r="F61" s="109">
        <v>1</v>
      </c>
      <c r="G61" s="109">
        <v>8270</v>
      </c>
      <c r="H61" s="105">
        <f>IFERROR(VLOOKUP($C61,MasterProcess!$G:$Z,6,FALSE),0)</f>
        <v>240</v>
      </c>
      <c r="I61" s="115">
        <f t="shared" si="0"/>
        <v>34.458333333333336</v>
      </c>
      <c r="J61" s="115">
        <f t="shared" si="2"/>
        <v>4.307291666666667</v>
      </c>
      <c r="K61" s="109">
        <v>1</v>
      </c>
      <c r="L61" s="109">
        <v>2</v>
      </c>
      <c r="M61" s="109">
        <v>8</v>
      </c>
      <c r="N61" s="114"/>
      <c r="O61" s="114"/>
      <c r="R61" s="105">
        <f t="shared" si="3"/>
        <v>8270</v>
      </c>
      <c r="T61" s="109">
        <v>3</v>
      </c>
    </row>
    <row r="62" spans="1:20" s="105" customFormat="1" ht="15" customHeight="1" x14ac:dyDescent="0.15">
      <c r="A62" s="114">
        <v>45793.333333333336</v>
      </c>
      <c r="B62" s="105" t="s">
        <v>4187</v>
      </c>
      <c r="C62" s="105" t="s">
        <v>3089</v>
      </c>
      <c r="D62" s="113">
        <f>IFERROR(VLOOKUP(C62,MasterProcess!G:O,8,FALSE),0)</f>
        <v>0</v>
      </c>
      <c r="E62" s="113" t="str">
        <f>IFERROR(VLOOKUP($C62,MasterProcess!$G:$O,9,FALSE),0)</f>
        <v>PLIER BENDING</v>
      </c>
      <c r="F62" s="109">
        <v>1</v>
      </c>
      <c r="G62" s="109">
        <v>8270</v>
      </c>
      <c r="H62" s="105">
        <f>IFERROR(VLOOKUP($C62,MasterProcess!$G:$Z,6,FALSE),0)</f>
        <v>240</v>
      </c>
      <c r="I62" s="115">
        <f t="shared" si="0"/>
        <v>34.458333333333336</v>
      </c>
      <c r="J62" s="115">
        <f t="shared" si="2"/>
        <v>4.307291666666667</v>
      </c>
      <c r="K62" s="109">
        <v>1</v>
      </c>
      <c r="L62" s="109">
        <v>2</v>
      </c>
      <c r="M62" s="109">
        <v>8</v>
      </c>
      <c r="N62" s="114"/>
      <c r="O62" s="114"/>
      <c r="R62" s="105">
        <f t="shared" si="3"/>
        <v>8270</v>
      </c>
      <c r="T62" s="109">
        <v>3</v>
      </c>
    </row>
    <row r="63" spans="1:20" s="122" customFormat="1" ht="15" customHeight="1" x14ac:dyDescent="0.15">
      <c r="A63" s="120">
        <v>45793.333333333336</v>
      </c>
      <c r="B63" s="123" t="s">
        <v>4188</v>
      </c>
      <c r="C63" s="122" t="s">
        <v>1005</v>
      </c>
      <c r="D63" s="123" t="str">
        <f>IFERROR(VLOOKUP(C63,MasterProcess!G:O,8,FALSE),0)</f>
        <v>WN</v>
      </c>
      <c r="E63" s="123" t="str">
        <f>IFERROR(VLOOKUP($C63,MasterProcess!$G:$O,9,FALSE),0)</f>
        <v>SW13</v>
      </c>
      <c r="F63" s="124">
        <v>1</v>
      </c>
      <c r="G63" s="124">
        <v>30000</v>
      </c>
      <c r="H63" s="122">
        <f>IFERROR(VLOOKUP($C63,MasterProcess!$G:$Z,6,FALSE),0)</f>
        <v>150</v>
      </c>
      <c r="I63" s="125">
        <f t="shared" si="0"/>
        <v>200</v>
      </c>
      <c r="J63" s="125">
        <f t="shared" si="2"/>
        <v>25</v>
      </c>
      <c r="K63" s="124">
        <v>1</v>
      </c>
      <c r="L63" s="124">
        <v>2</v>
      </c>
      <c r="M63" s="124">
        <v>8</v>
      </c>
      <c r="N63" s="120">
        <v>45791.458333333336</v>
      </c>
      <c r="O63" s="120"/>
      <c r="Q63" s="122">
        <v>24407</v>
      </c>
      <c r="R63" s="122">
        <f t="shared" si="3"/>
        <v>5593</v>
      </c>
      <c r="T63" s="124">
        <v>3</v>
      </c>
    </row>
    <row r="64" spans="1:20" s="105" customFormat="1" ht="15" customHeight="1" x14ac:dyDescent="0.15">
      <c r="A64" s="114">
        <v>45794.333333333336</v>
      </c>
      <c r="B64" s="113" t="s">
        <v>4188</v>
      </c>
      <c r="C64" s="105" t="s">
        <v>1006</v>
      </c>
      <c r="D64" s="113" t="str">
        <f>IFERROR(VLOOKUP(C64,MasterProcess!G:O,8,FALSE),0)</f>
        <v>WN</v>
      </c>
      <c r="E64" s="113" t="str">
        <f>IFERROR(VLOOKUP($C64,MasterProcess!$G:$O,9,FALSE),0)</f>
        <v>PP23</v>
      </c>
      <c r="F64" s="109">
        <v>1</v>
      </c>
      <c r="G64" s="109">
        <v>30000</v>
      </c>
      <c r="H64" s="105">
        <f>IFERROR(VLOOKUP($C64,MasterProcess!$G:$Z,6,FALSE),0)</f>
        <v>420</v>
      </c>
      <c r="I64" s="115">
        <f t="shared" si="0"/>
        <v>71.428571428571431</v>
      </c>
      <c r="J64" s="115">
        <f t="shared" si="2"/>
        <v>8.9285714285714288</v>
      </c>
      <c r="K64" s="109">
        <v>1</v>
      </c>
      <c r="L64" s="109">
        <v>2</v>
      </c>
      <c r="M64" s="109">
        <v>8</v>
      </c>
      <c r="N64" s="114"/>
      <c r="O64" s="114"/>
      <c r="Q64" s="105">
        <v>24813</v>
      </c>
      <c r="R64" s="105">
        <f t="shared" si="3"/>
        <v>5187</v>
      </c>
      <c r="T64" s="109">
        <v>3</v>
      </c>
    </row>
    <row r="65" spans="1:20" s="105" customFormat="1" ht="15" customHeight="1" x14ac:dyDescent="0.15">
      <c r="A65" s="114">
        <v>45794.333333333336</v>
      </c>
      <c r="B65" s="113" t="s">
        <v>4188</v>
      </c>
      <c r="C65" s="105" t="s">
        <v>1009</v>
      </c>
      <c r="D65" s="113" t="str">
        <f>IFERROR(VLOOKUP(C65,MasterProcess!G:O,8,FALSE),0)</f>
        <v>WN</v>
      </c>
      <c r="E65" s="113" t="str">
        <f>IFERROR(VLOOKUP($C65,MasterProcess!$G:$O,9,FALSE),0)</f>
        <v>TW01</v>
      </c>
      <c r="F65" s="109">
        <v>1</v>
      </c>
      <c r="G65" s="109">
        <v>30000</v>
      </c>
      <c r="H65" s="105">
        <f>IFERROR(VLOOKUP($C65,MasterProcess!$G:$Z,6,FALSE),0)</f>
        <v>450</v>
      </c>
      <c r="I65" s="115">
        <f t="shared" si="0"/>
        <v>66.666666666666671</v>
      </c>
      <c r="J65" s="115">
        <f t="shared" si="2"/>
        <v>8.3333333333333339</v>
      </c>
      <c r="K65" s="109">
        <v>1</v>
      </c>
      <c r="L65" s="109">
        <v>2</v>
      </c>
      <c r="M65" s="109">
        <v>8</v>
      </c>
      <c r="N65" s="114"/>
      <c r="O65" s="114"/>
      <c r="R65" s="105">
        <f t="shared" si="3"/>
        <v>30000</v>
      </c>
      <c r="T65" s="109">
        <v>3</v>
      </c>
    </row>
    <row r="66" spans="1:20" s="122" customFormat="1" ht="15" customHeight="1" x14ac:dyDescent="0.15">
      <c r="A66" s="120">
        <v>45794.333333333336</v>
      </c>
      <c r="B66" s="122" t="s">
        <v>4189</v>
      </c>
      <c r="C66" s="122" t="s">
        <v>3192</v>
      </c>
      <c r="D66" s="123" t="str">
        <f>IFERROR(VLOOKUP(C66,MasterProcess!G:O,8,FALSE),0)</f>
        <v>ST</v>
      </c>
      <c r="E66" s="123" t="str">
        <f>IFERROR(VLOOKUP($C66,MasterProcess!$G:$O,9,FALSE),0)</f>
        <v>PP05-060T</v>
      </c>
      <c r="F66" s="124">
        <v>1</v>
      </c>
      <c r="G66" s="124">
        <v>20000</v>
      </c>
      <c r="H66" s="122">
        <f>IFERROR(VLOOKUP($C66,MasterProcess!$G:$Z,6,FALSE),0)</f>
        <v>240</v>
      </c>
      <c r="I66" s="125">
        <f t="shared" si="0"/>
        <v>83.333333333333329</v>
      </c>
      <c r="J66" s="125">
        <f t="shared" si="2"/>
        <v>10.416666666666666</v>
      </c>
      <c r="K66" s="124">
        <v>1</v>
      </c>
      <c r="L66" s="124">
        <v>2</v>
      </c>
      <c r="M66" s="124">
        <v>8</v>
      </c>
      <c r="N66" s="120">
        <v>45793.458333333336</v>
      </c>
      <c r="O66" s="120"/>
      <c r="R66" s="122">
        <f t="shared" ref="R66:R97" si="4">+G66-Q66</f>
        <v>20000</v>
      </c>
      <c r="T66" s="124">
        <v>3</v>
      </c>
    </row>
    <row r="67" spans="1:20" s="128" customFormat="1" ht="15" customHeight="1" x14ac:dyDescent="0.15">
      <c r="A67" s="127">
        <v>45794.333333333336</v>
      </c>
      <c r="B67" s="128" t="s">
        <v>4190</v>
      </c>
      <c r="C67" s="128" t="s">
        <v>3377</v>
      </c>
      <c r="D67" s="129" t="str">
        <f>IFERROR(VLOOKUP(C67,MasterProcess!G:O,8,FALSE),0)</f>
        <v>PB</v>
      </c>
      <c r="E67" s="129" t="str">
        <f>IFERROR(VLOOKUP($C67,MasterProcess!$G:$O,9,FALSE),0)</f>
        <v>SW14</v>
      </c>
      <c r="F67" s="130">
        <v>1</v>
      </c>
      <c r="G67" s="130">
        <v>802</v>
      </c>
      <c r="H67" s="128">
        <f>IFERROR(VLOOKUP($C67,MasterProcess!$G:$Z,6,FALSE),0)</f>
        <v>120</v>
      </c>
      <c r="I67" s="131">
        <f t="shared" si="0"/>
        <v>6.6833333333333336</v>
      </c>
      <c r="J67" s="131">
        <f t="shared" si="2"/>
        <v>0.8354166666666667</v>
      </c>
      <c r="K67" s="130">
        <v>1</v>
      </c>
      <c r="L67" s="130">
        <v>2</v>
      </c>
      <c r="M67" s="130">
        <v>8</v>
      </c>
      <c r="N67" s="127">
        <v>45793.458333333336</v>
      </c>
      <c r="O67" s="127"/>
      <c r="R67" s="128">
        <f t="shared" si="4"/>
        <v>802</v>
      </c>
      <c r="T67" s="130">
        <v>3</v>
      </c>
    </row>
    <row r="68" spans="1:20" s="105" customFormat="1" ht="15" customHeight="1" x14ac:dyDescent="0.15">
      <c r="A68" s="114">
        <v>45794.333333333336</v>
      </c>
      <c r="B68" s="105" t="s">
        <v>4190</v>
      </c>
      <c r="C68" s="105" t="s">
        <v>3379</v>
      </c>
      <c r="D68" s="113" t="str">
        <f>IFERROR(VLOOKUP(C68,MasterProcess!G:O,8,FALSE),0)</f>
        <v>PB</v>
      </c>
      <c r="E68" s="113" t="str">
        <f>IFERROR(VLOOKUP($C68,MasterProcess!$G:$O,9,FALSE),0)</f>
        <v>SW14</v>
      </c>
      <c r="F68" s="109">
        <v>1</v>
      </c>
      <c r="G68" s="109">
        <v>802</v>
      </c>
      <c r="H68" s="105">
        <f>IFERROR(VLOOKUP($C68,MasterProcess!$G:$Z,6,FALSE),0)</f>
        <v>17</v>
      </c>
      <c r="I68" s="115">
        <f t="shared" si="0"/>
        <v>47.176470588235297</v>
      </c>
      <c r="J68" s="115">
        <f t="shared" si="2"/>
        <v>5.8970588235294121</v>
      </c>
      <c r="K68" s="109">
        <v>1</v>
      </c>
      <c r="L68" s="109">
        <v>2</v>
      </c>
      <c r="M68" s="109">
        <v>8</v>
      </c>
      <c r="N68" s="114"/>
      <c r="O68" s="114"/>
      <c r="R68" s="105">
        <f t="shared" si="4"/>
        <v>802</v>
      </c>
      <c r="T68" s="109">
        <v>3</v>
      </c>
    </row>
    <row r="69" spans="1:20" s="105" customFormat="1" ht="15" customHeight="1" x14ac:dyDescent="0.15">
      <c r="A69" s="114">
        <v>45794.333333333336</v>
      </c>
      <c r="B69" s="105" t="s">
        <v>4190</v>
      </c>
      <c r="C69" s="105" t="s">
        <v>3380</v>
      </c>
      <c r="D69" s="113" t="str">
        <f>IFERROR(VLOOKUP(C69,MasterProcess!G:O,8,FALSE),0)</f>
        <v>OPT</v>
      </c>
      <c r="E69" s="113" t="str">
        <f>IFERROR(VLOOKUP($C69,MasterProcess!$G:$O,9,FALSE),0)</f>
        <v>OPT</v>
      </c>
      <c r="F69" s="109">
        <v>1</v>
      </c>
      <c r="G69" s="109">
        <v>802</v>
      </c>
      <c r="H69" s="105">
        <f>IFERROR(VLOOKUP($C69,MasterProcess!$G:$Z,6,FALSE),0)</f>
        <v>50</v>
      </c>
      <c r="I69" s="115">
        <f t="shared" si="0"/>
        <v>16.04</v>
      </c>
      <c r="J69" s="115">
        <f t="shared" si="2"/>
        <v>2.0049999999999999</v>
      </c>
      <c r="K69" s="109">
        <v>1</v>
      </c>
      <c r="L69" s="109">
        <v>2</v>
      </c>
      <c r="M69" s="109">
        <v>8</v>
      </c>
      <c r="N69" s="114"/>
      <c r="O69" s="114"/>
      <c r="R69" s="105">
        <f t="shared" si="4"/>
        <v>802</v>
      </c>
      <c r="T69" s="109">
        <v>3</v>
      </c>
    </row>
    <row r="70" spans="1:20" s="105" customFormat="1" ht="15" customHeight="1" x14ac:dyDescent="0.15">
      <c r="A70" s="114">
        <v>45794.333333333336</v>
      </c>
      <c r="B70" s="105" t="s">
        <v>4190</v>
      </c>
      <c r="C70" s="105" t="s">
        <v>3381</v>
      </c>
      <c r="D70" s="113" t="str">
        <f>IFERROR(VLOOKUP(C70,MasterProcess!G:O,8,FALSE),0)</f>
        <v>OPT</v>
      </c>
      <c r="E70" s="113" t="str">
        <f>IFERROR(VLOOKUP($C70,MasterProcess!$G:$O,9,FALSE),0)</f>
        <v>OPT</v>
      </c>
      <c r="F70" s="109">
        <v>1</v>
      </c>
      <c r="G70" s="109">
        <v>802</v>
      </c>
      <c r="H70" s="105">
        <f>IFERROR(VLOOKUP($C70,MasterProcess!$G:$Z,6,FALSE),0)</f>
        <v>60</v>
      </c>
      <c r="I70" s="115">
        <f t="shared" si="0"/>
        <v>13.366666666666667</v>
      </c>
      <c r="J70" s="115">
        <f t="shared" si="2"/>
        <v>1.6708333333333334</v>
      </c>
      <c r="K70" s="109">
        <v>1</v>
      </c>
      <c r="L70" s="109">
        <v>2</v>
      </c>
      <c r="M70" s="109">
        <v>8</v>
      </c>
      <c r="N70" s="114"/>
      <c r="O70" s="114"/>
      <c r="R70" s="105">
        <f t="shared" si="4"/>
        <v>802</v>
      </c>
      <c r="T70" s="109">
        <v>3</v>
      </c>
    </row>
    <row r="71" spans="1:20" s="122" customFormat="1" ht="15" customHeight="1" x14ac:dyDescent="0.15">
      <c r="A71" s="120">
        <v>45795.333333333336</v>
      </c>
      <c r="B71" s="121" t="s">
        <v>4191</v>
      </c>
      <c r="C71" s="122" t="s">
        <v>3096</v>
      </c>
      <c r="D71" s="123" t="str">
        <f>IFERROR(VLOOKUP(C71,MasterProcess!G:O,8,FALSE),0)</f>
        <v>FM</v>
      </c>
      <c r="E71" s="123" t="str">
        <f>IFERROR(VLOOKUP($C71,MasterProcess!$G:$O,9,FALSE),0)</f>
        <v>FM01</v>
      </c>
      <c r="F71" s="124">
        <v>1</v>
      </c>
      <c r="G71" s="124">
        <v>16593</v>
      </c>
      <c r="H71" s="122">
        <f>IFERROR(VLOOKUP($C71,MasterProcess!$G:$Z,6,FALSE),0)</f>
        <v>1200</v>
      </c>
      <c r="I71" s="125">
        <f t="shared" si="0"/>
        <v>13.827500000000001</v>
      </c>
      <c r="J71" s="125">
        <f t="shared" si="2"/>
        <v>1.7284375000000001</v>
      </c>
      <c r="K71" s="124">
        <v>1</v>
      </c>
      <c r="L71" s="124">
        <v>2</v>
      </c>
      <c r="M71" s="124">
        <v>8</v>
      </c>
      <c r="N71" s="120"/>
      <c r="O71" s="120"/>
      <c r="Q71" s="122">
        <v>2200</v>
      </c>
      <c r="R71" s="122">
        <f t="shared" si="4"/>
        <v>14393</v>
      </c>
      <c r="T71" s="124">
        <v>3</v>
      </c>
    </row>
    <row r="72" spans="1:20" s="105" customFormat="1" ht="15" customHeight="1" x14ac:dyDescent="0.15">
      <c r="A72" s="114">
        <v>45795.333333333336</v>
      </c>
      <c r="B72" s="116" t="s">
        <v>4191</v>
      </c>
      <c r="C72" s="105" t="s">
        <v>3097</v>
      </c>
      <c r="D72" s="113" t="str">
        <f>IFERROR(VLOOKUP(C72,MasterProcess!G:O,8,FALSE),0)</f>
        <v>ST-2</v>
      </c>
      <c r="E72" s="113" t="str">
        <f>IFERROR(VLOOKUP($C72,MasterProcess!$G:$O,9,FALSE),0)</f>
        <v>PP06-040T</v>
      </c>
      <c r="F72" s="109">
        <v>1</v>
      </c>
      <c r="G72" s="109">
        <v>16593</v>
      </c>
      <c r="H72" s="105">
        <f>IFERROR(VLOOKUP($C72,MasterProcess!$G:$Z,6,FALSE),0)</f>
        <v>360</v>
      </c>
      <c r="I72" s="115">
        <f t="shared" si="0"/>
        <v>46.091666666666669</v>
      </c>
      <c r="J72" s="115">
        <f t="shared" si="2"/>
        <v>5.7614583333333336</v>
      </c>
      <c r="K72" s="109">
        <v>1</v>
      </c>
      <c r="L72" s="109">
        <v>2</v>
      </c>
      <c r="M72" s="109">
        <v>8</v>
      </c>
      <c r="N72" s="114"/>
      <c r="O72" s="114"/>
      <c r="R72" s="105">
        <f t="shared" si="4"/>
        <v>16593</v>
      </c>
      <c r="T72" s="109">
        <v>3</v>
      </c>
    </row>
    <row r="73" spans="1:20" s="122" customFormat="1" ht="15" customHeight="1" x14ac:dyDescent="0.15">
      <c r="A73" s="120">
        <v>45795.333333333336</v>
      </c>
      <c r="B73" s="122" t="s">
        <v>4192</v>
      </c>
      <c r="C73" s="122" t="s">
        <v>2554</v>
      </c>
      <c r="D73" s="123" t="str">
        <f>IFERROR(VLOOKUP(C73,MasterProcess!G:O,8,FALSE),0)</f>
        <v>WN</v>
      </c>
      <c r="E73" s="123" t="str">
        <f>IFERROR(VLOOKUP($C73,MasterProcess!$G:$O,9,FALSE),0)</f>
        <v>WS01</v>
      </c>
      <c r="F73" s="124">
        <v>1</v>
      </c>
      <c r="G73" s="124">
        <v>80000</v>
      </c>
      <c r="H73" s="122">
        <f>IFERROR(VLOOKUP($C73,MasterProcess!$G:$Z,6,FALSE),0)</f>
        <v>2160</v>
      </c>
      <c r="I73" s="125">
        <f t="shared" si="0"/>
        <v>37.037037037037038</v>
      </c>
      <c r="J73" s="125">
        <f t="shared" si="2"/>
        <v>4.6296296296296298</v>
      </c>
      <c r="K73" s="124">
        <v>1</v>
      </c>
      <c r="L73" s="124">
        <v>2</v>
      </c>
      <c r="M73" s="124">
        <v>8</v>
      </c>
      <c r="N73" s="120"/>
      <c r="O73" s="120"/>
      <c r="R73" s="122">
        <f t="shared" si="4"/>
        <v>80000</v>
      </c>
      <c r="T73" s="124">
        <v>3</v>
      </c>
    </row>
    <row r="74" spans="1:20" s="122" customFormat="1" ht="15" customHeight="1" x14ac:dyDescent="0.15">
      <c r="A74" s="120">
        <v>45796.333333333336</v>
      </c>
      <c r="B74" s="122" t="s">
        <v>4193</v>
      </c>
      <c r="C74" s="122" t="s">
        <v>812</v>
      </c>
      <c r="D74" s="123" t="str">
        <f>IFERROR(VLOOKUP(C74,MasterProcess!G:O,8,FALSE),0)</f>
        <v>ST-3</v>
      </c>
      <c r="E74" s="123" t="str">
        <f>IFERROR(VLOOKUP($C74,MasterProcess!$G:$O,9,FALSE),0)</f>
        <v>PP25</v>
      </c>
      <c r="F74" s="124">
        <v>1</v>
      </c>
      <c r="G74" s="124">
        <v>5100</v>
      </c>
      <c r="H74" s="122">
        <f>IFERROR(VLOOKUP($C74,MasterProcess!$G:$Z,6,FALSE),0)</f>
        <v>300</v>
      </c>
      <c r="I74" s="125">
        <f t="shared" si="0"/>
        <v>17</v>
      </c>
      <c r="J74" s="125">
        <f t="shared" si="2"/>
        <v>2.125</v>
      </c>
      <c r="K74" s="124">
        <v>1</v>
      </c>
      <c r="L74" s="124">
        <v>2</v>
      </c>
      <c r="M74" s="124">
        <v>8</v>
      </c>
      <c r="N74" s="120"/>
      <c r="O74" s="120"/>
      <c r="R74" s="122">
        <f t="shared" si="4"/>
        <v>5100</v>
      </c>
      <c r="T74" s="124">
        <v>3</v>
      </c>
    </row>
    <row r="75" spans="1:20" s="105" customFormat="1" ht="15" customHeight="1" x14ac:dyDescent="0.15">
      <c r="A75" s="114">
        <v>45796.333333333336</v>
      </c>
      <c r="B75" s="105" t="s">
        <v>4193</v>
      </c>
      <c r="C75" s="105" t="s">
        <v>813</v>
      </c>
      <c r="D75" s="113" t="str">
        <f>IFERROR(VLOOKUP(C75,MasterProcess!G:O,8,FALSE),0)</f>
        <v>ST-3</v>
      </c>
      <c r="E75" s="113" t="str">
        <f>IFERROR(VLOOKUP($C75,MasterProcess!$G:$O,9,FALSE),0)</f>
        <v>PP26-110T</v>
      </c>
      <c r="F75" s="109">
        <v>1</v>
      </c>
      <c r="G75" s="109">
        <v>5100</v>
      </c>
      <c r="H75" s="105">
        <f>IFERROR(VLOOKUP($C75,MasterProcess!$G:$Z,6,FALSE),0)</f>
        <v>300</v>
      </c>
      <c r="I75" s="115">
        <f t="shared" si="0"/>
        <v>17</v>
      </c>
      <c r="J75" s="115">
        <f t="shared" si="2"/>
        <v>2.125</v>
      </c>
      <c r="K75" s="109">
        <v>1</v>
      </c>
      <c r="L75" s="109">
        <v>2</v>
      </c>
      <c r="M75" s="109">
        <v>8</v>
      </c>
      <c r="N75" s="114"/>
      <c r="O75" s="114"/>
      <c r="R75" s="105">
        <f t="shared" si="4"/>
        <v>5100</v>
      </c>
      <c r="T75" s="109">
        <v>3</v>
      </c>
    </row>
    <row r="76" spans="1:20" s="105" customFormat="1" ht="15" customHeight="1" x14ac:dyDescent="0.15">
      <c r="A76" s="114">
        <v>45796.333333333336</v>
      </c>
      <c r="B76" s="105" t="s">
        <v>4193</v>
      </c>
      <c r="C76" s="105" t="s">
        <v>815</v>
      </c>
      <c r="D76" s="113" t="str">
        <f>IFERROR(VLOOKUP(C76,MasterProcess!G:O,8,FALSE),0)</f>
        <v>ST-3</v>
      </c>
      <c r="E76" s="113" t="str">
        <f>IFERROR(VLOOKUP($C76,MasterProcess!$G:$O,9,FALSE),0)</f>
        <v>PP20</v>
      </c>
      <c r="F76" s="109">
        <v>1</v>
      </c>
      <c r="G76" s="109">
        <v>5100</v>
      </c>
      <c r="H76" s="105">
        <f>IFERROR(VLOOKUP($C76,MasterProcess!$G:$Z,6,FALSE),0)</f>
        <v>300</v>
      </c>
      <c r="I76" s="115">
        <f t="shared" si="0"/>
        <v>17</v>
      </c>
      <c r="J76" s="115">
        <f t="shared" si="2"/>
        <v>2.125</v>
      </c>
      <c r="K76" s="109">
        <v>1</v>
      </c>
      <c r="L76" s="109">
        <v>2</v>
      </c>
      <c r="M76" s="109">
        <v>8</v>
      </c>
      <c r="N76" s="114"/>
      <c r="O76" s="114"/>
      <c r="R76" s="105">
        <f t="shared" si="4"/>
        <v>5100</v>
      </c>
      <c r="T76" s="109">
        <v>3</v>
      </c>
    </row>
    <row r="77" spans="1:20" s="105" customFormat="1" ht="15" customHeight="1" x14ac:dyDescent="0.15">
      <c r="A77" s="114">
        <v>45796.333333333336</v>
      </c>
      <c r="B77" s="105" t="s">
        <v>4193</v>
      </c>
      <c r="C77" s="105" t="s">
        <v>816</v>
      </c>
      <c r="D77" s="113" t="str">
        <f>IFERROR(VLOOKUP(C77,MasterProcess!G:O,8,FALSE),0)</f>
        <v>ST-3</v>
      </c>
      <c r="E77" s="113" t="str">
        <f>IFERROR(VLOOKUP($C77,MasterProcess!$G:$O,9,FALSE),0)</f>
        <v>PP28-110T</v>
      </c>
      <c r="F77" s="109">
        <v>1</v>
      </c>
      <c r="G77" s="109">
        <v>5100</v>
      </c>
      <c r="H77" s="105">
        <f>IFERROR(VLOOKUP($C77,MasterProcess!$G:$Z,6,FALSE),0)</f>
        <v>300</v>
      </c>
      <c r="I77" s="115">
        <f t="shared" si="0"/>
        <v>17</v>
      </c>
      <c r="J77" s="115">
        <f t="shared" si="2"/>
        <v>2.125</v>
      </c>
      <c r="K77" s="109">
        <v>1</v>
      </c>
      <c r="L77" s="109">
        <v>2</v>
      </c>
      <c r="M77" s="109">
        <v>8</v>
      </c>
      <c r="N77" s="114"/>
      <c r="O77" s="114"/>
      <c r="R77" s="105">
        <f t="shared" si="4"/>
        <v>5100</v>
      </c>
      <c r="T77" s="109">
        <v>3</v>
      </c>
    </row>
    <row r="78" spans="1:20" s="105" customFormat="1" ht="15" customHeight="1" x14ac:dyDescent="0.15">
      <c r="A78" s="114">
        <v>45796.333333333336</v>
      </c>
      <c r="B78" s="105" t="s">
        <v>4193</v>
      </c>
      <c r="C78" s="105" t="s">
        <v>817</v>
      </c>
      <c r="D78" s="113" t="str">
        <f>IFERROR(VLOOKUP(C78,MasterProcess!G:O,8,FALSE),0)</f>
        <v>ST-3</v>
      </c>
      <c r="E78" s="113" t="str">
        <f>IFERROR(VLOOKUP($C78,MasterProcess!$G:$O,9,FALSE),0)</f>
        <v>SW01</v>
      </c>
      <c r="F78" s="109">
        <v>1</v>
      </c>
      <c r="G78" s="109">
        <v>5100</v>
      </c>
      <c r="H78" s="105">
        <f>IFERROR(VLOOKUP($C78,MasterProcess!$G:$Z,6,FALSE),0)</f>
        <v>300</v>
      </c>
      <c r="I78" s="115">
        <f t="shared" si="0"/>
        <v>17</v>
      </c>
      <c r="J78" s="115">
        <f t="shared" si="2"/>
        <v>2.125</v>
      </c>
      <c r="K78" s="109">
        <v>1</v>
      </c>
      <c r="L78" s="109">
        <v>2</v>
      </c>
      <c r="M78" s="109">
        <v>8</v>
      </c>
      <c r="N78" s="114"/>
      <c r="O78" s="114"/>
      <c r="R78" s="105">
        <f t="shared" si="4"/>
        <v>5100</v>
      </c>
      <c r="T78" s="109">
        <v>3</v>
      </c>
    </row>
    <row r="79" spans="1:20" s="105" customFormat="1" ht="15" customHeight="1" x14ac:dyDescent="0.15">
      <c r="A79" s="114">
        <v>45796.333333333336</v>
      </c>
      <c r="B79" s="105" t="s">
        <v>4193</v>
      </c>
      <c r="C79" s="105" t="s">
        <v>818</v>
      </c>
      <c r="D79" s="113" t="str">
        <f>IFERROR(VLOOKUP(C79,MasterProcess!G:O,8,FALSE),0)</f>
        <v>ST-1</v>
      </c>
      <c r="E79" s="113" t="str">
        <f>IFERROR(VLOOKUP($C79,MasterProcess!$G:$O,9,FALSE),0)</f>
        <v>OPT PAINTING</v>
      </c>
      <c r="F79" s="109">
        <v>1</v>
      </c>
      <c r="G79" s="109">
        <v>5100</v>
      </c>
      <c r="H79" s="105">
        <f>IFERROR(VLOOKUP($C79,MasterProcess!$G:$Z,6,FALSE),0)</f>
        <v>120</v>
      </c>
      <c r="I79" s="115">
        <f t="shared" si="0"/>
        <v>42.5</v>
      </c>
      <c r="J79" s="115">
        <f t="shared" si="2"/>
        <v>5.3125</v>
      </c>
      <c r="K79" s="109">
        <v>1</v>
      </c>
      <c r="L79" s="109">
        <v>2</v>
      </c>
      <c r="M79" s="109">
        <v>8</v>
      </c>
      <c r="N79" s="114"/>
      <c r="O79" s="114"/>
      <c r="R79" s="105">
        <f t="shared" si="4"/>
        <v>5100</v>
      </c>
      <c r="T79" s="109">
        <v>3</v>
      </c>
    </row>
    <row r="80" spans="1:20" s="122" customFormat="1" ht="15" customHeight="1" x14ac:dyDescent="0.15">
      <c r="A80" s="120">
        <v>45796.333333333336</v>
      </c>
      <c r="B80" s="121" t="s">
        <v>4194</v>
      </c>
      <c r="C80" s="122" t="s">
        <v>548</v>
      </c>
      <c r="D80" s="123" t="str">
        <f>IFERROR(VLOOKUP(C80,MasterProcess!G:O,8,FALSE),0)</f>
        <v>ST-2</v>
      </c>
      <c r="E80" s="123" t="str">
        <f>IFERROR(VLOOKUP($C80,MasterProcess!$G:$O,9,FALSE),0)</f>
        <v>PP06-040T</v>
      </c>
      <c r="F80" s="124">
        <v>1</v>
      </c>
      <c r="G80" s="124">
        <v>43210</v>
      </c>
      <c r="H80" s="122">
        <f>IFERROR(VLOOKUP($C80,MasterProcess!$G:$Z,6,FALSE),0)</f>
        <v>2220</v>
      </c>
      <c r="I80" s="125">
        <f t="shared" si="0"/>
        <v>19.463963963963963</v>
      </c>
      <c r="J80" s="125">
        <f t="shared" si="2"/>
        <v>2.4329954954954953</v>
      </c>
      <c r="K80" s="124">
        <v>1</v>
      </c>
      <c r="L80" s="124">
        <v>2</v>
      </c>
      <c r="M80" s="124">
        <v>8</v>
      </c>
      <c r="N80" s="120"/>
      <c r="O80" s="120"/>
      <c r="R80" s="122">
        <f t="shared" si="4"/>
        <v>43210</v>
      </c>
      <c r="T80" s="124">
        <v>3</v>
      </c>
    </row>
    <row r="81" spans="1:20" s="105" customFormat="1" ht="15" customHeight="1" x14ac:dyDescent="0.15">
      <c r="A81" s="114">
        <v>45796.333333333336</v>
      </c>
      <c r="B81" s="116" t="s">
        <v>4194</v>
      </c>
      <c r="C81" s="105" t="s">
        <v>550</v>
      </c>
      <c r="D81" s="113" t="str">
        <f>IFERROR(VLOOKUP(C81,MasterProcess!G:O,8,FALSE),0)</f>
        <v>AL</v>
      </c>
      <c r="E81" s="113" t="str">
        <f>IFERROR(VLOOKUP($C81,MasterProcess!$G:$O,9,FALSE),0)</f>
        <v>TP08</v>
      </c>
      <c r="F81" s="109">
        <v>1</v>
      </c>
      <c r="G81" s="109">
        <v>43210</v>
      </c>
      <c r="H81" s="105">
        <f>IFERROR(VLOOKUP($C81,MasterProcess!$G:$Z,6,FALSE),0)</f>
        <v>600</v>
      </c>
      <c r="I81" s="115">
        <f t="shared" si="0"/>
        <v>72.016666666666666</v>
      </c>
      <c r="J81" s="115">
        <f t="shared" si="2"/>
        <v>9.0020833333333332</v>
      </c>
      <c r="K81" s="109">
        <v>1</v>
      </c>
      <c r="L81" s="109">
        <v>2</v>
      </c>
      <c r="M81" s="109">
        <v>8</v>
      </c>
      <c r="N81" s="114"/>
      <c r="O81" s="114"/>
      <c r="R81" s="105">
        <f t="shared" si="4"/>
        <v>43210</v>
      </c>
      <c r="T81" s="109">
        <v>3</v>
      </c>
    </row>
    <row r="82" spans="1:20" s="105" customFormat="1" ht="15" customHeight="1" x14ac:dyDescent="0.15">
      <c r="A82" s="114">
        <v>45796.333333333336</v>
      </c>
      <c r="B82" s="116" t="s">
        <v>4194</v>
      </c>
      <c r="C82" s="105" t="s">
        <v>551</v>
      </c>
      <c r="D82" s="113" t="str">
        <f>IFERROR(VLOOKUP(C82,MasterProcess!G:O,8,FALSE),0)</f>
        <v>AL</v>
      </c>
      <c r="E82" s="113" t="str">
        <f>IFERROR(VLOOKUP($C82,MasterProcess!$G:$O,9,FALSE),0)</f>
        <v>DRY-1</v>
      </c>
      <c r="F82" s="109">
        <v>1</v>
      </c>
      <c r="G82" s="109">
        <v>43210</v>
      </c>
      <c r="H82" s="105">
        <f>IFERROR(VLOOKUP($C82,MasterProcess!$G:$Z,6,FALSE),0)</f>
        <v>780</v>
      </c>
      <c r="I82" s="115">
        <f t="shared" si="0"/>
        <v>55.397435897435898</v>
      </c>
      <c r="J82" s="115">
        <f t="shared" si="2"/>
        <v>6.9246794871794872</v>
      </c>
      <c r="K82" s="109">
        <v>1</v>
      </c>
      <c r="L82" s="109">
        <v>2</v>
      </c>
      <c r="M82" s="109">
        <v>8</v>
      </c>
      <c r="N82" s="114"/>
      <c r="O82" s="114"/>
      <c r="R82" s="105">
        <f t="shared" si="4"/>
        <v>43210</v>
      </c>
      <c r="T82" s="109">
        <v>3</v>
      </c>
    </row>
    <row r="83" spans="1:20" s="105" customFormat="1" ht="15" customHeight="1" x14ac:dyDescent="0.15">
      <c r="A83" s="114">
        <v>45796.333333333336</v>
      </c>
      <c r="B83" s="116" t="s">
        <v>4195</v>
      </c>
      <c r="C83" s="105" t="s">
        <v>2401</v>
      </c>
      <c r="D83" s="113" t="str">
        <f>IFERROR(VLOOKUP(C83,MasterProcess!G:O,8,FALSE),0)</f>
        <v>ST-2</v>
      </c>
      <c r="E83" s="113" t="str">
        <f>IFERROR(VLOOKUP($C83,MasterProcess!$G:$O,9,FALSE),0)</f>
        <v>PP01-110T</v>
      </c>
      <c r="F83" s="109">
        <v>1</v>
      </c>
      <c r="G83" s="109">
        <v>2604</v>
      </c>
      <c r="H83" s="105">
        <f>IFERROR(VLOOKUP($C83,MasterProcess!$G:$Z,6,FALSE),0)</f>
        <v>3000</v>
      </c>
      <c r="I83" s="115">
        <f t="shared" si="0"/>
        <v>0.86799999999999999</v>
      </c>
      <c r="J83" s="115">
        <f t="shared" si="2"/>
        <v>0.1085</v>
      </c>
      <c r="K83" s="109">
        <v>1</v>
      </c>
      <c r="L83" s="109">
        <v>2</v>
      </c>
      <c r="M83" s="109">
        <v>8</v>
      </c>
      <c r="N83" s="114"/>
      <c r="O83" s="114"/>
      <c r="R83" s="105">
        <f t="shared" si="4"/>
        <v>2604</v>
      </c>
      <c r="T83" s="109">
        <v>3</v>
      </c>
    </row>
    <row r="84" spans="1:20" s="122" customFormat="1" ht="15" customHeight="1" x14ac:dyDescent="0.15">
      <c r="A84" s="120">
        <v>45796.333333333336</v>
      </c>
      <c r="B84" s="122" t="s">
        <v>4196</v>
      </c>
      <c r="C84" s="122" t="s">
        <v>2403</v>
      </c>
      <c r="D84" s="123" t="str">
        <f>IFERROR(VLOOKUP(C84,MasterProcess!G:O,8,FALSE),0)</f>
        <v>ST-3</v>
      </c>
      <c r="E84" s="123" t="str">
        <f>IFERROR(VLOOKUP($C84,MasterProcess!$G:$O,9,FALSE),0)</f>
        <v>PP01-110T</v>
      </c>
      <c r="F84" s="124">
        <v>1</v>
      </c>
      <c r="G84" s="124">
        <v>3646</v>
      </c>
      <c r="H84" s="122">
        <f>IFERROR(VLOOKUP($C84,MasterProcess!$G:$Z,6,FALSE),0)</f>
        <v>3000</v>
      </c>
      <c r="I84" s="125">
        <f t="shared" si="0"/>
        <v>1.2153333333333334</v>
      </c>
      <c r="J84" s="125">
        <f t="shared" si="2"/>
        <v>0.15191666666666667</v>
      </c>
      <c r="K84" s="124">
        <v>1</v>
      </c>
      <c r="L84" s="124">
        <v>2</v>
      </c>
      <c r="M84" s="124">
        <v>8</v>
      </c>
      <c r="N84" s="120"/>
      <c r="O84" s="120"/>
      <c r="R84" s="122">
        <f t="shared" si="4"/>
        <v>3646</v>
      </c>
      <c r="T84" s="124">
        <v>3</v>
      </c>
    </row>
    <row r="85" spans="1:20" s="122" customFormat="1" ht="15" customHeight="1" x14ac:dyDescent="0.15">
      <c r="A85" s="120">
        <v>45796.333333333336</v>
      </c>
      <c r="B85" s="121" t="s">
        <v>4197</v>
      </c>
      <c r="C85" s="122" t="s">
        <v>3290</v>
      </c>
      <c r="D85" s="123" t="str">
        <f>IFERROR(VLOOKUP(C85,MasterProcess!G:O,8,FALSE),0)</f>
        <v>TR</v>
      </c>
      <c r="E85" s="123">
        <f>IFERROR(VLOOKUP($C85,MasterProcess!$G:$O,9,FALSE),0)</f>
        <v>1</v>
      </c>
      <c r="F85" s="124">
        <v>1</v>
      </c>
      <c r="G85" s="124">
        <v>400</v>
      </c>
      <c r="H85" s="122">
        <f>IFERROR(VLOOKUP($C85,MasterProcess!$G:$Z,6,FALSE),0)</f>
        <v>20</v>
      </c>
      <c r="I85" s="125">
        <f t="shared" si="0"/>
        <v>20</v>
      </c>
      <c r="J85" s="125">
        <f t="shared" si="2"/>
        <v>2.5</v>
      </c>
      <c r="K85" s="124">
        <v>1</v>
      </c>
      <c r="L85" s="124">
        <v>2</v>
      </c>
      <c r="M85" s="124">
        <v>8</v>
      </c>
      <c r="N85" s="120"/>
      <c r="O85" s="120"/>
      <c r="R85" s="122">
        <f t="shared" si="4"/>
        <v>400</v>
      </c>
      <c r="T85" s="124">
        <v>3</v>
      </c>
    </row>
    <row r="86" spans="1:20" s="105" customFormat="1" ht="15" customHeight="1" x14ac:dyDescent="0.15">
      <c r="A86" s="114">
        <v>45796.333333333336</v>
      </c>
      <c r="B86" s="116" t="s">
        <v>4197</v>
      </c>
      <c r="C86" s="105" t="s">
        <v>3292</v>
      </c>
      <c r="D86" s="113" t="str">
        <f>IFERROR(VLOOKUP(C86,MasterProcess!G:O,8,FALSE),0)</f>
        <v>TR</v>
      </c>
      <c r="E86" s="113" t="str">
        <f>IFERROR(VLOOKUP($C86,MasterProcess!$G:$O,9,FALSE),0)</f>
        <v>PB02</v>
      </c>
      <c r="F86" s="109">
        <v>1</v>
      </c>
      <c r="G86" s="109">
        <v>400</v>
      </c>
      <c r="H86" s="105">
        <f>IFERROR(VLOOKUP($C86,MasterProcess!$G:$Z,6,FALSE),0)</f>
        <v>30</v>
      </c>
      <c r="I86" s="115">
        <f t="shared" si="0"/>
        <v>13.333333333333334</v>
      </c>
      <c r="J86" s="115">
        <f t="shared" si="2"/>
        <v>1.6666666666666667</v>
      </c>
      <c r="K86" s="109">
        <v>1</v>
      </c>
      <c r="L86" s="109">
        <v>2</v>
      </c>
      <c r="M86" s="109">
        <v>8</v>
      </c>
      <c r="N86" s="114"/>
      <c r="O86" s="114"/>
      <c r="R86" s="105">
        <f t="shared" si="4"/>
        <v>400</v>
      </c>
      <c r="T86" s="109">
        <v>3</v>
      </c>
    </row>
    <row r="87" spans="1:20" s="105" customFormat="1" ht="15" customHeight="1" x14ac:dyDescent="0.15">
      <c r="A87" s="114">
        <v>45796.333333333336</v>
      </c>
      <c r="B87" s="105" t="s">
        <v>4198</v>
      </c>
      <c r="C87" s="105" t="s">
        <v>3335</v>
      </c>
      <c r="D87" s="113" t="str">
        <f>IFERROR(VLOOKUP(C87,MasterProcess!G:O,8,FALSE),0)</f>
        <v>ST</v>
      </c>
      <c r="E87" s="113" t="str">
        <f>IFERROR(VLOOKUP($C87,MasterProcess!$G:$O,9,FALSE),0)</f>
        <v>VM01</v>
      </c>
      <c r="F87" s="109">
        <v>1</v>
      </c>
      <c r="G87" s="109">
        <v>2000</v>
      </c>
      <c r="H87" s="105">
        <f>IFERROR(VLOOKUP($C87,MasterProcess!$G:$Z,6,FALSE),0)</f>
        <v>2000</v>
      </c>
      <c r="I87" s="115">
        <f t="shared" si="0"/>
        <v>1</v>
      </c>
      <c r="J87" s="115">
        <f t="shared" si="2"/>
        <v>0.125</v>
      </c>
      <c r="K87" s="109">
        <v>1</v>
      </c>
      <c r="L87" s="109">
        <v>2</v>
      </c>
      <c r="M87" s="109">
        <v>8</v>
      </c>
      <c r="N87" s="114"/>
      <c r="O87" s="114"/>
      <c r="R87" s="105">
        <f t="shared" si="4"/>
        <v>2000</v>
      </c>
      <c r="T87" s="109">
        <v>3</v>
      </c>
    </row>
    <row r="88" spans="1:20" s="105" customFormat="1" ht="15" customHeight="1" x14ac:dyDescent="0.15">
      <c r="A88" s="114">
        <v>45796.333333333336</v>
      </c>
      <c r="B88" s="116" t="s">
        <v>4199</v>
      </c>
      <c r="C88" s="105" t="s">
        <v>933</v>
      </c>
      <c r="D88" s="113" t="str">
        <f>IFERROR(VLOOKUP(C88,MasterProcess!G:O,8,FALSE),0)</f>
        <v>ST</v>
      </c>
      <c r="E88" s="113" t="str">
        <f>IFERROR(VLOOKUP($C88,MasterProcess!$G:$O,9,FALSE),0)</f>
        <v>VM01</v>
      </c>
      <c r="F88" s="109">
        <v>1</v>
      </c>
      <c r="G88" s="109">
        <v>3550</v>
      </c>
      <c r="H88" s="105">
        <f>IFERROR(VLOOKUP($C88,MasterProcess!$G:$Z,6,FALSE),0)</f>
        <v>3000</v>
      </c>
      <c r="I88" s="115">
        <f t="shared" si="0"/>
        <v>1.1833333333333333</v>
      </c>
      <c r="J88" s="115">
        <f t="shared" si="2"/>
        <v>0.14791666666666667</v>
      </c>
      <c r="K88" s="109">
        <v>1</v>
      </c>
      <c r="L88" s="109">
        <v>2</v>
      </c>
      <c r="M88" s="109">
        <v>8</v>
      </c>
      <c r="N88" s="114"/>
      <c r="O88" s="114"/>
      <c r="R88" s="105">
        <f t="shared" si="4"/>
        <v>3550</v>
      </c>
      <c r="T88" s="109">
        <v>3</v>
      </c>
    </row>
    <row r="89" spans="1:20" s="105" customFormat="1" ht="15" customHeight="1" x14ac:dyDescent="0.15">
      <c r="A89" s="114">
        <v>45796.333333333336</v>
      </c>
      <c r="B89" s="116" t="s">
        <v>4199</v>
      </c>
      <c r="C89" s="105" t="s">
        <v>935</v>
      </c>
      <c r="D89" s="113" t="str">
        <f>IFERROR(VLOOKUP(C89,MasterProcess!G:O,8,FALSE),0)</f>
        <v>AL</v>
      </c>
      <c r="E89" s="113" t="str">
        <f>IFERROR(VLOOKUP($C89,MasterProcess!$G:$O,9,FALSE),0)</f>
        <v>CHECKING</v>
      </c>
      <c r="F89" s="109">
        <v>1</v>
      </c>
      <c r="G89" s="109">
        <v>3550</v>
      </c>
      <c r="H89" s="105">
        <f>IFERROR(VLOOKUP($C89,MasterProcess!$G:$Z,6,FALSE),0)</f>
        <v>600</v>
      </c>
      <c r="I89" s="115">
        <f t="shared" si="0"/>
        <v>5.916666666666667</v>
      </c>
      <c r="J89" s="115">
        <f t="shared" si="2"/>
        <v>0.73958333333333337</v>
      </c>
      <c r="K89" s="109">
        <v>1</v>
      </c>
      <c r="L89" s="109">
        <v>2</v>
      </c>
      <c r="M89" s="109">
        <v>8</v>
      </c>
      <c r="N89" s="114"/>
      <c r="O89" s="114"/>
      <c r="R89" s="105">
        <f t="shared" si="4"/>
        <v>3550</v>
      </c>
      <c r="T89" s="109">
        <v>3</v>
      </c>
    </row>
    <row r="90" spans="1:20" s="122" customFormat="1" ht="15" customHeight="1" x14ac:dyDescent="0.15">
      <c r="A90" s="120">
        <v>45796.333333333336</v>
      </c>
      <c r="B90" s="121" t="s">
        <v>4200</v>
      </c>
      <c r="C90" s="122" t="s">
        <v>953</v>
      </c>
      <c r="D90" s="123" t="str">
        <f>IFERROR(VLOOKUP(C90,MasterProcess!G:O,8,FALSE),0)</f>
        <v>TR</v>
      </c>
      <c r="E90" s="123" t="str">
        <f>IFERROR(VLOOKUP($C90,MasterProcess!$G:$O,9,FALSE),0)</f>
        <v>TM05</v>
      </c>
      <c r="F90" s="124">
        <v>1</v>
      </c>
      <c r="G90" s="124">
        <v>300</v>
      </c>
      <c r="H90" s="122">
        <f>IFERROR(VLOOKUP($C90,MasterProcess!$G:$Z,6,FALSE),0)</f>
        <v>81</v>
      </c>
      <c r="I90" s="125">
        <f t="shared" si="0"/>
        <v>3.7037037037037037</v>
      </c>
      <c r="J90" s="125">
        <f t="shared" si="2"/>
        <v>0.46296296296296297</v>
      </c>
      <c r="K90" s="124">
        <v>1</v>
      </c>
      <c r="L90" s="124">
        <v>2</v>
      </c>
      <c r="M90" s="124">
        <v>8</v>
      </c>
      <c r="N90" s="120"/>
      <c r="O90" s="120"/>
      <c r="Q90" s="122">
        <v>1</v>
      </c>
      <c r="R90" s="122">
        <f t="shared" si="4"/>
        <v>299</v>
      </c>
      <c r="T90" s="124">
        <v>3</v>
      </c>
    </row>
    <row r="91" spans="1:20" s="105" customFormat="1" ht="15" customHeight="1" x14ac:dyDescent="0.15">
      <c r="A91" s="114">
        <v>45796.333333333336</v>
      </c>
      <c r="B91" s="116" t="s">
        <v>4200</v>
      </c>
      <c r="C91" s="105" t="s">
        <v>954</v>
      </c>
      <c r="D91" s="113" t="str">
        <f>IFERROR(VLOOKUP(C91,MasterProcess!G:O,8,FALSE),0)</f>
        <v>WN</v>
      </c>
      <c r="E91" s="113" t="str">
        <f>IFERROR(VLOOKUP($C91,MasterProcess!$G:$O,9,FALSE),0)</f>
        <v>DEBURR</v>
      </c>
      <c r="F91" s="109">
        <v>1</v>
      </c>
      <c r="G91" s="109">
        <v>300</v>
      </c>
      <c r="H91" s="105">
        <f>IFERROR(VLOOKUP($C91,MasterProcess!$G:$Z,6,FALSE),0)</f>
        <v>50</v>
      </c>
      <c r="I91" s="115">
        <f t="shared" si="0"/>
        <v>6</v>
      </c>
      <c r="J91" s="115">
        <f t="shared" si="2"/>
        <v>0.75</v>
      </c>
      <c r="K91" s="109">
        <v>1</v>
      </c>
      <c r="L91" s="109">
        <v>2</v>
      </c>
      <c r="M91" s="109">
        <v>8</v>
      </c>
      <c r="N91" s="114"/>
      <c r="O91" s="114"/>
      <c r="R91" s="105">
        <f t="shared" si="4"/>
        <v>300</v>
      </c>
      <c r="T91" s="109">
        <v>3</v>
      </c>
    </row>
    <row r="92" spans="1:20" s="105" customFormat="1" ht="15" customHeight="1" x14ac:dyDescent="0.15">
      <c r="A92" s="114">
        <v>45796.333333333336</v>
      </c>
      <c r="B92" s="116" t="s">
        <v>4200</v>
      </c>
      <c r="C92" s="105" t="s">
        <v>955</v>
      </c>
      <c r="D92" s="113" t="str">
        <f>IFERROR(VLOOKUP(C92,MasterProcess!G:O,8,FALSE),0)</f>
        <v>TR</v>
      </c>
      <c r="E92" s="113" t="str">
        <f>IFERROR(VLOOKUP($C92,MasterProcess!$G:$O,9,FALSE),0)</f>
        <v>APPLY OIL</v>
      </c>
      <c r="F92" s="109">
        <v>1</v>
      </c>
      <c r="G92" s="109">
        <v>300</v>
      </c>
      <c r="H92" s="105">
        <f>IFERROR(VLOOKUP($C92,MasterProcess!$G:$Z,6,FALSE),0)</f>
        <v>300</v>
      </c>
      <c r="I92" s="115">
        <f t="shared" si="0"/>
        <v>1</v>
      </c>
      <c r="J92" s="115">
        <f t="shared" si="2"/>
        <v>0.125</v>
      </c>
      <c r="K92" s="109">
        <v>1</v>
      </c>
      <c r="L92" s="109">
        <v>2</v>
      </c>
      <c r="M92" s="109">
        <v>8</v>
      </c>
      <c r="N92" s="114"/>
      <c r="O92" s="114"/>
      <c r="R92" s="105">
        <f t="shared" si="4"/>
        <v>300</v>
      </c>
      <c r="T92" s="109">
        <v>3</v>
      </c>
    </row>
    <row r="93" spans="1:20" s="105" customFormat="1" ht="15" customHeight="1" x14ac:dyDescent="0.15">
      <c r="A93" s="114">
        <v>45796.333333333336</v>
      </c>
      <c r="B93" s="116" t="s">
        <v>4200</v>
      </c>
      <c r="C93" s="105" t="s">
        <v>956</v>
      </c>
      <c r="D93" s="113" t="str">
        <f>IFERROR(VLOOKUP(C93,MasterProcess!G:O,8,FALSE),0)</f>
        <v>TR</v>
      </c>
      <c r="E93" s="113" t="str">
        <f>IFERROR(VLOOKUP($C93,MasterProcess!$G:$O,9,FALSE),0)</f>
        <v>PB04</v>
      </c>
      <c r="F93" s="109">
        <v>1</v>
      </c>
      <c r="G93" s="109">
        <v>300</v>
      </c>
      <c r="H93" s="105">
        <f>IFERROR(VLOOKUP($C93,MasterProcess!$G:$Z,6,FALSE),0)</f>
        <v>200</v>
      </c>
      <c r="I93" s="115">
        <f t="shared" si="0"/>
        <v>1.5</v>
      </c>
      <c r="J93" s="115">
        <f t="shared" si="2"/>
        <v>0.1875</v>
      </c>
      <c r="K93" s="109">
        <v>1</v>
      </c>
      <c r="L93" s="109">
        <v>2</v>
      </c>
      <c r="M93" s="109">
        <v>8</v>
      </c>
      <c r="N93" s="114"/>
      <c r="O93" s="114"/>
      <c r="R93" s="105">
        <f t="shared" si="4"/>
        <v>300</v>
      </c>
      <c r="T93" s="109">
        <v>3</v>
      </c>
    </row>
    <row r="94" spans="1:20" s="122" customFormat="1" ht="15" customHeight="1" x14ac:dyDescent="0.15">
      <c r="A94" s="120">
        <v>45796.333333333336</v>
      </c>
      <c r="B94" s="122" t="s">
        <v>4201</v>
      </c>
      <c r="C94" s="122" t="s">
        <v>963</v>
      </c>
      <c r="D94" s="123" t="str">
        <f>IFERROR(VLOOKUP(C94,MasterProcess!G:O,8,FALSE),0)</f>
        <v>ST-3</v>
      </c>
      <c r="E94" s="123" t="str">
        <f>IFERROR(VLOOKUP($C94,MasterProcess!$G:$O,9,FALSE),0)</f>
        <v>PP04-060T</v>
      </c>
      <c r="F94" s="124">
        <v>1</v>
      </c>
      <c r="G94" s="124">
        <v>5400</v>
      </c>
      <c r="H94" s="122">
        <f>IFERROR(VLOOKUP($C94,MasterProcess!$G:$Z,6,FALSE),0)</f>
        <v>360</v>
      </c>
      <c r="I94" s="125">
        <f t="shared" si="0"/>
        <v>15</v>
      </c>
      <c r="J94" s="125">
        <f t="shared" si="2"/>
        <v>1.875</v>
      </c>
      <c r="K94" s="124">
        <v>1</v>
      </c>
      <c r="L94" s="124">
        <v>2</v>
      </c>
      <c r="M94" s="124">
        <v>8</v>
      </c>
      <c r="N94" s="120"/>
      <c r="O94" s="120"/>
      <c r="R94" s="122">
        <f t="shared" si="4"/>
        <v>5400</v>
      </c>
      <c r="T94" s="124">
        <v>3</v>
      </c>
    </row>
    <row r="95" spans="1:20" s="105" customFormat="1" ht="15" customHeight="1" x14ac:dyDescent="0.15">
      <c r="A95" s="114">
        <v>45796.333333333336</v>
      </c>
      <c r="B95" s="105" t="s">
        <v>4201</v>
      </c>
      <c r="C95" s="105" t="s">
        <v>964</v>
      </c>
      <c r="D95" s="113" t="str">
        <f>IFERROR(VLOOKUP(C95,MasterProcess!G:O,8,FALSE),0)</f>
        <v>ST-3</v>
      </c>
      <c r="E95" s="113" t="str">
        <f>IFERROR(VLOOKUP($C95,MasterProcess!$G:$O,9,FALSE),0)</f>
        <v>PP03-060T</v>
      </c>
      <c r="F95" s="109">
        <v>1</v>
      </c>
      <c r="G95" s="109">
        <v>5400</v>
      </c>
      <c r="H95" s="105">
        <f>IFERROR(VLOOKUP($C95,MasterProcess!$G:$Z,6,FALSE),0)</f>
        <v>360</v>
      </c>
      <c r="I95" s="115">
        <f t="shared" si="0"/>
        <v>15</v>
      </c>
      <c r="J95" s="115">
        <f t="shared" si="2"/>
        <v>1.875</v>
      </c>
      <c r="K95" s="109">
        <v>1</v>
      </c>
      <c r="L95" s="109">
        <v>2</v>
      </c>
      <c r="M95" s="109">
        <v>8</v>
      </c>
      <c r="N95" s="114"/>
      <c r="O95" s="114"/>
      <c r="R95" s="105">
        <f t="shared" si="4"/>
        <v>5400</v>
      </c>
      <c r="T95" s="109">
        <v>3</v>
      </c>
    </row>
    <row r="96" spans="1:20" s="105" customFormat="1" ht="15" customHeight="1" x14ac:dyDescent="0.15">
      <c r="A96" s="114">
        <v>45796.333333333336</v>
      </c>
      <c r="B96" s="105" t="s">
        <v>4202</v>
      </c>
      <c r="C96" s="105" t="s">
        <v>1986</v>
      </c>
      <c r="D96" s="113" t="str">
        <f>IFERROR(VLOOKUP(C96,MasterProcess!G:O,8,FALSE),0)</f>
        <v>TR</v>
      </c>
      <c r="E96" s="113" t="str">
        <f>IFERROR(VLOOKUP($C96,MasterProcess!$G:$O,9,FALSE),0)</f>
        <v>TM06</v>
      </c>
      <c r="F96" s="109">
        <v>1</v>
      </c>
      <c r="G96" s="109">
        <v>550</v>
      </c>
      <c r="H96" s="105">
        <f>IFERROR(VLOOKUP($C96,MasterProcess!$G:$Z,6,FALSE),0)</f>
        <v>28</v>
      </c>
      <c r="I96" s="115">
        <f t="shared" si="0"/>
        <v>19.642857142857142</v>
      </c>
      <c r="J96" s="115">
        <f t="shared" si="2"/>
        <v>2.4553571428571428</v>
      </c>
      <c r="K96" s="109">
        <v>1</v>
      </c>
      <c r="L96" s="109">
        <v>2</v>
      </c>
      <c r="M96" s="109">
        <v>8</v>
      </c>
      <c r="N96" s="114"/>
      <c r="O96" s="114"/>
      <c r="R96" s="105">
        <f t="shared" si="4"/>
        <v>550</v>
      </c>
      <c r="T96" s="109">
        <v>3</v>
      </c>
    </row>
  </sheetData>
  <conditionalFormatting sqref="O2:O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2025-03-26T11:16:35Z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