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arrier/Documents/code/excel-fpa-sales-dashboard/outputs/"/>
    </mc:Choice>
  </mc:AlternateContent>
  <xr:revisionPtr revIDLastSave="0" documentId="13_ncr:2001_{09469B4C-B670-9747-9F6C-B902738117B4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Dashboard" sheetId="2" r:id="rId1"/>
    <sheet name="Data" sheetId="1" r:id="rId2"/>
    <sheet name="Menus" sheetId="3" r:id="rId3"/>
  </sheets>
  <definedNames>
    <definedName name="Category">Data!$E$2:$E$301</definedName>
    <definedName name="Cost_per_Unit">Data!$I$2:$I$301</definedName>
    <definedName name="Discount">Data!$J$2:$J$301</definedName>
    <definedName name="Month">Data!$F$2:$F$301</definedName>
    <definedName name="Months">Menus!$D$4:$D$8</definedName>
    <definedName name="Order_ID">Data!$A$2:$A$301</definedName>
    <definedName name="Product">Data!$D$2:$D$301</definedName>
    <definedName name="Products">Menus!$C$4:$C$7</definedName>
    <definedName name="Region">Data!$B$2:$B$301</definedName>
    <definedName name="Regions">Menus!$A$4:$A$7</definedName>
    <definedName name="Sales_Rep">Data!$C$2:$C$301</definedName>
    <definedName name="Sales_Reps">Menus!$B$4:$B$11</definedName>
    <definedName name="Select_Month">Dashboard!$E$5</definedName>
    <definedName name="Select_Product">Dashboard!$C$5</definedName>
    <definedName name="Select_Region">Dashboard!$C$3</definedName>
    <definedName name="Select_Rep">Dashboard!$E$3</definedName>
    <definedName name="Target_Margin">Data!$K$2:$K$301</definedName>
    <definedName name="Unit_Price">Data!$H$2:$H$301</definedName>
    <definedName name="Units_Sold">Data!$G$2:$G$301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 a="1"/>
  <c r="C26" i="2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C22" i="2"/>
  <c r="C21" i="2"/>
  <c r="C20" i="2"/>
  <c r="C24" i="2" a="1"/>
  <c r="C24" i="2" s="1"/>
  <c r="C23" i="2" a="1"/>
  <c r="C23" i="2" s="1"/>
  <c r="O3" i="1"/>
  <c r="O4" i="1"/>
  <c r="O9" i="1"/>
  <c r="O12" i="1"/>
  <c r="O14" i="1"/>
  <c r="O26" i="1"/>
  <c r="O28" i="1"/>
  <c r="O30" i="1"/>
  <c r="O32" i="1"/>
  <c r="O35" i="1"/>
  <c r="O42" i="1"/>
  <c r="O45" i="1"/>
  <c r="O55" i="1"/>
  <c r="O60" i="1"/>
  <c r="O66" i="1"/>
  <c r="O67" i="1"/>
  <c r="O75" i="1"/>
  <c r="O79" i="1"/>
  <c r="O80" i="1"/>
  <c r="O104" i="1"/>
  <c r="O116" i="1"/>
  <c r="O127" i="1"/>
  <c r="O141" i="1"/>
  <c r="O150" i="1"/>
  <c r="O161" i="1"/>
  <c r="O171" i="1"/>
  <c r="O181" i="1"/>
  <c r="O184" i="1"/>
  <c r="O186" i="1"/>
  <c r="O192" i="1"/>
  <c r="O196" i="1"/>
  <c r="O203" i="1"/>
  <c r="O211" i="1"/>
  <c r="O217" i="1"/>
  <c r="O220" i="1"/>
  <c r="O229" i="1"/>
  <c r="O235" i="1"/>
  <c r="O241" i="1"/>
  <c r="O250" i="1"/>
  <c r="O254" i="1"/>
  <c r="O257" i="1"/>
  <c r="O269" i="1"/>
  <c r="O277" i="1"/>
  <c r="O280" i="1"/>
  <c r="O285" i="1"/>
  <c r="O287" i="1"/>
  <c r="O288" i="1"/>
  <c r="O293" i="1"/>
  <c r="O10" i="1"/>
  <c r="O19" i="1"/>
  <c r="O20" i="1"/>
  <c r="O24" i="1"/>
  <c r="O29" i="1"/>
  <c r="O33" i="1"/>
  <c r="O34" i="1"/>
  <c r="O41" i="1"/>
  <c r="O48" i="1"/>
  <c r="O52" i="1"/>
  <c r="O59" i="1"/>
  <c r="O63" i="1"/>
  <c r="O73" i="1"/>
  <c r="O81" i="1"/>
  <c r="O88" i="1"/>
  <c r="O93" i="1"/>
  <c r="O95" i="1"/>
  <c r="O100" i="1"/>
  <c r="O106" i="1"/>
  <c r="O108" i="1"/>
  <c r="O111" i="1"/>
  <c r="O123" i="1"/>
  <c r="O124" i="1"/>
  <c r="O126" i="1"/>
  <c r="O131" i="1"/>
  <c r="O136" i="1"/>
  <c r="O137" i="1"/>
  <c r="O140" i="1"/>
  <c r="O144" i="1"/>
  <c r="O148" i="1"/>
  <c r="O149" i="1"/>
  <c r="O154" i="1"/>
  <c r="O158" i="1"/>
  <c r="O159" i="1"/>
  <c r="O165" i="1"/>
  <c r="O170" i="1"/>
  <c r="O183" i="1"/>
  <c r="O187" i="1"/>
  <c r="O200" i="1"/>
  <c r="O208" i="1"/>
  <c r="O209" i="1"/>
  <c r="O212" i="1"/>
  <c r="O221" i="1"/>
  <c r="O225" i="1"/>
  <c r="O231" i="1"/>
  <c r="O232" i="1"/>
  <c r="O233" i="1"/>
  <c r="O243" i="1"/>
  <c r="O249" i="1"/>
  <c r="O253" i="1"/>
  <c r="O259" i="1"/>
  <c r="O260" i="1"/>
  <c r="O261" i="1"/>
  <c r="O264" i="1"/>
  <c r="O265" i="1"/>
  <c r="O266" i="1"/>
  <c r="O270" i="1"/>
  <c r="O275" i="1"/>
  <c r="O281" i="1"/>
  <c r="O284" i="1"/>
  <c r="O289" i="1"/>
  <c r="O294" i="1"/>
  <c r="O297" i="1"/>
  <c r="O298" i="1"/>
  <c r="O2" i="1"/>
  <c r="O5" i="1"/>
  <c r="O6" i="1"/>
  <c r="O7" i="1"/>
  <c r="O13" i="1"/>
  <c r="O16" i="1"/>
  <c r="O31" i="1"/>
  <c r="O43" i="1"/>
  <c r="O62" i="1"/>
  <c r="O64" i="1"/>
  <c r="O68" i="1"/>
  <c r="O69" i="1"/>
  <c r="O71" i="1"/>
  <c r="O78" i="1"/>
  <c r="O82" i="1"/>
  <c r="O84" i="1"/>
  <c r="O85" i="1"/>
  <c r="O86" i="1"/>
  <c r="O91" i="1"/>
  <c r="O98" i="1"/>
  <c r="O101" i="1"/>
  <c r="O105" i="1"/>
  <c r="O109" i="1"/>
  <c r="O114" i="1"/>
  <c r="O118" i="1"/>
  <c r="O121" i="1"/>
  <c r="O125" i="1"/>
  <c r="O132" i="1"/>
  <c r="O133" i="1"/>
  <c r="O142" i="1"/>
  <c r="O145" i="1"/>
  <c r="O147" i="1"/>
  <c r="O151" i="1"/>
  <c r="O157" i="1"/>
  <c r="O172" i="1"/>
  <c r="O173" i="1"/>
  <c r="O175" i="1"/>
  <c r="O176" i="1"/>
  <c r="O179" i="1"/>
  <c r="O188" i="1"/>
  <c r="O189" i="1"/>
  <c r="O190" i="1"/>
  <c r="O191" i="1"/>
  <c r="O194" i="1"/>
  <c r="O197" i="1"/>
  <c r="O199" i="1"/>
  <c r="O206" i="1"/>
  <c r="O218" i="1"/>
  <c r="O223" i="1"/>
  <c r="O224" i="1"/>
  <c r="O228" i="1"/>
  <c r="O230" i="1"/>
  <c r="O234" i="1"/>
  <c r="O238" i="1"/>
  <c r="O240" i="1"/>
  <c r="O245" i="1"/>
  <c r="O246" i="1"/>
  <c r="O255" i="1"/>
  <c r="O267" i="1"/>
  <c r="O268" i="1"/>
  <c r="O272" i="1"/>
  <c r="O274" i="1"/>
  <c r="O276" i="1"/>
  <c r="O283" i="1"/>
  <c r="O295" i="1"/>
  <c r="O296" i="1"/>
  <c r="O300" i="1"/>
  <c r="O11" i="1"/>
  <c r="O15" i="1"/>
  <c r="O18" i="1"/>
  <c r="O21" i="1"/>
  <c r="O22" i="1"/>
  <c r="O23" i="1"/>
  <c r="O25" i="1"/>
  <c r="O37" i="1"/>
  <c r="O38" i="1"/>
  <c r="O39" i="1"/>
  <c r="O46" i="1"/>
  <c r="O47" i="1"/>
  <c r="O50" i="1"/>
  <c r="O51" i="1"/>
  <c r="O57" i="1"/>
  <c r="O65" i="1"/>
  <c r="O74" i="1"/>
  <c r="O87" i="1"/>
  <c r="O89" i="1"/>
  <c r="O90" i="1"/>
  <c r="O94" i="1"/>
  <c r="O96" i="1"/>
  <c r="O97" i="1"/>
  <c r="O103" i="1"/>
  <c r="O110" i="1"/>
  <c r="O112" i="1"/>
  <c r="O113" i="1"/>
  <c r="O115" i="1"/>
  <c r="O120" i="1"/>
  <c r="O122" i="1"/>
  <c r="O128" i="1"/>
  <c r="O129" i="1"/>
  <c r="O130" i="1"/>
  <c r="O138" i="1"/>
  <c r="O139" i="1"/>
  <c r="O143" i="1"/>
  <c r="O155" i="1"/>
  <c r="O156" i="1"/>
  <c r="O162" i="1"/>
  <c r="O166" i="1"/>
  <c r="O168" i="1"/>
  <c r="O174" i="1"/>
  <c r="O180" i="1"/>
  <c r="O193" i="1"/>
  <c r="O195" i="1"/>
  <c r="O198" i="1"/>
  <c r="O201" i="1"/>
  <c r="O204" i="1"/>
  <c r="O210" i="1"/>
  <c r="O213" i="1"/>
  <c r="O214" i="1"/>
  <c r="O216" i="1"/>
  <c r="O226" i="1"/>
  <c r="O227" i="1"/>
  <c r="O236" i="1"/>
  <c r="O237" i="1"/>
  <c r="O239" i="1"/>
  <c r="O242" i="1"/>
  <c r="O247" i="1"/>
  <c r="O248" i="1"/>
  <c r="O251" i="1"/>
  <c r="O256" i="1"/>
  <c r="O263" i="1"/>
  <c r="O271" i="1"/>
  <c r="O278" i="1"/>
  <c r="O286" i="1"/>
  <c r="O290" i="1"/>
  <c r="O291" i="1"/>
  <c r="O299" i="1"/>
  <c r="O8" i="1"/>
  <c r="O17" i="1"/>
  <c r="O27" i="1"/>
  <c r="O36" i="1"/>
  <c r="O40" i="1"/>
  <c r="O44" i="1"/>
  <c r="O49" i="1"/>
  <c r="O53" i="1"/>
  <c r="O54" i="1"/>
  <c r="O56" i="1"/>
  <c r="O58" i="1"/>
  <c r="O61" i="1"/>
  <c r="O70" i="1"/>
  <c r="O72" i="1"/>
  <c r="O76" i="1"/>
  <c r="O77" i="1"/>
  <c r="O83" i="1"/>
  <c r="O92" i="1"/>
  <c r="O99" i="1"/>
  <c r="O102" i="1"/>
  <c r="O107" i="1"/>
  <c r="O117" i="1"/>
  <c r="O119" i="1"/>
  <c r="O134" i="1"/>
  <c r="O135" i="1"/>
  <c r="O146" i="1"/>
  <c r="O152" i="1"/>
  <c r="O153" i="1"/>
  <c r="O160" i="1"/>
  <c r="O163" i="1"/>
  <c r="O164" i="1"/>
  <c r="O167" i="1"/>
  <c r="O169" i="1"/>
  <c r="O177" i="1"/>
  <c r="O178" i="1"/>
  <c r="O182" i="1"/>
  <c r="O185" i="1"/>
  <c r="O202" i="1"/>
  <c r="O205" i="1"/>
  <c r="O207" i="1"/>
  <c r="O215" i="1"/>
  <c r="O219" i="1"/>
  <c r="O222" i="1"/>
  <c r="O244" i="1"/>
  <c r="O252" i="1"/>
  <c r="O258" i="1"/>
  <c r="O262" i="1"/>
  <c r="O273" i="1"/>
  <c r="O279" i="1"/>
  <c r="O282" i="1"/>
  <c r="O292" i="1"/>
  <c r="O301" i="1"/>
  <c r="N3" i="1"/>
  <c r="N4" i="1"/>
  <c r="N9" i="1"/>
  <c r="N12" i="1"/>
  <c r="N14" i="1"/>
  <c r="N26" i="1"/>
  <c r="N28" i="1"/>
  <c r="N30" i="1"/>
  <c r="N32" i="1"/>
  <c r="N35" i="1"/>
  <c r="N42" i="1"/>
  <c r="N45" i="1"/>
  <c r="N55" i="1"/>
  <c r="N60" i="1"/>
  <c r="N66" i="1"/>
  <c r="N67" i="1"/>
  <c r="N75" i="1"/>
  <c r="N79" i="1"/>
  <c r="N80" i="1"/>
  <c r="N104" i="1"/>
  <c r="N116" i="1"/>
  <c r="N127" i="1"/>
  <c r="N141" i="1"/>
  <c r="N150" i="1"/>
  <c r="N161" i="1"/>
  <c r="N171" i="1"/>
  <c r="N181" i="1"/>
  <c r="N184" i="1"/>
  <c r="N186" i="1"/>
  <c r="N192" i="1"/>
  <c r="N196" i="1"/>
  <c r="N203" i="1"/>
  <c r="N211" i="1"/>
  <c r="N217" i="1"/>
  <c r="N220" i="1"/>
  <c r="N229" i="1"/>
  <c r="N235" i="1"/>
  <c r="N241" i="1"/>
  <c r="N250" i="1"/>
  <c r="N254" i="1"/>
  <c r="N257" i="1"/>
  <c r="N269" i="1"/>
  <c r="N277" i="1"/>
  <c r="N280" i="1"/>
  <c r="N285" i="1"/>
  <c r="N287" i="1"/>
  <c r="N288" i="1"/>
  <c r="N293" i="1"/>
  <c r="N10" i="1"/>
  <c r="N19" i="1"/>
  <c r="N20" i="1"/>
  <c r="N24" i="1"/>
  <c r="N29" i="1"/>
  <c r="N33" i="1"/>
  <c r="N34" i="1"/>
  <c r="N41" i="1"/>
  <c r="N48" i="1"/>
  <c r="N52" i="1"/>
  <c r="N59" i="1"/>
  <c r="N63" i="1"/>
  <c r="N73" i="1"/>
  <c r="N81" i="1"/>
  <c r="N88" i="1"/>
  <c r="N93" i="1"/>
  <c r="N95" i="1"/>
  <c r="N100" i="1"/>
  <c r="N106" i="1"/>
  <c r="N108" i="1"/>
  <c r="N111" i="1"/>
  <c r="N123" i="1"/>
  <c r="N124" i="1"/>
  <c r="N126" i="1"/>
  <c r="N131" i="1"/>
  <c r="N136" i="1"/>
  <c r="N137" i="1"/>
  <c r="N140" i="1"/>
  <c r="N144" i="1"/>
  <c r="N148" i="1"/>
  <c r="N149" i="1"/>
  <c r="N154" i="1"/>
  <c r="N158" i="1"/>
  <c r="N159" i="1"/>
  <c r="N165" i="1"/>
  <c r="N170" i="1"/>
  <c r="N183" i="1"/>
  <c r="N187" i="1"/>
  <c r="N200" i="1"/>
  <c r="N208" i="1"/>
  <c r="N209" i="1"/>
  <c r="N212" i="1"/>
  <c r="N221" i="1"/>
  <c r="N225" i="1"/>
  <c r="N231" i="1"/>
  <c r="N232" i="1"/>
  <c r="N233" i="1"/>
  <c r="N243" i="1"/>
  <c r="N249" i="1"/>
  <c r="N253" i="1"/>
  <c r="N259" i="1"/>
  <c r="N260" i="1"/>
  <c r="N261" i="1"/>
  <c r="N264" i="1"/>
  <c r="N265" i="1"/>
  <c r="N266" i="1"/>
  <c r="N270" i="1"/>
  <c r="N275" i="1"/>
  <c r="N281" i="1"/>
  <c r="N284" i="1"/>
  <c r="N289" i="1"/>
  <c r="N294" i="1"/>
  <c r="N297" i="1"/>
  <c r="N298" i="1"/>
  <c r="N2" i="1"/>
  <c r="N5" i="1"/>
  <c r="N6" i="1"/>
  <c r="N7" i="1"/>
  <c r="N13" i="1"/>
  <c r="N16" i="1"/>
  <c r="N31" i="1"/>
  <c r="N43" i="1"/>
  <c r="N62" i="1"/>
  <c r="N64" i="1"/>
  <c r="N68" i="1"/>
  <c r="N69" i="1"/>
  <c r="N71" i="1"/>
  <c r="N78" i="1"/>
  <c r="N82" i="1"/>
  <c r="N84" i="1"/>
  <c r="N85" i="1"/>
  <c r="N86" i="1"/>
  <c r="N91" i="1"/>
  <c r="N98" i="1"/>
  <c r="N101" i="1"/>
  <c r="N105" i="1"/>
  <c r="N109" i="1"/>
  <c r="N114" i="1"/>
  <c r="N118" i="1"/>
  <c r="N121" i="1"/>
  <c r="N125" i="1"/>
  <c r="N132" i="1"/>
  <c r="N133" i="1"/>
  <c r="N142" i="1"/>
  <c r="N145" i="1"/>
  <c r="N147" i="1"/>
  <c r="N151" i="1"/>
  <c r="N157" i="1"/>
  <c r="N172" i="1"/>
  <c r="N173" i="1"/>
  <c r="N175" i="1"/>
  <c r="N176" i="1"/>
  <c r="N179" i="1"/>
  <c r="N188" i="1"/>
  <c r="N189" i="1"/>
  <c r="N190" i="1"/>
  <c r="N191" i="1"/>
  <c r="N194" i="1"/>
  <c r="N197" i="1"/>
  <c r="N199" i="1"/>
  <c r="N206" i="1"/>
  <c r="N218" i="1"/>
  <c r="N223" i="1"/>
  <c r="N224" i="1"/>
  <c r="N228" i="1"/>
  <c r="N230" i="1"/>
  <c r="N234" i="1"/>
  <c r="N238" i="1"/>
  <c r="N240" i="1"/>
  <c r="N245" i="1"/>
  <c r="N246" i="1"/>
  <c r="N255" i="1"/>
  <c r="N267" i="1"/>
  <c r="N268" i="1"/>
  <c r="N272" i="1"/>
  <c r="N274" i="1"/>
  <c r="N276" i="1"/>
  <c r="N283" i="1"/>
  <c r="N295" i="1"/>
  <c r="N296" i="1"/>
  <c r="N300" i="1"/>
  <c r="N11" i="1"/>
  <c r="N15" i="1"/>
  <c r="N18" i="1"/>
  <c r="N21" i="1"/>
  <c r="N22" i="1"/>
  <c r="N23" i="1"/>
  <c r="N25" i="1"/>
  <c r="N37" i="1"/>
  <c r="N38" i="1"/>
  <c r="N39" i="1"/>
  <c r="N46" i="1"/>
  <c r="N47" i="1"/>
  <c r="N50" i="1"/>
  <c r="N51" i="1"/>
  <c r="N57" i="1"/>
  <c r="N65" i="1"/>
  <c r="N74" i="1"/>
  <c r="N87" i="1"/>
  <c r="N89" i="1"/>
  <c r="N90" i="1"/>
  <c r="N94" i="1"/>
  <c r="N96" i="1"/>
  <c r="N97" i="1"/>
  <c r="N103" i="1"/>
  <c r="N110" i="1"/>
  <c r="N112" i="1"/>
  <c r="N113" i="1"/>
  <c r="N115" i="1"/>
  <c r="N120" i="1"/>
  <c r="N122" i="1"/>
  <c r="N128" i="1"/>
  <c r="N129" i="1"/>
  <c r="N130" i="1"/>
  <c r="N138" i="1"/>
  <c r="N139" i="1"/>
  <c r="N143" i="1"/>
  <c r="N155" i="1"/>
  <c r="N156" i="1"/>
  <c r="N162" i="1"/>
  <c r="N166" i="1"/>
  <c r="N168" i="1"/>
  <c r="N174" i="1"/>
  <c r="N180" i="1"/>
  <c r="N193" i="1"/>
  <c r="N195" i="1"/>
  <c r="N198" i="1"/>
  <c r="N201" i="1"/>
  <c r="N204" i="1"/>
  <c r="N210" i="1"/>
  <c r="N213" i="1"/>
  <c r="N214" i="1"/>
  <c r="N216" i="1"/>
  <c r="N226" i="1"/>
  <c r="N227" i="1"/>
  <c r="N236" i="1"/>
  <c r="N237" i="1"/>
  <c r="N239" i="1"/>
  <c r="N242" i="1"/>
  <c r="N247" i="1"/>
  <c r="N248" i="1"/>
  <c r="N251" i="1"/>
  <c r="N256" i="1"/>
  <c r="N263" i="1"/>
  <c r="N271" i="1"/>
  <c r="N278" i="1"/>
  <c r="N286" i="1"/>
  <c r="N290" i="1"/>
  <c r="N291" i="1"/>
  <c r="N299" i="1"/>
  <c r="N8" i="1"/>
  <c r="N17" i="1"/>
  <c r="N27" i="1"/>
  <c r="N36" i="1"/>
  <c r="N40" i="1"/>
  <c r="N44" i="1"/>
  <c r="N49" i="1"/>
  <c r="N53" i="1"/>
  <c r="N54" i="1"/>
  <c r="N56" i="1"/>
  <c r="N58" i="1"/>
  <c r="N61" i="1"/>
  <c r="N70" i="1"/>
  <c r="N72" i="1"/>
  <c r="N76" i="1"/>
  <c r="N77" i="1"/>
  <c r="N83" i="1"/>
  <c r="N92" i="1"/>
  <c r="N99" i="1"/>
  <c r="N102" i="1"/>
  <c r="N107" i="1"/>
  <c r="N117" i="1"/>
  <c r="N119" i="1"/>
  <c r="N134" i="1"/>
  <c r="N135" i="1"/>
  <c r="N146" i="1"/>
  <c r="N152" i="1"/>
  <c r="N153" i="1"/>
  <c r="N160" i="1"/>
  <c r="N163" i="1"/>
  <c r="N164" i="1"/>
  <c r="N167" i="1"/>
  <c r="N169" i="1"/>
  <c r="N177" i="1"/>
  <c r="N178" i="1"/>
  <c r="N182" i="1"/>
  <c r="N185" i="1"/>
  <c r="N202" i="1"/>
  <c r="N205" i="1"/>
  <c r="N207" i="1"/>
  <c r="N215" i="1"/>
  <c r="N219" i="1"/>
  <c r="N222" i="1"/>
  <c r="N244" i="1"/>
  <c r="N252" i="1"/>
  <c r="N258" i="1"/>
  <c r="N262" i="1"/>
  <c r="N273" i="1"/>
  <c r="N279" i="1"/>
  <c r="N282" i="1"/>
  <c r="N292" i="1"/>
  <c r="N301" i="1"/>
  <c r="M3" i="1"/>
  <c r="M4" i="1"/>
  <c r="M9" i="1"/>
  <c r="M12" i="1"/>
  <c r="M14" i="1"/>
  <c r="M26" i="1"/>
  <c r="M28" i="1"/>
  <c r="M30" i="1"/>
  <c r="M32" i="1"/>
  <c r="M35" i="1"/>
  <c r="M42" i="1"/>
  <c r="M45" i="1"/>
  <c r="M55" i="1"/>
  <c r="M60" i="1"/>
  <c r="M66" i="1"/>
  <c r="M67" i="1"/>
  <c r="M75" i="1"/>
  <c r="M79" i="1"/>
  <c r="M80" i="1"/>
  <c r="M104" i="1"/>
  <c r="M116" i="1"/>
  <c r="M127" i="1"/>
  <c r="M141" i="1"/>
  <c r="M150" i="1"/>
  <c r="M161" i="1"/>
  <c r="M171" i="1"/>
  <c r="M181" i="1"/>
  <c r="M184" i="1"/>
  <c r="M186" i="1"/>
  <c r="M192" i="1"/>
  <c r="M196" i="1"/>
  <c r="M203" i="1"/>
  <c r="M211" i="1"/>
  <c r="M217" i="1"/>
  <c r="M220" i="1"/>
  <c r="M229" i="1"/>
  <c r="M235" i="1"/>
  <c r="M241" i="1"/>
  <c r="M250" i="1"/>
  <c r="M254" i="1"/>
  <c r="M257" i="1"/>
  <c r="M269" i="1"/>
  <c r="M277" i="1"/>
  <c r="M280" i="1"/>
  <c r="M285" i="1"/>
  <c r="M287" i="1"/>
  <c r="M288" i="1"/>
  <c r="M293" i="1"/>
  <c r="M10" i="1"/>
  <c r="M19" i="1"/>
  <c r="M20" i="1"/>
  <c r="M24" i="1"/>
  <c r="M29" i="1"/>
  <c r="M33" i="1"/>
  <c r="M34" i="1"/>
  <c r="M41" i="1"/>
  <c r="M48" i="1"/>
  <c r="M52" i="1"/>
  <c r="M59" i="1"/>
  <c r="M63" i="1"/>
  <c r="M73" i="1"/>
  <c r="M81" i="1"/>
  <c r="M88" i="1"/>
  <c r="M93" i="1"/>
  <c r="M95" i="1"/>
  <c r="M100" i="1"/>
  <c r="M106" i="1"/>
  <c r="M108" i="1"/>
  <c r="M111" i="1"/>
  <c r="M123" i="1"/>
  <c r="M124" i="1"/>
  <c r="M126" i="1"/>
  <c r="M131" i="1"/>
  <c r="M136" i="1"/>
  <c r="M137" i="1"/>
  <c r="M140" i="1"/>
  <c r="M144" i="1"/>
  <c r="M148" i="1"/>
  <c r="M149" i="1"/>
  <c r="M154" i="1"/>
  <c r="M158" i="1"/>
  <c r="M159" i="1"/>
  <c r="M165" i="1"/>
  <c r="M170" i="1"/>
  <c r="M183" i="1"/>
  <c r="M187" i="1"/>
  <c r="M200" i="1"/>
  <c r="M208" i="1"/>
  <c r="M209" i="1"/>
  <c r="M212" i="1"/>
  <c r="M221" i="1"/>
  <c r="M225" i="1"/>
  <c r="M231" i="1"/>
  <c r="M232" i="1"/>
  <c r="M233" i="1"/>
  <c r="M243" i="1"/>
  <c r="M249" i="1"/>
  <c r="M253" i="1"/>
  <c r="M259" i="1"/>
  <c r="M260" i="1"/>
  <c r="M261" i="1"/>
  <c r="M264" i="1"/>
  <c r="M265" i="1"/>
  <c r="M266" i="1"/>
  <c r="M270" i="1"/>
  <c r="M275" i="1"/>
  <c r="M281" i="1"/>
  <c r="M284" i="1"/>
  <c r="M289" i="1"/>
  <c r="M294" i="1"/>
  <c r="M297" i="1"/>
  <c r="M298" i="1"/>
  <c r="M2" i="1"/>
  <c r="M5" i="1"/>
  <c r="M6" i="1"/>
  <c r="M7" i="1"/>
  <c r="M13" i="1"/>
  <c r="M16" i="1"/>
  <c r="M31" i="1"/>
  <c r="M43" i="1"/>
  <c r="M62" i="1"/>
  <c r="M64" i="1"/>
  <c r="M68" i="1"/>
  <c r="M69" i="1"/>
  <c r="M71" i="1"/>
  <c r="M78" i="1"/>
  <c r="M82" i="1"/>
  <c r="M84" i="1"/>
  <c r="M85" i="1"/>
  <c r="M86" i="1"/>
  <c r="M91" i="1"/>
  <c r="M98" i="1"/>
  <c r="M101" i="1"/>
  <c r="M105" i="1"/>
  <c r="M109" i="1"/>
  <c r="M114" i="1"/>
  <c r="M118" i="1"/>
  <c r="M121" i="1"/>
  <c r="M125" i="1"/>
  <c r="M132" i="1"/>
  <c r="M133" i="1"/>
  <c r="M142" i="1"/>
  <c r="M145" i="1"/>
  <c r="M147" i="1"/>
  <c r="M151" i="1"/>
  <c r="M157" i="1"/>
  <c r="M172" i="1"/>
  <c r="M173" i="1"/>
  <c r="M175" i="1"/>
  <c r="M176" i="1"/>
  <c r="M179" i="1"/>
  <c r="M188" i="1"/>
  <c r="M189" i="1"/>
  <c r="M190" i="1"/>
  <c r="M191" i="1"/>
  <c r="M194" i="1"/>
  <c r="M197" i="1"/>
  <c r="M199" i="1"/>
  <c r="M206" i="1"/>
  <c r="M218" i="1"/>
  <c r="M223" i="1"/>
  <c r="M224" i="1"/>
  <c r="M228" i="1"/>
  <c r="M230" i="1"/>
  <c r="M234" i="1"/>
  <c r="M238" i="1"/>
  <c r="M240" i="1"/>
  <c r="M245" i="1"/>
  <c r="M246" i="1"/>
  <c r="M255" i="1"/>
  <c r="M267" i="1"/>
  <c r="M268" i="1"/>
  <c r="M272" i="1"/>
  <c r="M274" i="1"/>
  <c r="M276" i="1"/>
  <c r="M283" i="1"/>
  <c r="M295" i="1"/>
  <c r="M296" i="1"/>
  <c r="M300" i="1"/>
  <c r="M11" i="1"/>
  <c r="M15" i="1"/>
  <c r="M18" i="1"/>
  <c r="M21" i="1"/>
  <c r="M22" i="1"/>
  <c r="M23" i="1"/>
  <c r="M25" i="1"/>
  <c r="M37" i="1"/>
  <c r="M38" i="1"/>
  <c r="M39" i="1"/>
  <c r="M46" i="1"/>
  <c r="M47" i="1"/>
  <c r="M50" i="1"/>
  <c r="M51" i="1"/>
  <c r="M57" i="1"/>
  <c r="M65" i="1"/>
  <c r="M74" i="1"/>
  <c r="M87" i="1"/>
  <c r="M89" i="1"/>
  <c r="M90" i="1"/>
  <c r="M94" i="1"/>
  <c r="M96" i="1"/>
  <c r="M97" i="1"/>
  <c r="M103" i="1"/>
  <c r="M110" i="1"/>
  <c r="M112" i="1"/>
  <c r="M113" i="1"/>
  <c r="M115" i="1"/>
  <c r="M120" i="1"/>
  <c r="M122" i="1"/>
  <c r="M128" i="1"/>
  <c r="M129" i="1"/>
  <c r="M130" i="1"/>
  <c r="M138" i="1"/>
  <c r="M139" i="1"/>
  <c r="M143" i="1"/>
  <c r="M155" i="1"/>
  <c r="M156" i="1"/>
  <c r="M162" i="1"/>
  <c r="M166" i="1"/>
  <c r="M168" i="1"/>
  <c r="M174" i="1"/>
  <c r="M180" i="1"/>
  <c r="M193" i="1"/>
  <c r="M195" i="1"/>
  <c r="M198" i="1"/>
  <c r="M201" i="1"/>
  <c r="M204" i="1"/>
  <c r="M210" i="1"/>
  <c r="M213" i="1"/>
  <c r="M214" i="1"/>
  <c r="M216" i="1"/>
  <c r="M226" i="1"/>
  <c r="M227" i="1"/>
  <c r="M236" i="1"/>
  <c r="M237" i="1"/>
  <c r="M239" i="1"/>
  <c r="M242" i="1"/>
  <c r="M247" i="1"/>
  <c r="M248" i="1"/>
  <c r="M251" i="1"/>
  <c r="M256" i="1"/>
  <c r="M263" i="1"/>
  <c r="M271" i="1"/>
  <c r="M278" i="1"/>
  <c r="M286" i="1"/>
  <c r="M290" i="1"/>
  <c r="M291" i="1"/>
  <c r="M299" i="1"/>
  <c r="M8" i="1"/>
  <c r="M17" i="1"/>
  <c r="M27" i="1"/>
  <c r="M36" i="1"/>
  <c r="M40" i="1"/>
  <c r="M44" i="1"/>
  <c r="M49" i="1"/>
  <c r="M53" i="1"/>
  <c r="M54" i="1"/>
  <c r="M56" i="1"/>
  <c r="M58" i="1"/>
  <c r="M61" i="1"/>
  <c r="M70" i="1"/>
  <c r="M72" i="1"/>
  <c r="M76" i="1"/>
  <c r="M77" i="1"/>
  <c r="M83" i="1"/>
  <c r="M92" i="1"/>
  <c r="M99" i="1"/>
  <c r="M102" i="1"/>
  <c r="M107" i="1"/>
  <c r="M117" i="1"/>
  <c r="M119" i="1"/>
  <c r="M134" i="1"/>
  <c r="M135" i="1"/>
  <c r="M146" i="1"/>
  <c r="M152" i="1"/>
  <c r="M153" i="1"/>
  <c r="M160" i="1"/>
  <c r="M163" i="1"/>
  <c r="M164" i="1"/>
  <c r="M167" i="1"/>
  <c r="M169" i="1"/>
  <c r="M177" i="1"/>
  <c r="M178" i="1"/>
  <c r="M182" i="1"/>
  <c r="M185" i="1"/>
  <c r="M202" i="1"/>
  <c r="M205" i="1"/>
  <c r="M207" i="1"/>
  <c r="M215" i="1"/>
  <c r="M219" i="1"/>
  <c r="M222" i="1"/>
  <c r="M244" i="1"/>
  <c r="M252" i="1"/>
  <c r="M258" i="1"/>
  <c r="M262" i="1"/>
  <c r="M273" i="1"/>
  <c r="M279" i="1"/>
  <c r="M282" i="1"/>
  <c r="M292" i="1"/>
  <c r="M301" i="1"/>
  <c r="L3" i="1"/>
  <c r="L4" i="1"/>
  <c r="R4" i="1" s="1"/>
  <c r="L9" i="1"/>
  <c r="L12" i="1"/>
  <c r="L14" i="1"/>
  <c r="L26" i="1"/>
  <c r="L28" i="1"/>
  <c r="L30" i="1"/>
  <c r="R30" i="1" s="1"/>
  <c r="L32" i="1"/>
  <c r="L35" i="1"/>
  <c r="R35" i="1" s="1"/>
  <c r="L42" i="1"/>
  <c r="L45" i="1"/>
  <c r="L55" i="1"/>
  <c r="L60" i="1"/>
  <c r="L66" i="1"/>
  <c r="L67" i="1"/>
  <c r="L75" i="1"/>
  <c r="L79" i="1"/>
  <c r="R79" i="1" s="1"/>
  <c r="L80" i="1"/>
  <c r="L104" i="1"/>
  <c r="L116" i="1"/>
  <c r="L127" i="1"/>
  <c r="L141" i="1"/>
  <c r="R141" i="1" s="1"/>
  <c r="L150" i="1"/>
  <c r="R150" i="1" s="1"/>
  <c r="L161" i="1"/>
  <c r="R161" i="1" s="1"/>
  <c r="L171" i="1"/>
  <c r="R171" i="1" s="1"/>
  <c r="L181" i="1"/>
  <c r="L184" i="1"/>
  <c r="L186" i="1"/>
  <c r="L192" i="1"/>
  <c r="L196" i="1"/>
  <c r="L203" i="1"/>
  <c r="L211" i="1"/>
  <c r="L217" i="1"/>
  <c r="R217" i="1" s="1"/>
  <c r="L220" i="1"/>
  <c r="L229" i="1"/>
  <c r="L235" i="1"/>
  <c r="L241" i="1"/>
  <c r="L250" i="1"/>
  <c r="L254" i="1"/>
  <c r="R254" i="1" s="1"/>
  <c r="L257" i="1"/>
  <c r="R257" i="1" s="1"/>
  <c r="L269" i="1"/>
  <c r="R269" i="1" s="1"/>
  <c r="L277" i="1"/>
  <c r="L280" i="1"/>
  <c r="L285" i="1"/>
  <c r="L287" i="1"/>
  <c r="L288" i="1"/>
  <c r="L293" i="1"/>
  <c r="R293" i="1" s="1"/>
  <c r="L10" i="1"/>
  <c r="L19" i="1"/>
  <c r="R19" i="1" s="1"/>
  <c r="L20" i="1"/>
  <c r="L24" i="1"/>
  <c r="L29" i="1"/>
  <c r="L33" i="1"/>
  <c r="L34" i="1"/>
  <c r="L41" i="1"/>
  <c r="R41" i="1" s="1"/>
  <c r="L48" i="1"/>
  <c r="L52" i="1"/>
  <c r="R52" i="1" s="1"/>
  <c r="L59" i="1"/>
  <c r="L63" i="1"/>
  <c r="L73" i="1"/>
  <c r="L81" i="1"/>
  <c r="L88" i="1"/>
  <c r="L93" i="1"/>
  <c r="R93" i="1" s="1"/>
  <c r="L95" i="1"/>
  <c r="L100" i="1"/>
  <c r="R100" i="1" s="1"/>
  <c r="L106" i="1"/>
  <c r="L108" i="1"/>
  <c r="L111" i="1"/>
  <c r="L123" i="1"/>
  <c r="L124" i="1"/>
  <c r="L126" i="1"/>
  <c r="L131" i="1"/>
  <c r="L136" i="1"/>
  <c r="R136" i="1" s="1"/>
  <c r="L137" i="1"/>
  <c r="L140" i="1"/>
  <c r="L144" i="1"/>
  <c r="L148" i="1"/>
  <c r="L149" i="1"/>
  <c r="R149" i="1" s="1"/>
  <c r="L154" i="1"/>
  <c r="L158" i="1"/>
  <c r="R158" i="1" s="1"/>
  <c r="L159" i="1"/>
  <c r="R159" i="1" s="1"/>
  <c r="L165" i="1"/>
  <c r="L170" i="1"/>
  <c r="L183" i="1"/>
  <c r="L187" i="1"/>
  <c r="L200" i="1"/>
  <c r="L208" i="1"/>
  <c r="L209" i="1"/>
  <c r="L212" i="1"/>
  <c r="R212" i="1" s="1"/>
  <c r="L221" i="1"/>
  <c r="L225" i="1"/>
  <c r="L231" i="1"/>
  <c r="L232" i="1"/>
  <c r="L233" i="1"/>
  <c r="R233" i="1" s="1"/>
  <c r="L243" i="1"/>
  <c r="L249" i="1"/>
  <c r="L253" i="1"/>
  <c r="R253" i="1" s="1"/>
  <c r="L259" i="1"/>
  <c r="L260" i="1"/>
  <c r="L261" i="1"/>
  <c r="L264" i="1"/>
  <c r="L265" i="1"/>
  <c r="R265" i="1" s="1"/>
  <c r="L266" i="1"/>
  <c r="L270" i="1"/>
  <c r="R270" i="1" s="1"/>
  <c r="L275" i="1"/>
  <c r="R275" i="1" s="1"/>
  <c r="L281" i="1"/>
  <c r="L284" i="1"/>
  <c r="L289" i="1"/>
  <c r="L294" i="1"/>
  <c r="L297" i="1"/>
  <c r="R297" i="1" s="1"/>
  <c r="L298" i="1"/>
  <c r="L2" i="1"/>
  <c r="L5" i="1"/>
  <c r="R5" i="1" s="1"/>
  <c r="L6" i="1"/>
  <c r="L7" i="1"/>
  <c r="L13" i="1"/>
  <c r="L16" i="1"/>
  <c r="L31" i="1"/>
  <c r="L43" i="1"/>
  <c r="L62" i="1"/>
  <c r="L64" i="1"/>
  <c r="R64" i="1" s="1"/>
  <c r="L68" i="1"/>
  <c r="L69" i="1"/>
  <c r="L71" i="1"/>
  <c r="L78" i="1"/>
  <c r="L82" i="1"/>
  <c r="L84" i="1"/>
  <c r="L85" i="1"/>
  <c r="R85" i="1" s="1"/>
  <c r="L86" i="1"/>
  <c r="R86" i="1" s="1"/>
  <c r="L91" i="1"/>
  <c r="L98" i="1"/>
  <c r="L101" i="1"/>
  <c r="L105" i="1"/>
  <c r="L109" i="1"/>
  <c r="R109" i="1" s="1"/>
  <c r="L114" i="1"/>
  <c r="L118" i="1"/>
  <c r="L121" i="1"/>
  <c r="R121" i="1" s="1"/>
  <c r="L125" i="1"/>
  <c r="L132" i="1"/>
  <c r="L133" i="1"/>
  <c r="L142" i="1"/>
  <c r="L145" i="1"/>
  <c r="R145" i="1" s="1"/>
  <c r="L147" i="1"/>
  <c r="L151" i="1"/>
  <c r="L157" i="1"/>
  <c r="R157" i="1" s="1"/>
  <c r="L172" i="1"/>
  <c r="L173" i="1"/>
  <c r="L175" i="1"/>
  <c r="L176" i="1"/>
  <c r="L179" i="1"/>
  <c r="L188" i="1"/>
  <c r="L189" i="1"/>
  <c r="R189" i="1" s="1"/>
  <c r="L190" i="1"/>
  <c r="R190" i="1" s="1"/>
  <c r="L191" i="1"/>
  <c r="L194" i="1"/>
  <c r="L197" i="1"/>
  <c r="L199" i="1"/>
  <c r="L206" i="1"/>
  <c r="R206" i="1" s="1"/>
  <c r="L218" i="1"/>
  <c r="L223" i="1"/>
  <c r="L224" i="1"/>
  <c r="R224" i="1" s="1"/>
  <c r="L228" i="1"/>
  <c r="L230" i="1"/>
  <c r="L234" i="1"/>
  <c r="L238" i="1"/>
  <c r="L240" i="1"/>
  <c r="L245" i="1"/>
  <c r="R245" i="1" s="1"/>
  <c r="L246" i="1"/>
  <c r="L255" i="1"/>
  <c r="R255" i="1" s="1"/>
  <c r="L267" i="1"/>
  <c r="L268" i="1"/>
  <c r="L272" i="1"/>
  <c r="L274" i="1"/>
  <c r="L276" i="1"/>
  <c r="L283" i="1"/>
  <c r="L295" i="1"/>
  <c r="L296" i="1"/>
  <c r="R296" i="1" s="1"/>
  <c r="L300" i="1"/>
  <c r="L11" i="1"/>
  <c r="L15" i="1"/>
  <c r="L18" i="1"/>
  <c r="L21" i="1"/>
  <c r="R21" i="1" s="1"/>
  <c r="L22" i="1"/>
  <c r="L23" i="1"/>
  <c r="L25" i="1"/>
  <c r="R25" i="1" s="1"/>
  <c r="L37" i="1"/>
  <c r="L38" i="1"/>
  <c r="L39" i="1"/>
  <c r="L46" i="1"/>
  <c r="L47" i="1"/>
  <c r="L50" i="1"/>
  <c r="L51" i="1"/>
  <c r="L57" i="1"/>
  <c r="R57" i="1" s="1"/>
  <c r="L65" i="1"/>
  <c r="L74" i="1"/>
  <c r="L87" i="1"/>
  <c r="L89" i="1"/>
  <c r="L90" i="1"/>
  <c r="L94" i="1"/>
  <c r="L96" i="1"/>
  <c r="L97" i="1"/>
  <c r="R97" i="1" s="1"/>
  <c r="L103" i="1"/>
  <c r="L110" i="1"/>
  <c r="L112" i="1"/>
  <c r="L113" i="1"/>
  <c r="L115" i="1"/>
  <c r="L120" i="1"/>
  <c r="L122" i="1"/>
  <c r="L128" i="1"/>
  <c r="R128" i="1" s="1"/>
  <c r="L129" i="1"/>
  <c r="L130" i="1"/>
  <c r="L138" i="1"/>
  <c r="L139" i="1"/>
  <c r="L143" i="1"/>
  <c r="L155" i="1"/>
  <c r="L156" i="1"/>
  <c r="L162" i="1"/>
  <c r="R162" i="1" s="1"/>
  <c r="L166" i="1"/>
  <c r="L168" i="1"/>
  <c r="L174" i="1"/>
  <c r="L180" i="1"/>
  <c r="L193" i="1"/>
  <c r="R193" i="1" s="1"/>
  <c r="L195" i="1"/>
  <c r="L198" i="1"/>
  <c r="L201" i="1"/>
  <c r="R201" i="1" s="1"/>
  <c r="L204" i="1"/>
  <c r="L210" i="1"/>
  <c r="L213" i="1"/>
  <c r="L214" i="1"/>
  <c r="L216" i="1"/>
  <c r="L226" i="1"/>
  <c r="L227" i="1"/>
  <c r="L236" i="1"/>
  <c r="R236" i="1" s="1"/>
  <c r="L237" i="1"/>
  <c r="L239" i="1"/>
  <c r="L242" i="1"/>
  <c r="L247" i="1"/>
  <c r="L248" i="1"/>
  <c r="L251" i="1"/>
  <c r="L256" i="1"/>
  <c r="L263" i="1"/>
  <c r="R263" i="1" s="1"/>
  <c r="L271" i="1"/>
  <c r="L278" i="1"/>
  <c r="L286" i="1"/>
  <c r="L290" i="1"/>
  <c r="L291" i="1"/>
  <c r="L299" i="1"/>
  <c r="L8" i="1"/>
  <c r="L17" i="1"/>
  <c r="R17" i="1" s="1"/>
  <c r="L27" i="1"/>
  <c r="L36" i="1"/>
  <c r="L40" i="1"/>
  <c r="L44" i="1"/>
  <c r="L49" i="1"/>
  <c r="R49" i="1" s="1"/>
  <c r="L53" i="1"/>
  <c r="L54" i="1"/>
  <c r="L56" i="1"/>
  <c r="L58" i="1"/>
  <c r="L61" i="1"/>
  <c r="L70" i="1"/>
  <c r="L72" i="1"/>
  <c r="L76" i="1"/>
  <c r="L77" i="1"/>
  <c r="L83" i="1"/>
  <c r="L92" i="1"/>
  <c r="R92" i="1" s="1"/>
  <c r="L99" i="1"/>
  <c r="L102" i="1"/>
  <c r="L107" i="1"/>
  <c r="L117" i="1"/>
  <c r="L119" i="1"/>
  <c r="L134" i="1"/>
  <c r="L135" i="1"/>
  <c r="L146" i="1"/>
  <c r="R146" i="1" s="1"/>
  <c r="L152" i="1"/>
  <c r="L153" i="1"/>
  <c r="L160" i="1"/>
  <c r="L163" i="1"/>
  <c r="L164" i="1"/>
  <c r="L167" i="1"/>
  <c r="L169" i="1"/>
  <c r="L177" i="1"/>
  <c r="R177" i="1" s="1"/>
  <c r="L178" i="1"/>
  <c r="L182" i="1"/>
  <c r="L185" i="1"/>
  <c r="L202" i="1"/>
  <c r="L205" i="1"/>
  <c r="R205" i="1" s="1"/>
  <c r="L207" i="1"/>
  <c r="L215" i="1"/>
  <c r="L219" i="1"/>
  <c r="R219" i="1" s="1"/>
  <c r="L222" i="1"/>
  <c r="L244" i="1"/>
  <c r="L252" i="1"/>
  <c r="L258" i="1"/>
  <c r="L262" i="1"/>
  <c r="L273" i="1"/>
  <c r="R273" i="1" s="1"/>
  <c r="L279" i="1"/>
  <c r="L282" i="1"/>
  <c r="R282" i="1" s="1"/>
  <c r="L292" i="1"/>
  <c r="L301" i="1"/>
  <c r="B4" i="3" a="1"/>
  <c r="B4" i="3" s="1"/>
  <c r="A4" i="3" a="1"/>
  <c r="A4" i="3" s="1"/>
  <c r="C4" i="3" a="1"/>
  <c r="C4" i="3" s="1"/>
  <c r="R56" i="1" l="1"/>
  <c r="R213" i="1"/>
  <c r="R112" i="1"/>
  <c r="R15" i="1"/>
  <c r="R197" i="1"/>
  <c r="R101" i="1"/>
  <c r="R289" i="1"/>
  <c r="R183" i="1"/>
  <c r="R73" i="1"/>
  <c r="R235" i="1"/>
  <c r="R14" i="1"/>
  <c r="R242" i="1"/>
  <c r="R138" i="1"/>
  <c r="R39" i="1"/>
  <c r="R234" i="1"/>
  <c r="R133" i="1"/>
  <c r="R13" i="1"/>
  <c r="R231" i="1"/>
  <c r="R111" i="1"/>
  <c r="R285" i="1"/>
  <c r="R55" i="1"/>
  <c r="R174" i="1"/>
  <c r="R87" i="1"/>
  <c r="R272" i="1"/>
  <c r="R175" i="1"/>
  <c r="R71" i="1"/>
  <c r="R261" i="1"/>
  <c r="R144" i="1"/>
  <c r="R29" i="1"/>
  <c r="R186" i="1"/>
  <c r="R116" i="1"/>
  <c r="R252" i="1"/>
  <c r="R107" i="1"/>
  <c r="R169" i="1"/>
  <c r="R249" i="1"/>
  <c r="R209" i="1"/>
  <c r="R185" i="1"/>
  <c r="R70" i="1"/>
  <c r="R286" i="1"/>
  <c r="R244" i="1"/>
  <c r="R153" i="1"/>
  <c r="R61" i="1"/>
  <c r="R278" i="1"/>
  <c r="R239" i="1"/>
  <c r="R210" i="1"/>
  <c r="R168" i="1"/>
  <c r="R130" i="1"/>
  <c r="R110" i="1"/>
  <c r="R74" i="1"/>
  <c r="R38" i="1"/>
  <c r="R11" i="1"/>
  <c r="R268" i="1"/>
  <c r="R230" i="1"/>
  <c r="R194" i="1"/>
  <c r="R173" i="1"/>
  <c r="R132" i="1"/>
  <c r="R98" i="1"/>
  <c r="R69" i="1"/>
  <c r="R7" i="1"/>
  <c r="R284" i="1"/>
  <c r="R260" i="1"/>
  <c r="R225" i="1"/>
  <c r="R170" i="1"/>
  <c r="R140" i="1"/>
  <c r="R108" i="1"/>
  <c r="R63" i="1"/>
  <c r="R24" i="1"/>
  <c r="R280" i="1"/>
  <c r="R229" i="1"/>
  <c r="R184" i="1"/>
  <c r="R104" i="1"/>
  <c r="R45" i="1"/>
  <c r="R12" i="1"/>
  <c r="R160" i="1"/>
  <c r="R40" i="1"/>
  <c r="R301" i="1"/>
  <c r="R182" i="1"/>
  <c r="R102" i="1"/>
  <c r="R36" i="1"/>
  <c r="R292" i="1"/>
  <c r="R222" i="1"/>
  <c r="R178" i="1"/>
  <c r="R152" i="1"/>
  <c r="R99" i="1"/>
  <c r="R58" i="1"/>
  <c r="R27" i="1"/>
  <c r="R271" i="1"/>
  <c r="R237" i="1"/>
  <c r="R204" i="1"/>
  <c r="R166" i="1"/>
  <c r="R129" i="1"/>
  <c r="R103" i="1"/>
  <c r="R65" i="1"/>
  <c r="R37" i="1"/>
  <c r="R300" i="1"/>
  <c r="R267" i="1"/>
  <c r="R228" i="1"/>
  <c r="R191" i="1"/>
  <c r="R172" i="1"/>
  <c r="R125" i="1"/>
  <c r="R91" i="1"/>
  <c r="R68" i="1"/>
  <c r="R6" i="1"/>
  <c r="R281" i="1"/>
  <c r="R259" i="1"/>
  <c r="R221" i="1"/>
  <c r="R165" i="1"/>
  <c r="R137" i="1"/>
  <c r="R106" i="1"/>
  <c r="R59" i="1"/>
  <c r="R20" i="1"/>
  <c r="R277" i="1"/>
  <c r="R220" i="1"/>
  <c r="R181" i="1"/>
  <c r="R80" i="1"/>
  <c r="R42" i="1"/>
  <c r="R9" i="1"/>
  <c r="R135" i="1"/>
  <c r="R8" i="1"/>
  <c r="R156" i="1"/>
  <c r="R51" i="1"/>
  <c r="R246" i="1"/>
  <c r="R131" i="1"/>
  <c r="R10" i="1"/>
  <c r="R211" i="1"/>
  <c r="R75" i="1"/>
  <c r="R32" i="1"/>
  <c r="R3" i="1"/>
  <c r="R279" i="1"/>
  <c r="R54" i="1"/>
  <c r="R227" i="1"/>
  <c r="R122" i="1"/>
  <c r="R23" i="1"/>
  <c r="R223" i="1"/>
  <c r="R118" i="1"/>
  <c r="R2" i="1"/>
  <c r="R48" i="1"/>
  <c r="R167" i="1"/>
  <c r="R77" i="1"/>
  <c r="R299" i="1"/>
  <c r="R226" i="1"/>
  <c r="R155" i="1"/>
  <c r="R94" i="1"/>
  <c r="R22" i="1"/>
  <c r="R218" i="1"/>
  <c r="R188" i="1"/>
  <c r="R114" i="1"/>
  <c r="R84" i="1"/>
  <c r="R43" i="1"/>
  <c r="R298" i="1"/>
  <c r="R266" i="1"/>
  <c r="R243" i="1"/>
  <c r="R208" i="1"/>
  <c r="R154" i="1"/>
  <c r="R126" i="1"/>
  <c r="R203" i="1"/>
  <c r="R67" i="1"/>
  <c r="R215" i="1"/>
  <c r="R83" i="1"/>
  <c r="R256" i="1"/>
  <c r="R198" i="1"/>
  <c r="R96" i="1"/>
  <c r="R295" i="1"/>
  <c r="R151" i="1"/>
  <c r="R62" i="1"/>
  <c r="R95" i="1"/>
  <c r="R207" i="1"/>
  <c r="R134" i="1"/>
  <c r="R53" i="1"/>
  <c r="R251" i="1"/>
  <c r="R195" i="1"/>
  <c r="R120" i="1"/>
  <c r="R50" i="1"/>
  <c r="R283" i="1"/>
  <c r="R147" i="1"/>
  <c r="R262" i="1"/>
  <c r="R164" i="1"/>
  <c r="R119" i="1"/>
  <c r="R76" i="1"/>
  <c r="R291" i="1"/>
  <c r="R248" i="1"/>
  <c r="R216" i="1"/>
  <c r="R143" i="1"/>
  <c r="R115" i="1"/>
  <c r="R90" i="1"/>
  <c r="R47" i="1"/>
  <c r="R276" i="1"/>
  <c r="R240" i="1"/>
  <c r="R179" i="1"/>
  <c r="R82" i="1"/>
  <c r="R31" i="1"/>
  <c r="R200" i="1"/>
  <c r="R124" i="1"/>
  <c r="R88" i="1"/>
  <c r="R34" i="1"/>
  <c r="R288" i="1"/>
  <c r="R250" i="1"/>
  <c r="R196" i="1"/>
  <c r="R66" i="1"/>
  <c r="R28" i="1"/>
  <c r="R258" i="1"/>
  <c r="R202" i="1"/>
  <c r="R163" i="1"/>
  <c r="R117" i="1"/>
  <c r="R72" i="1"/>
  <c r="R44" i="1"/>
  <c r="R290" i="1"/>
  <c r="R247" i="1"/>
  <c r="R214" i="1"/>
  <c r="R180" i="1"/>
  <c r="R139" i="1"/>
  <c r="R113" i="1"/>
  <c r="R89" i="1"/>
  <c r="R46" i="1"/>
  <c r="R18" i="1"/>
  <c r="R274" i="1"/>
  <c r="R238" i="1"/>
  <c r="R199" i="1"/>
  <c r="R176" i="1"/>
  <c r="R142" i="1"/>
  <c r="R105" i="1"/>
  <c r="R78" i="1"/>
  <c r="R16" i="1"/>
  <c r="R294" i="1"/>
  <c r="R264" i="1"/>
  <c r="R232" i="1"/>
  <c r="R187" i="1"/>
  <c r="R148" i="1"/>
  <c r="R123" i="1"/>
  <c r="R81" i="1"/>
  <c r="R33" i="1"/>
  <c r="R287" i="1"/>
  <c r="R241" i="1"/>
  <c r="R192" i="1"/>
  <c r="R127" i="1"/>
  <c r="R60" i="1"/>
  <c r="R26" i="1"/>
  <c r="G27" i="2"/>
  <c r="F27" i="2"/>
  <c r="P75" i="1"/>
  <c r="P3" i="1"/>
  <c r="P32" i="1"/>
  <c r="P224" i="1"/>
  <c r="P133" i="1"/>
  <c r="P101" i="1"/>
  <c r="P71" i="1"/>
  <c r="P13" i="1"/>
  <c r="P289" i="1"/>
  <c r="P261" i="1"/>
  <c r="P231" i="1"/>
  <c r="P183" i="1"/>
  <c r="P144" i="1"/>
  <c r="P111" i="1"/>
  <c r="P73" i="1"/>
  <c r="P29" i="1"/>
  <c r="P285" i="1"/>
  <c r="P235" i="1"/>
  <c r="P186" i="1"/>
  <c r="P116" i="1"/>
  <c r="P55" i="1"/>
  <c r="P14" i="1"/>
  <c r="P45" i="1"/>
  <c r="P184" i="1"/>
  <c r="P165" i="1"/>
  <c r="P137" i="1"/>
  <c r="P106" i="1"/>
  <c r="P59" i="1"/>
  <c r="P20" i="1"/>
  <c r="P277" i="1"/>
  <c r="P220" i="1"/>
  <c r="P181" i="1"/>
  <c r="P80" i="1"/>
  <c r="P42" i="1"/>
  <c r="P9" i="1"/>
  <c r="P129" i="1"/>
  <c r="P6" i="1"/>
  <c r="P281" i="1"/>
  <c r="P252" i="1"/>
  <c r="P185" i="1"/>
  <c r="P160" i="1"/>
  <c r="P107" i="1"/>
  <c r="P70" i="1"/>
  <c r="P40" i="1"/>
  <c r="P286" i="1"/>
  <c r="P242" i="1"/>
  <c r="P213" i="1"/>
  <c r="P174" i="1"/>
  <c r="P138" i="1"/>
  <c r="P112" i="1"/>
  <c r="P87" i="1"/>
  <c r="P39" i="1"/>
  <c r="P15" i="1"/>
  <c r="P272" i="1"/>
  <c r="P234" i="1"/>
  <c r="P197" i="1"/>
  <c r="P175" i="1"/>
  <c r="P177" i="1"/>
  <c r="P97" i="1"/>
  <c r="P25" i="1"/>
  <c r="P253" i="1"/>
  <c r="P212" i="1"/>
  <c r="P159" i="1"/>
  <c r="P136" i="1"/>
  <c r="P100" i="1"/>
  <c r="P301" i="1"/>
  <c r="P244" i="1"/>
  <c r="P182" i="1"/>
  <c r="P153" i="1"/>
  <c r="P102" i="1"/>
  <c r="P61" i="1"/>
  <c r="P36" i="1"/>
  <c r="P278" i="1"/>
  <c r="P239" i="1"/>
  <c r="P210" i="1"/>
  <c r="P168" i="1"/>
  <c r="P130" i="1"/>
  <c r="P110" i="1"/>
  <c r="P74" i="1"/>
  <c r="P38" i="1"/>
  <c r="P11" i="1"/>
  <c r="P268" i="1"/>
  <c r="P230" i="1"/>
  <c r="P194" i="1"/>
  <c r="P173" i="1"/>
  <c r="P132" i="1"/>
  <c r="P98" i="1"/>
  <c r="P69" i="1"/>
  <c r="P7" i="1"/>
  <c r="P284" i="1"/>
  <c r="P260" i="1"/>
  <c r="P63" i="1"/>
  <c r="P280" i="1"/>
  <c r="P58" i="1"/>
  <c r="P91" i="1"/>
  <c r="P292" i="1"/>
  <c r="P222" i="1"/>
  <c r="P37" i="1"/>
  <c r="P228" i="1"/>
  <c r="P125" i="1"/>
  <c r="P215" i="1"/>
  <c r="P227" i="1"/>
  <c r="P51" i="1"/>
  <c r="P189" i="1"/>
  <c r="P2" i="1"/>
  <c r="P95" i="1"/>
  <c r="P279" i="1"/>
  <c r="P8" i="1"/>
  <c r="P96" i="1"/>
  <c r="P223" i="1"/>
  <c r="P62" i="1"/>
  <c r="P158" i="1"/>
  <c r="P257" i="1"/>
  <c r="P135" i="1"/>
  <c r="P256" i="1"/>
  <c r="P122" i="1"/>
  <c r="P295" i="1"/>
  <c r="P118" i="1"/>
  <c r="P249" i="1"/>
  <c r="P48" i="1"/>
  <c r="P161" i="1"/>
  <c r="P236" i="1"/>
  <c r="P169" i="1"/>
  <c r="P54" i="1"/>
  <c r="P198" i="1"/>
  <c r="P23" i="1"/>
  <c r="P151" i="1"/>
  <c r="P270" i="1"/>
  <c r="P131" i="1"/>
  <c r="P211" i="1"/>
  <c r="P128" i="1"/>
  <c r="P83" i="1"/>
  <c r="P156" i="1"/>
  <c r="P246" i="1"/>
  <c r="P85" i="1"/>
  <c r="P209" i="1"/>
  <c r="P10" i="1"/>
  <c r="P190" i="1"/>
  <c r="P178" i="1"/>
  <c r="P99" i="1"/>
  <c r="P271" i="1"/>
  <c r="P166" i="1"/>
  <c r="P103" i="1"/>
  <c r="P300" i="1"/>
  <c r="P191" i="1"/>
  <c r="P68" i="1"/>
  <c r="P221" i="1"/>
  <c r="P152" i="1"/>
  <c r="P27" i="1"/>
  <c r="P237" i="1"/>
  <c r="P204" i="1"/>
  <c r="P65" i="1"/>
  <c r="P267" i="1"/>
  <c r="P172" i="1"/>
  <c r="P259" i="1"/>
  <c r="P225" i="1"/>
  <c r="P170" i="1"/>
  <c r="P140" i="1"/>
  <c r="P108" i="1"/>
  <c r="P24" i="1"/>
  <c r="P229" i="1"/>
  <c r="P104" i="1"/>
  <c r="P12" i="1"/>
  <c r="P282" i="1"/>
  <c r="P219" i="1"/>
  <c r="P146" i="1"/>
  <c r="P92" i="1"/>
  <c r="P17" i="1"/>
  <c r="P201" i="1"/>
  <c r="P162" i="1"/>
  <c r="P255" i="1"/>
  <c r="P157" i="1"/>
  <c r="P121" i="1"/>
  <c r="P64" i="1"/>
  <c r="P5" i="1"/>
  <c r="P275" i="1"/>
  <c r="P52" i="1"/>
  <c r="P19" i="1"/>
  <c r="P269" i="1"/>
  <c r="P217" i="1"/>
  <c r="P171" i="1"/>
  <c r="P79" i="1"/>
  <c r="P35" i="1"/>
  <c r="P4" i="1"/>
  <c r="P273" i="1"/>
  <c r="P207" i="1"/>
  <c r="P167" i="1"/>
  <c r="P134" i="1"/>
  <c r="P77" i="1"/>
  <c r="P53" i="1"/>
  <c r="P299" i="1"/>
  <c r="P251" i="1"/>
  <c r="P226" i="1"/>
  <c r="P195" i="1"/>
  <c r="P155" i="1"/>
  <c r="P120" i="1"/>
  <c r="P94" i="1"/>
  <c r="P50" i="1"/>
  <c r="P22" i="1"/>
  <c r="P262" i="1"/>
  <c r="P205" i="1"/>
  <c r="P164" i="1"/>
  <c r="P119" i="1"/>
  <c r="P76" i="1"/>
  <c r="P49" i="1"/>
  <c r="P291" i="1"/>
  <c r="P248" i="1"/>
  <c r="P216" i="1"/>
  <c r="P193" i="1"/>
  <c r="P143" i="1"/>
  <c r="P115" i="1"/>
  <c r="P90" i="1"/>
  <c r="P47" i="1"/>
  <c r="P21" i="1"/>
  <c r="P276" i="1"/>
  <c r="P240" i="1"/>
  <c r="P206" i="1"/>
  <c r="P179" i="1"/>
  <c r="P145" i="1"/>
  <c r="P109" i="1"/>
  <c r="P82" i="1"/>
  <c r="P31" i="1"/>
  <c r="P297" i="1"/>
  <c r="P265" i="1"/>
  <c r="P233" i="1"/>
  <c r="P200" i="1"/>
  <c r="P149" i="1"/>
  <c r="P124" i="1"/>
  <c r="P88" i="1"/>
  <c r="P34" i="1"/>
  <c r="P288" i="1"/>
  <c r="P250" i="1"/>
  <c r="P196" i="1"/>
  <c r="P141" i="1"/>
  <c r="P66" i="1"/>
  <c r="P28" i="1"/>
  <c r="P33" i="1"/>
  <c r="P287" i="1"/>
  <c r="P241" i="1"/>
  <c r="P192" i="1"/>
  <c r="P127" i="1"/>
  <c r="P60" i="1"/>
  <c r="P26" i="1"/>
  <c r="P56" i="1"/>
  <c r="P263" i="1"/>
  <c r="P57" i="1"/>
  <c r="P296" i="1"/>
  <c r="P86" i="1"/>
  <c r="P283" i="1"/>
  <c r="P245" i="1"/>
  <c r="P218" i="1"/>
  <c r="P188" i="1"/>
  <c r="P147" i="1"/>
  <c r="P114" i="1"/>
  <c r="P84" i="1"/>
  <c r="P43" i="1"/>
  <c r="P298" i="1"/>
  <c r="P266" i="1"/>
  <c r="P243" i="1"/>
  <c r="P208" i="1"/>
  <c r="P154" i="1"/>
  <c r="P126" i="1"/>
  <c r="P93" i="1"/>
  <c r="P41" i="1"/>
  <c r="P293" i="1"/>
  <c r="P254" i="1"/>
  <c r="P203" i="1"/>
  <c r="P150" i="1"/>
  <c r="P67" i="1"/>
  <c r="P30" i="1"/>
  <c r="P258" i="1"/>
  <c r="P202" i="1"/>
  <c r="P163" i="1"/>
  <c r="P117" i="1"/>
  <c r="P72" i="1"/>
  <c r="P44" i="1"/>
  <c r="P290" i="1"/>
  <c r="P247" i="1"/>
  <c r="P214" i="1"/>
  <c r="P180" i="1"/>
  <c r="P139" i="1"/>
  <c r="P113" i="1"/>
  <c r="P89" i="1"/>
  <c r="P46" i="1"/>
  <c r="P18" i="1"/>
  <c r="P274" i="1"/>
  <c r="P238" i="1"/>
  <c r="P199" i="1"/>
  <c r="P176" i="1"/>
  <c r="P142" i="1"/>
  <c r="P105" i="1"/>
  <c r="P78" i="1"/>
  <c r="P16" i="1"/>
  <c r="P294" i="1"/>
  <c r="P264" i="1"/>
  <c r="P232" i="1"/>
  <c r="P187" i="1"/>
  <c r="P148" i="1"/>
  <c r="P123" i="1"/>
  <c r="P81" i="1"/>
  <c r="E27" i="2" l="1"/>
  <c r="D27" i="2"/>
  <c r="C27" i="2"/>
  <c r="C41" i="2" a="1"/>
  <c r="C41" i="2" s="1"/>
  <c r="C40" i="2" a="1"/>
  <c r="C40" i="2" s="1"/>
  <c r="C39" i="2" a="1"/>
  <c r="C39" i="2" s="1"/>
  <c r="C34" i="2" a="1"/>
  <c r="C34" i="2" s="1"/>
  <c r="C33" i="2" a="1"/>
  <c r="C33" i="2" s="1"/>
  <c r="C32" i="2" a="1"/>
  <c r="C32" i="2" s="1"/>
  <c r="C17" i="2"/>
  <c r="C13" i="2" a="1"/>
  <c r="C13" i="2" s="1"/>
  <c r="C11" i="2" a="1"/>
  <c r="C11" i="2" s="1"/>
  <c r="E4" i="3" a="1"/>
  <c r="E4" i="3" s="1"/>
  <c r="B7" i="2" s="1"/>
  <c r="C12" i="2"/>
  <c r="C14" i="2"/>
  <c r="C10" i="2"/>
  <c r="C15" i="2" l="1"/>
  <c r="C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<sst xmlns="http://schemas.openxmlformats.org/spreadsheetml/2006/main" count="1860" uniqueCount="362">
  <si>
    <t>Order ID</t>
  </si>
  <si>
    <t>Region</t>
  </si>
  <si>
    <t>Sales Rep</t>
  </si>
  <si>
    <t>Product</t>
  </si>
  <si>
    <t>Category</t>
  </si>
  <si>
    <t>Month</t>
  </si>
  <si>
    <t>Units Sold</t>
  </si>
  <si>
    <t>Unit Price</t>
  </si>
  <si>
    <t>Cost per Unit</t>
  </si>
  <si>
    <t>Discount %</t>
  </si>
  <si>
    <t>Target Margin %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</si>
  <si>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</si>
  <si>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</si>
  <si>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</si>
  <si>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</si>
  <si>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</si>
  <si>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</si>
  <si>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</si>
  <si>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</si>
  <si>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</si>
  <si>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</si>
  <si>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</si>
  <si>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</si>
  <si>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</si>
  <si>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</si>
  <si>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</si>
  <si>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</si>
  <si>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</si>
  <si>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</si>
  <si>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</si>
  <si>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</si>
  <si>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</si>
  <si>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</si>
  <si>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</si>
  <si>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</si>
  <si>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</si>
  <si>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</si>
  <si>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</si>
  <si>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</si>
  <si>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</si>
  <si>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</si>
  <si>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</si>
  <si>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</si>
  <si>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</si>
  <si>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</si>
  <si>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</si>
  <si>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</si>
  <si>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</si>
  <si>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</si>
  <si>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</si>
  <si>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</si>
  <si>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</si>
  <si>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</si>
  <si>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</si>
  <si>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</si>
  <si>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</si>
  <si>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</si>
  <si>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</si>
  <si>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</si>
  <si>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</si>
  <si>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</si>
  <si>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</si>
  <si>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</si>
  <si>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</si>
  <si>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</si>
  <si>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</si>
  <si>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</si>
  <si>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</si>
  <si>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</si>
  <si>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</si>
  <si>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</si>
  <si>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</si>
  <si>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</si>
  <si>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</si>
  <si>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</si>
  <si>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</si>
  <si>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</si>
  <si>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</si>
  <si>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</si>
  <si>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</si>
  <si>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</si>
  <si>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</si>
  <si>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</si>
  <si>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</si>
  <si>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</si>
  <si>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</si>
  <si>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</si>
  <si>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</si>
  <si>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</si>
  <si>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</si>
  <si>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</si>
  <si>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</si>
  <si>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</si>
  <si>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</si>
  <si>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</si>
  <si>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</si>
  <si>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</si>
  <si>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</si>
  <si>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</si>
  <si>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</si>
  <si>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</si>
  <si>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</si>
  <si>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</si>
  <si>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</si>
  <si>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</si>
  <si>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</si>
  <si>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</si>
  <si>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</si>
  <si>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</si>
  <si>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</si>
  <si>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</si>
  <si>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</si>
  <si>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</si>
  <si>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</si>
  <si>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</si>
  <si>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</si>
  <si>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</si>
  <si>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</si>
  <si>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</si>
  <si>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</si>
  <si>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</si>
  <si>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</si>
  <si>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</si>
  <si>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</si>
  <si>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</si>
  <si>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</si>
  <si>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</si>
  <si>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</si>
  <si>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</si>
  <si>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</si>
  <si>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</si>
  <si>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</si>
  <si>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</si>
  <si>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</si>
  <si>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</si>
  <si>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</si>
  <si>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</si>
  <si>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</si>
  <si>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</si>
  <si>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</si>
  <si>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</si>
  <si>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</si>
  <si>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</si>
  <si>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</si>
  <si>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</si>
  <si>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</si>
  <si>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</si>
  <si>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</si>
  <si>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</si>
  <si>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</si>
  <si>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</si>
  <si>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</si>
  <si>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</si>
  <si>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</si>
  <si>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</si>
  <si>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</si>
  <si>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</si>
  <si>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</si>
  <si>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</si>
  <si>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</si>
  <si>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</si>
  <si>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</si>
  <si>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</si>
  <si>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</si>
  <si>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</si>
  <si>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</si>
  <si>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</si>
  <si>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</si>
  <si>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</si>
  <si>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</si>
  <si>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</si>
  <si>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</si>
  <si>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</si>
  <si>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</si>
  <si>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</si>
  <si>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</si>
  <si>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</si>
  <si>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</si>
  <si>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</si>
  <si>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</si>
  <si>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</si>
  <si>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</si>
  <si>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</si>
  <si>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</si>
  <si>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</si>
  <si>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</si>
  <si>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</si>
  <si>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</si>
  <si>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</si>
  <si>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</si>
  <si>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</si>
  <si>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</si>
  <si>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</si>
  <si>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</si>
  <si>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</si>
  <si>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</si>
  <si>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</si>
  <si>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</si>
  <si>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</si>
  <si>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</si>
  <si>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</si>
  <si>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</si>
  <si>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</si>
  <si>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</si>
  <si>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</si>
  <si>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</si>
  <si>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</si>
  <si>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</si>
  <si>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</si>
  <si>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</si>
  <si>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</si>
  <si>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</si>
  <si>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</si>
  <si>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</si>
  <si>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</si>
  <si>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</si>
  <si>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</si>
  <si>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</si>
  <si>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</si>
  <si>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</si>
  <si>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</si>
  <si>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</si>
  <si>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</si>
  <si>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</si>
  <si>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</si>
  <si>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</si>
  <si>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</si>
  <si>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</si>
  <si>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</si>
  <si>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</si>
  <si>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</si>
  <si>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</si>
  <si>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</si>
  <si>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</si>
  <si>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</si>
  <si>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</si>
  <si>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</si>
  <si>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</si>
  <si>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</si>
  <si>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</si>
  <si>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</si>
  <si>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</si>
  <si>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</si>
  <si>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</si>
  <si>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</si>
  <si>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</si>
  <si>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</si>
  <si>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</si>
  <si>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</si>
  <si>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</si>
  <si>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</si>
  <si>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</si>
  <si>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</si>
  <si>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</si>
  <si>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</si>
  <si>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</si>
  <si>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</si>
  <si>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</si>
  <si>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</si>
  <si>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</si>
  <si>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</si>
  <si>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</si>
  <si>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</si>
  <si>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</si>
  <si>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</si>
  <si>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</si>
  <si>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</si>
  <si>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</si>
  <si>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</si>
  <si>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</si>
  <si>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</si>
  <si>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</si>
  <si>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</si>
  <si>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</si>
  <si>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</si>
  <si>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</si>
  <si>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</si>
  <si>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</si>
  <si>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</si>
  <si>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</si>
  <si>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</si>
  <si>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</si>
  <si>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</si>
  <si>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</si>
  <si>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</si>
  <si>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</si>
  <si>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</si>
  <si>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</si>
  <si>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</si>
  <si>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</si>
  <si>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</si>
  <si>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</si>
  <si>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</si>
  <si>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</si>
  <si>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</si>
  <si>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</si>
  <si>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</si>
  <si>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</si>
  <si>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</si>
  <si>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</si>
  <si>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</si>
  <si>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</si>
  <si>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</si>
  <si>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</si>
  <si>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</si>
  <si>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</si>
  <si>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</si>
  <si>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</si>
  <si>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</si>
  <si>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</si>
  <si>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</si>
  <si>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South</t>
  </si>
  <si>
    <t>West</t>
  </si>
  <si>
    <t>East</t>
  </si>
  <si>
    <t>North</t>
  </si>
  <si>
    <t>Carol</t>
  </si>
  <si>
    <t>Evan</t>
  </si>
  <si>
    <t>Fiona</t>
  </si>
  <si>
    <t>Dave</t>
  </si>
  <si>
    <t>Alice</t>
  </si>
  <si>
    <t>George</t>
  </si>
  <si>
    <t>Bob</t>
  </si>
  <si>
    <t>Hannah</t>
  </si>
  <si>
    <t>Widget C</t>
  </si>
  <si>
    <t>Widget A</t>
  </si>
  <si>
    <t>Widget B</t>
  </si>
  <si>
    <t>Widget D</t>
  </si>
  <si>
    <t>Standard</t>
  </si>
  <si>
    <t>Premium</t>
  </si>
  <si>
    <t>Economy</t>
  </si>
  <si>
    <t>Jan-25</t>
  </si>
  <si>
    <t>Apr-25</t>
  </si>
  <si>
    <t>May-25</t>
  </si>
  <si>
    <t>Feb-25</t>
  </si>
  <si>
    <t>Mar-25</t>
  </si>
  <si>
    <t>Aggregate KPIs</t>
  </si>
  <si>
    <t>Total Units Sold</t>
  </si>
  <si>
    <t>Weighted Avg Unit Price</t>
  </si>
  <si>
    <t>Weighted Avg Cost per Unit</t>
  </si>
  <si>
    <t>Total Sales</t>
  </si>
  <si>
    <t>Total Cost</t>
  </si>
  <si>
    <t>Margin</t>
  </si>
  <si>
    <t>Margin %</t>
  </si>
  <si>
    <t>Target Margin % (Avg)</t>
  </si>
  <si>
    <t>Transaction Details (XLOOKUP Order ID)</t>
  </si>
  <si>
    <t>Top 3 Products by Margin</t>
  </si>
  <si>
    <t>Bottom 3 Products by Margin</t>
  </si>
  <si>
    <t>Regions</t>
  </si>
  <si>
    <t>Sales Reps</t>
  </si>
  <si>
    <t>Products</t>
  </si>
  <si>
    <t>Months</t>
  </si>
  <si>
    <t>Dynamic Menus</t>
  </si>
  <si>
    <t>inc_region</t>
  </si>
  <si>
    <t>inc_rep</t>
  </si>
  <si>
    <t>inc_product</t>
  </si>
  <si>
    <t>inc_month</t>
  </si>
  <si>
    <t>inc_combo</t>
  </si>
  <si>
    <t>Order IDs</t>
  </si>
  <si>
    <t>Rank</t>
  </si>
  <si>
    <t>inc_spark</t>
  </si>
  <si>
    <t>Trend</t>
  </si>
  <si>
    <t>Sales Margin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</si>
</sst>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&quot;$&quot;#,##0.00"/>
    <numFmt numFmtId="168" formatCode="&quot;$&quot;#,##0"/>
    <numFmt numFmtId="171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  <xf numFmtId="0" fontId="0" fillId="2" borderId="2" xfId="0" applyFill="1" applyBorder="1"/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71" fontId="1" fillId="2" borderId="0" xfId="1" applyNumberFormat="1" applyFont="1" applyFill="1"/>
    <xf numFmtId="166" fontId="1" fillId="2" borderId="0" xfId="0" applyNumberFormat="1" applyFont="1" applyFill="1"/>
    <xf numFmtId="168" fontId="1" fillId="2" borderId="0" xfId="0" applyNumberFormat="1" applyFont="1" applyFill="1"/>
    <xf numFmtId="10" fontId="1" fillId="2" borderId="0" xfId="2" applyNumberFormat="1" applyFont="1" applyFill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166" fontId="0" fillId="2" borderId="2" xfId="0" applyNumberFormat="1" applyFill="1" applyBorder="1"/>
    <xf numFmtId="166" fontId="0" fillId="2" borderId="0" xfId="0" applyNumberFormat="1" applyFill="1"/>
    <xf numFmtId="0" fontId="0" fillId="0" borderId="2" xfId="0" applyFill="1" applyBorder="1" applyProtection="1">
      <protection locked="0"/>
    </xf>
    <xf numFmtId="0" fontId="2" fillId="2" borderId="3" xfId="0" applyFont="1" applyFill="1" applyBorder="1" applyAlignment="1">
      <alignment horizontal="right"/>
    </xf>
    <xf numFmtId="10" fontId="1" fillId="2" borderId="3" xfId="2" applyNumberFormat="1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5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13">
    <dxf>
      <font>
        <color theme="0"/>
      </font>
      <fill>
        <patternFill>
          <bgColor theme="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4FCA6-D27B-1E47-9BF8-3188FEDFAA9A}" name="Data" displayName="Data" ref="A1:R301" totalsRowShown="0" headerRowDxfId="12" headerRowBorderDxfId="10" tableBorderDxfId="11">
  <autoFilter ref="A1:R301" xr:uid="{22E4FCA6-D27B-1E47-9BF8-3188FEDFAA9A}">
    <filterColumn colId="3">
      <filters>
        <filter val="Widget A"/>
      </filters>
    </filterColumn>
  </autoFilter>
  <sortState xmlns:xlrd2="http://schemas.microsoft.com/office/spreadsheetml/2017/richdata2" ref="A2:P301">
    <sortCondition ref="A1:A301"/>
  </sortState>
  <tableColumns count="18">
    <tableColumn id="1" xr3:uid="{B3AF4EA6-DEE5-9E41-AFD0-3DA3643A99E2}" name="Order ID"/>
    <tableColumn id="2" xr3:uid="{F05192FD-1376-7E4A-B0A9-44EF8FCD2562}" name="Region"/>
    <tableColumn id="3" xr3:uid="{5DDD19E3-F4F7-5E41-92FF-1CFC78E39F80}" name="Sales Rep"/>
    <tableColumn id="4" xr3:uid="{468AAB03-6A9F-264A-9E77-6FF8999BD779}" name="Product"/>
    <tableColumn id="5" xr3:uid="{4D023BB5-2982-9740-9C58-E766DA616A09}" name="Category"/>
    <tableColumn id="6" xr3:uid="{B568F473-F323-8D46-A895-13BAB500C091}" name="Month"/>
    <tableColumn id="7" xr3:uid="{D5C0DC38-E948-E64F-AA48-155CDB376742}" name="Units Sold"/>
    <tableColumn id="8" xr3:uid="{BA12A963-3838-8C46-BD64-AC1B66143CB1}" name="Unit Price"/>
    <tableColumn id="9" xr3:uid="{6915AF06-BE87-F046-AA93-5A5C93C7133A}" name="Cost per Unit"/>
    <tableColumn id="10" xr3:uid="{2B171738-B85D-5E4B-9289-9E8D6209E30F}" name="Discount %"/>
    <tableColumn id="11" xr3:uid="{4F301146-D467-8745-B748-356066362F94}" name="Target Margin %"/>
    <tableColumn id="12" xr3:uid="{624CD27C-15AF-D54D-9CD5-5118B2117F38}" name="inc_region" dataDxfId="9">
      <calculatedColumnFormula>IF(ISBLANK(Select_Region),TRUE,Data[[#This Row],[Region]]=Select_Region)</calculatedColumnFormula>
    </tableColumn>
    <tableColumn id="13" xr3:uid="{55A6262E-7FC4-804F-82C8-3AE80A9CA1AD}" name="inc_rep" dataDxfId="7">
      <calculatedColumnFormula>IF(ISBLANK(Select_Rep),TRUE,Data[[#This Row],[Sales Rep]]=Select_Rep)</calculatedColumnFormula>
    </tableColumn>
    <tableColumn id="14" xr3:uid="{02EFDBB9-3296-BD45-82D5-B7A5FEA785DB}" name="inc_product" dataDxfId="6">
      <calculatedColumnFormula>IF(ISBLANK(Select_Product),TRUE,Data[[#This Row],[Product]]=Select_Product)</calculatedColumnFormula>
    </tableColumn>
    <tableColumn id="15" xr3:uid="{33096063-D634-784B-9802-5DC393EA616C}" name="inc_month" dataDxfId="5">
      <calculatedColumnFormula>IF(ISBLANK(Select_Month),TRUE,Data[[#This Row],[Month]]=Select_Month)</calculatedColumnFormula>
    </tableColumn>
    <tableColumn id="16" xr3:uid="{09490332-166D-5847-9713-9384CED72319}" name="inc_combo" dataDxfId="8">
      <calculatedColumnFormula>Data[[#This Row],[inc_region]]*Data[[#This Row],[inc_rep]]*Data[[#This Row],[inc_product]]*Data[[#This Row],[inc_month]]</calculatedColumnFormula>
    </tableColumn>
    <tableColumn id="17" xr3:uid="{9010A45A-87D6-6C45-86AC-140B76E849F5}" name="Margin" dataDxfId="4">
      <calculatedColumnFormula>Data[[#This Row],[Units Sold]]*Data[[#This Row],[Unit Price]]*(1-Data[[#This Row],[Discount %]]/100)-Data[[#This Row],[Units Sold]]*Data[[#This Row],[Cost per Unit]]</calculatedColumnFormula>
    </tableColumn>
    <tableColumn id="18" xr3:uid="{A335B673-F941-5A46-ADFB-519F165A478B}" name="inc_spark" dataDxfId="3">
      <calculatedColumnFormula>Data[[#This Row],[inc_region]]*Data[[#This Row],[inc_rep]]*Data[[#This Row],[inc_product]]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125" zoomScaleNormal="125" workbookViewId="0">
      <selection activeCell="K22" sqref="K22"/>
    </sheetView>
  </sheetViews>
  <sheetFormatPr baseColWidth="10" defaultColWidth="8.83203125" defaultRowHeight="15" x14ac:dyDescent="0.2"/>
  <cols>
    <col min="1" max="1" width="8.83203125" style="3"/>
    <col min="2" max="2" width="20.83203125" style="3" customWidth="1"/>
    <col min="3" max="3" width="11.33203125" style="3" bestFit="1" customWidth="1"/>
    <col min="4" max="4" width="9.1640625" style="3" bestFit="1" customWidth="1"/>
    <col min="5" max="7" width="9" style="3" bestFit="1" customWidth="1"/>
    <col min="8" max="16384" width="8.83203125" style="3"/>
  </cols>
  <sheetData>
    <row r="1" spans="1:5" ht="26" x14ac:dyDescent="0.3">
      <c r="A1" s="22" t="s">
        <v>361</v>
      </c>
    </row>
    <row r="3" spans="1:5" x14ac:dyDescent="0.2">
      <c r="B3" s="5" t="s">
        <v>1</v>
      </c>
      <c r="C3" s="18"/>
      <c r="D3" s="6" t="s">
        <v>2</v>
      </c>
      <c r="E3" s="18"/>
    </row>
    <row r="4" spans="1:5" x14ac:dyDescent="0.2">
      <c r="B4" s="5"/>
      <c r="D4" s="6"/>
    </row>
    <row r="5" spans="1:5" x14ac:dyDescent="0.2">
      <c r="B5" s="5" t="s">
        <v>3</v>
      </c>
      <c r="C5" s="18"/>
      <c r="D5" s="6" t="s">
        <v>5</v>
      </c>
      <c r="E5" s="18"/>
    </row>
    <row r="6" spans="1:5" x14ac:dyDescent="0.2">
      <c r="B6" s="5"/>
    </row>
    <row r="7" spans="1:5" x14ac:dyDescent="0.2">
      <c r="B7" s="5" t="str">
        <f>"Order ID (Matching: "&amp;COUNTA(Menus!E:E)-1&amp;")"</f>
        <v>Order ID (Matching: 300)</v>
      </c>
      <c r="C7" s="18"/>
    </row>
    <row r="9" spans="1:5" x14ac:dyDescent="0.2">
      <c r="B9" s="7" t="s">
        <v>335</v>
      </c>
    </row>
    <row r="10" spans="1:5" ht="16" x14ac:dyDescent="0.2">
      <c r="B10" s="6" t="s">
        <v>336</v>
      </c>
      <c r="C10" s="8">
        <f>SUMPRODUCT(Data[Units Sold],Data[inc_combo])</f>
        <v>37087</v>
      </c>
    </row>
    <row r="11" spans="1:5" ht="16" x14ac:dyDescent="0.2">
      <c r="B11" s="6" t="s">
        <v>337</v>
      </c>
      <c r="C11" s="9" cm="1">
        <f t="array" ref="C11">SUMPRODUCT(Data[Units Sold],Data[Unit Price],(1-Data[Discount %]/100),Data[inc_combo])/SUMPRODUCT(Data[Units Sold],Data[inc_combo])</f>
        <v>50.492521638309917</v>
      </c>
    </row>
    <row r="12" spans="1:5" ht="16" x14ac:dyDescent="0.2">
      <c r="B12" s="6" t="s">
        <v>338</v>
      </c>
      <c r="C12" s="9">
        <f>SUMPRODUCT(Data[Units Sold],Data[Cost per Unit],Data[inc_combo])/SUMPRODUCT(Data[Units Sold],Data[inc_combo])</f>
        <v>38.027341116833391</v>
      </c>
    </row>
    <row r="13" spans="1:5" ht="16" x14ac:dyDescent="0.2">
      <c r="B13" s="6" t="s">
        <v>339</v>
      </c>
      <c r="C13" s="10" cm="1">
        <f t="array" ref="C13">SUMPRODUCT(Data[Units Sold],Data[Unit Price],(1-Data[Discount %]/100),Data[inc_combo])</f>
        <v>1872616.15</v>
      </c>
    </row>
    <row r="14" spans="1:5" ht="16" x14ac:dyDescent="0.2">
      <c r="B14" s="6" t="s">
        <v>340</v>
      </c>
      <c r="C14" s="10">
        <f>SUMPRODUCT(Data[Units Sold],Data[Cost per Unit],Data[inc_combo])</f>
        <v>1410320</v>
      </c>
    </row>
    <row r="15" spans="1:5" ht="16" x14ac:dyDescent="0.2">
      <c r="B15" s="6" t="s">
        <v>341</v>
      </c>
      <c r="C15" s="10">
        <f>C13 - C14</f>
        <v>462296.14999999991</v>
      </c>
    </row>
    <row r="16" spans="1:5" ht="16" x14ac:dyDescent="0.2">
      <c r="B16" s="6" t="s">
        <v>342</v>
      </c>
      <c r="C16" s="11">
        <f>IF(C13&lt;&gt;0, C15 / C13, "")</f>
        <v>0.24687181620216184</v>
      </c>
    </row>
    <row r="17" spans="2:8" ht="16" x14ac:dyDescent="0.2">
      <c r="B17" s="6" t="s">
        <v>343</v>
      </c>
      <c r="C17" s="11">
        <f>SUMPRODUCT(Data[Target Margin %],Data[inc_combo])/SUM(Data[inc_combo])/100</f>
        <v>0.24933333333333332</v>
      </c>
    </row>
    <row r="18" spans="2:8" x14ac:dyDescent="0.2">
      <c r="B18" s="6"/>
    </row>
    <row r="19" spans="2:8" x14ac:dyDescent="0.2">
      <c r="B19" s="12" t="s">
        <v>344</v>
      </c>
    </row>
    <row r="20" spans="2:8" ht="16" x14ac:dyDescent="0.2">
      <c r="B20" s="6" t="s">
        <v>6</v>
      </c>
      <c r="C20" s="13">
        <f>_xlfn.XLOOKUP(C7, Data[Order ID], Data[Units Sold], 0)</f>
        <v>0</v>
      </c>
    </row>
    <row r="21" spans="2:8" ht="16" x14ac:dyDescent="0.2">
      <c r="B21" s="6" t="s">
        <v>7</v>
      </c>
      <c r="C21" s="9">
        <f>_xlfn.XLOOKUP(C7, Data[Order ID], Data[Unit Price], 0)</f>
        <v>0</v>
      </c>
    </row>
    <row r="22" spans="2:8" ht="16" x14ac:dyDescent="0.2">
      <c r="B22" s="6" t="s">
        <v>8</v>
      </c>
      <c r="C22" s="9">
        <f>_xlfn.XLOOKUP(C7, Data[Order ID], Data[Cost per Unit], 0)</f>
        <v>0</v>
      </c>
    </row>
    <row r="23" spans="2:8" ht="16" x14ac:dyDescent="0.2">
      <c r="B23" s="6" t="s">
        <v>9</v>
      </c>
      <c r="C23" s="11" cm="1">
        <f t="array" ref="C23">_xlfn.XLOOKUP(C7, Data[Order ID], Data[Discount %]/100, 0)</f>
        <v>0</v>
      </c>
    </row>
    <row r="24" spans="2:8" ht="16" x14ac:dyDescent="0.2">
      <c r="B24" s="6" t="s">
        <v>10</v>
      </c>
      <c r="C24" s="11" cm="1">
        <f t="array" ref="C24">_xlfn.XLOOKUP(C7, Data[Order ID], Data[Target Margin %]/100, 0)</f>
        <v>0</v>
      </c>
    </row>
    <row r="25" spans="2:8" ht="16" x14ac:dyDescent="0.2">
      <c r="B25" s="6"/>
      <c r="C25" s="11"/>
    </row>
    <row r="26" spans="2:8" ht="16" x14ac:dyDescent="0.2">
      <c r="B26" s="19" t="s">
        <v>5</v>
      </c>
      <c r="C26" s="20" t="str" cm="1">
        <f t="array" ref="C26:G26">TRANSPOSE(Months)</f>
        <v>Jan-25</v>
      </c>
      <c r="D26" s="21" t="str">
        <v>Feb-25</v>
      </c>
      <c r="E26" s="21" t="str">
        <v>Mar-25</v>
      </c>
      <c r="F26" s="21" t="str">
        <v>Apr-25</v>
      </c>
      <c r="G26" s="21" t="str">
        <v>May-25</v>
      </c>
      <c r="H26" s="21" t="s">
        <v>360</v>
      </c>
    </row>
    <row r="27" spans="2:8" ht="16" x14ac:dyDescent="0.2">
      <c r="B27" s="6" t="s">
        <v>6</v>
      </c>
      <c r="C27" s="8">
        <f>SUMIFS(Data[Units Sold],Data[inc_spark],1,Data[Month],C26)</f>
        <v>7714</v>
      </c>
      <c r="D27" s="8">
        <f>SUMIFS(Data[Units Sold],Data[inc_spark],1,Data[Month],D26)</f>
        <v>8224</v>
      </c>
      <c r="E27" s="8">
        <f>SUMIFS(Data[Units Sold],Data[inc_spark],1,Data[Month],E26)</f>
        <v>8313</v>
      </c>
      <c r="F27" s="8">
        <f>SUMIFS(Data[Units Sold],Data[inc_spark],1,Data[Month],F26)</f>
        <v>6104</v>
      </c>
      <c r="G27" s="8">
        <f>SUMIFS(Data[Units Sold],Data[inc_spark],1,Data[Month],G26)</f>
        <v>6732</v>
      </c>
    </row>
    <row r="29" spans="2:8" x14ac:dyDescent="0.2">
      <c r="B29" s="7" t="s">
        <v>345</v>
      </c>
    </row>
    <row r="31" spans="2:8" x14ac:dyDescent="0.2">
      <c r="B31" s="14" t="s">
        <v>358</v>
      </c>
      <c r="C31" s="15" t="s">
        <v>3</v>
      </c>
      <c r="D31" s="14" t="s">
        <v>341</v>
      </c>
    </row>
    <row r="32" spans="2:8" x14ac:dyDescent="0.2">
      <c r="B32" s="4">
        <v>1</v>
      </c>
      <c r="C32" s="4" t="str" cm="1">
        <f t="array" ref="C32:D32">INDEX(_xlfn._xlws.SORT(_xlfn.LET(_xlpm.p,_xlfn._xlws.FILTER(Data[Product],Data[inc_combo]=1),_xlpm.m,_xlfn._xlws.FILTER(Data[Margin],Data[inc_combo]=1),_xlfn.HSTACK(_xlpm.p,_xlpm.m)),2,-1),B32)</f>
        <v>Widget C</v>
      </c>
      <c r="D32" s="16">
        <v>3743</v>
      </c>
    </row>
    <row r="33" spans="2:4" x14ac:dyDescent="0.2">
      <c r="B33" s="4">
        <v>2</v>
      </c>
      <c r="C33" s="4" t="str" cm="1">
        <f t="array" ref="C33:D33">INDEX(_xlfn._xlws.SORT(_xlfn.LET(_xlpm.p,_xlfn._xlws.FILTER(Data[Product],Data[inc_combo]=1),_xlpm.m,_xlfn._xlws.FILTER(Data[Margin],Data[inc_combo]=1),_xlfn.HSTACK(_xlpm.p,_xlpm.m)),2,-1),B33)</f>
        <v>Widget A</v>
      </c>
      <c r="D33" s="16">
        <v>3743</v>
      </c>
    </row>
    <row r="34" spans="2:4" x14ac:dyDescent="0.2">
      <c r="B34" s="4">
        <v>3</v>
      </c>
      <c r="C34" s="4" t="str" cm="1">
        <f t="array" ref="C34:D34">INDEX(_xlfn._xlws.SORT(_xlfn.LET(_xlpm.p,_xlfn._xlws.FILTER(Data[Product],Data[inc_combo]=1),_xlpm.m,_xlfn._xlws.FILTER(Data[Margin],Data[inc_combo]=1),_xlfn.HSTACK(_xlpm.p,_xlpm.m)),2,-1),B34)</f>
        <v>Widget B</v>
      </c>
      <c r="D34" s="16">
        <v>3680</v>
      </c>
    </row>
    <row r="35" spans="2:4" x14ac:dyDescent="0.2">
      <c r="D35" s="17"/>
    </row>
    <row r="36" spans="2:4" x14ac:dyDescent="0.2">
      <c r="B36" s="7" t="s">
        <v>346</v>
      </c>
      <c r="D36" s="17"/>
    </row>
    <row r="37" spans="2:4" x14ac:dyDescent="0.2">
      <c r="D37" s="17"/>
    </row>
    <row r="38" spans="2:4" x14ac:dyDescent="0.2">
      <c r="B38" s="14" t="s">
        <v>358</v>
      </c>
      <c r="C38" s="15" t="s">
        <v>3</v>
      </c>
      <c r="D38" s="14" t="s">
        <v>341</v>
      </c>
    </row>
    <row r="39" spans="2:4" x14ac:dyDescent="0.2">
      <c r="B39" s="4">
        <v>1</v>
      </c>
      <c r="C39" s="4" t="str" cm="1">
        <f t="array" ref="C39:D39">INDEX(_xlfn._xlws.SORT(_xlfn.LET(_xlpm.p,_xlfn._xlws.FILTER(Data[Product],Data[inc_combo]=1),_xlpm.m,_xlfn._xlws.FILTER(Data[Margin],Data[inc_combo]=1),_xlfn.HSTACK(_xlpm.p,_xlpm.m)),2,1),B39)</f>
        <v>Widget A</v>
      </c>
      <c r="D39" s="16">
        <v>88.199999999999818</v>
      </c>
    </row>
    <row r="40" spans="2:4" x14ac:dyDescent="0.2">
      <c r="B40" s="4">
        <v>2</v>
      </c>
      <c r="C40" s="4" t="str" cm="1">
        <f t="array" ref="C40:D40">INDEX(_xlfn._xlws.SORT(_xlfn.LET(_xlpm.p,_xlfn._xlws.FILTER(Data[Product],Data[inc_combo]=1),_xlpm.m,_xlfn._xlws.FILTER(Data[Margin],Data[inc_combo]=1),_xlfn.HSTACK(_xlpm.p,_xlpm.m)),2,1),B40)</f>
        <v>Widget B</v>
      </c>
      <c r="D40" s="16">
        <v>133</v>
      </c>
    </row>
    <row r="41" spans="2:4" x14ac:dyDescent="0.2">
      <c r="B41" s="4">
        <v>3</v>
      </c>
      <c r="C41" s="4" t="str" cm="1">
        <f t="array" ref="C41:D41">INDEX(_xlfn._xlws.SORT(_xlfn.LET(_xlpm.p,_xlfn._xlws.FILTER(Data[Product],Data[inc_combo]=1),_xlpm.m,_xlfn._xlws.FILTER(Data[Margin],Data[inc_combo]=1),_xlfn.HSTACK(_xlpm.p,_xlpm.m)),2,1),B41)</f>
        <v>Widget D</v>
      </c>
      <c r="D41" s="16">
        <v>138.25</v>
      </c>
    </row>
  </sheetData>
  <sheetProtection sheet="1"/>
  <conditionalFormatting sqref="C16">
    <cfRule type="cellIs" dxfId="1" priority="2" operator="lessThan">
      <formula>$C$17</formula>
    </cfRule>
  </conditionalFormatting>
  <conditionalFormatting sqref="C23">
    <cfRule type="cellIs" dxfId="0" priority="1" operator="greaterThan">
      <formula>0.1</formula>
    </cfRule>
  </conditionalFormatting>
  <dataValidations count="2">
    <dataValidation type="list" allowBlank="1" showInputMessage="1" showErrorMessage="1" sqref="C5" xr:uid="{ED7F182E-DA4D-A841-92DF-29F8B61AB5E5}">
      <formula1>Products</formula1>
    </dataValidation>
    <dataValidation type="list" allowBlank="1" showInputMessage="1" showErrorMessage="1" sqref="E5" xr:uid="{9A85A965-3BDC-A646-8B48-E123728DFA95}">
      <formula1>Months</formula1>
    </dataValidation>
  </dataValidations>
  <pageMargins left="0.7" right="0.7" top="0.75" bottom="0.75" header="0.3" footer="0.3"/>
  <pageSetup scale="9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E220702-4BD2-D440-8547-180ACF168692}">
          <x14:formula1>
            <xm:f>_xlfn.ANCHORARRAY(Menus!$A$4)</xm:f>
          </x14:formula1>
          <xm:sqref>C3</xm:sqref>
        </x14:dataValidation>
        <x14:dataValidation type="list" allowBlank="1" showInputMessage="1" showErrorMessage="1" xr:uid="{4693A901-3802-E840-9B57-2827CF230D49}">
          <x14:formula1>
            <xm:f>_xlfn.ANCHORARRAY(Menus!$B$4)</xm:f>
          </x14:formula1>
          <xm:sqref>E3</xm:sqref>
        </x14:dataValidation>
        <x14:dataValidation type="list" allowBlank="1" showInputMessage="1" showErrorMessage="1" xr:uid="{497A6509-9F75-F843-83C2-9E9C5A9BA08E}">
          <x14:formula1>
            <xm:f>_xlfn.ANCHORARRAY(Menus!$E$4)</xm:f>
          </x14:formula1>
          <xm:sqref>C7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5D71F53-2D0B-754F-8C8B-3A93B85028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Dashboard!C27:G27</xm:f>
              <xm:sqref>H27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baseColWidth="10" defaultColWidth="8.83203125" defaultRowHeight="15" x14ac:dyDescent="0.2"/>
  <cols>
    <col min="1" max="1" width="10" customWidth="1"/>
    <col min="3" max="3" width="10.6640625" customWidth="1"/>
    <col min="4" max="4" width="9.6640625" customWidth="1"/>
    <col min="5" max="5" width="10.33203125" customWidth="1"/>
    <col min="7" max="8" width="11.1640625" customWidth="1"/>
    <col min="9" max="9" width="13.5" customWidth="1"/>
    <col min="10" max="10" width="12" customWidth="1"/>
    <col min="11" max="11" width="15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341</v>
      </c>
      <c r="R1" s="1" t="s">
        <v>359</v>
      </c>
    </row>
    <row r="2" spans="1:18" hidden="1" x14ac:dyDescent="0.2">
      <c r="A2" t="s">
        <v>11</v>
      </c>
      <c r="B2" t="s">
        <v>311</v>
      </c>
      <c r="C2" t="s">
        <v>315</v>
      </c>
      <c r="D2" t="s">
        <v>323</v>
      </c>
      <c r="E2" t="s">
        <v>327</v>
      </c>
      <c r="F2" t="s">
        <v>330</v>
      </c>
      <c r="G2">
        <v>80</v>
      </c>
      <c r="H2">
        <v>45</v>
      </c>
      <c r="I2">
        <v>34</v>
      </c>
      <c r="J2">
        <v>15</v>
      </c>
      <c r="K2">
        <v>20</v>
      </c>
      <c r="L2" t="b">
        <f>IF(ISBLANK(Select_Region),TRUE,Data[[#This Row],[Region]]=Select_Region)</f>
        <v>1</v>
      </c>
      <c r="M2" t="b">
        <f>IF(ISBLANK(Select_Rep),TRUE,Data[[#This Row],[Sales Rep]]=Select_Rep)</f>
        <v>1</v>
      </c>
      <c r="N2" t="b">
        <f>IF(ISBLANK(Select_Product),TRUE,Data[[#This Row],[Product]]=Select_Product)</f>
        <v>1</v>
      </c>
      <c r="O2" t="b">
        <f>IF(ISBLANK(Select_Month),TRUE,Data[[#This Row],[Month]]=Select_Month)</f>
        <v>1</v>
      </c>
      <c r="P2">
        <f>Data[[#This Row],[inc_region]]*Data[[#This Row],[inc_rep]]*Data[[#This Row],[inc_product]]*Data[[#This Row],[inc_month]]</f>
        <v>1</v>
      </c>
      <c r="Q2" s="2">
        <f>Data[[#This Row],[Units Sold]]*Data[[#This Row],[Unit Price]]*(1-Data[[#This Row],[Discount %]]/100)-Data[[#This Row],[Units Sold]]*Data[[#This Row],[Cost per Unit]]</f>
        <v>340</v>
      </c>
      <c r="R2" s="2">
        <f>Data[[#This Row],[inc_region]]*Data[[#This Row],[inc_rep]]*Data[[#This Row],[inc_product]]</f>
        <v>1</v>
      </c>
    </row>
    <row r="3" spans="1:18" hidden="1" x14ac:dyDescent="0.2">
      <c r="A3" t="s">
        <v>12</v>
      </c>
      <c r="B3" t="s">
        <v>311</v>
      </c>
      <c r="C3" t="s">
        <v>315</v>
      </c>
      <c r="D3" t="s">
        <v>323</v>
      </c>
      <c r="E3" t="s">
        <v>327</v>
      </c>
      <c r="F3" t="s">
        <v>331</v>
      </c>
      <c r="G3">
        <v>143</v>
      </c>
      <c r="H3">
        <v>60</v>
      </c>
      <c r="I3">
        <v>40</v>
      </c>
      <c r="J3">
        <v>0</v>
      </c>
      <c r="K3">
        <v>20</v>
      </c>
      <c r="L3" t="b">
        <f>IF(ISBLANK(Select_Region),TRUE,Data[[#This Row],[Region]]=Select_Region)</f>
        <v>1</v>
      </c>
      <c r="M3" t="b">
        <f>IF(ISBLANK(Select_Rep),TRUE,Data[[#This Row],[Sales Rep]]=Select_Rep)</f>
        <v>1</v>
      </c>
      <c r="N3" t="b">
        <f>IF(ISBLANK(Select_Product),TRUE,Data[[#This Row],[Product]]=Select_Product)</f>
        <v>1</v>
      </c>
      <c r="O3" t="b">
        <f>IF(ISBLANK(Select_Month),TRUE,Data[[#This Row],[Month]]=Select_Month)</f>
        <v>1</v>
      </c>
      <c r="P3">
        <f>Data[[#This Row],[inc_region]]*Data[[#This Row],[inc_rep]]*Data[[#This Row],[inc_product]]*Data[[#This Row],[inc_month]]</f>
        <v>1</v>
      </c>
      <c r="Q3" s="2">
        <f>Data[[#This Row],[Units Sold]]*Data[[#This Row],[Unit Price]]*(1-Data[[#This Row],[Discount %]]/100)-Data[[#This Row],[Units Sold]]*Data[[#This Row],[Cost per Unit]]</f>
        <v>2860</v>
      </c>
      <c r="R3" s="2">
        <f>Data[[#This Row],[inc_region]]*Data[[#This Row],[inc_rep]]*Data[[#This Row],[inc_product]]</f>
        <v>1</v>
      </c>
    </row>
    <row r="4" spans="1:18" x14ac:dyDescent="0.2">
      <c r="A4" t="s">
        <v>13</v>
      </c>
      <c r="B4" t="s">
        <v>312</v>
      </c>
      <c r="C4" t="s">
        <v>316</v>
      </c>
      <c r="D4" t="s">
        <v>324</v>
      </c>
      <c r="E4" t="s">
        <v>327</v>
      </c>
      <c r="F4" t="s">
        <v>331</v>
      </c>
      <c r="G4">
        <v>100</v>
      </c>
      <c r="H4">
        <v>62</v>
      </c>
      <c r="I4">
        <v>49</v>
      </c>
      <c r="J4">
        <v>15</v>
      </c>
      <c r="K4">
        <v>20</v>
      </c>
      <c r="L4" t="b">
        <f>IF(ISBLANK(Select_Region),TRUE,Data[[#This Row],[Region]]=Select_Region)</f>
        <v>1</v>
      </c>
      <c r="M4" t="b">
        <f>IF(ISBLANK(Select_Rep),TRUE,Data[[#This Row],[Sales Rep]]=Select_Rep)</f>
        <v>1</v>
      </c>
      <c r="N4" t="b">
        <f>IF(ISBLANK(Select_Product),TRUE,Data[[#This Row],[Product]]=Select_Product)</f>
        <v>1</v>
      </c>
      <c r="O4" t="b">
        <f>IF(ISBLANK(Select_Month),TRUE,Data[[#This Row],[Month]]=Select_Month)</f>
        <v>1</v>
      </c>
      <c r="P4">
        <f>Data[[#This Row],[inc_region]]*Data[[#This Row],[inc_rep]]*Data[[#This Row],[inc_product]]*Data[[#This Row],[inc_month]]</f>
        <v>1</v>
      </c>
      <c r="Q4" s="2">
        <f>Data[[#This Row],[Units Sold]]*Data[[#This Row],[Unit Price]]*(1-Data[[#This Row],[Discount %]]/100)-Data[[#This Row],[Units Sold]]*Data[[#This Row],[Cost per Unit]]</f>
        <v>370</v>
      </c>
      <c r="R4">
        <f>Data[[#This Row],[inc_region]]*Data[[#This Row],[inc_rep]]*Data[[#This Row],[inc_product]]</f>
        <v>1</v>
      </c>
    </row>
    <row r="5" spans="1:18" x14ac:dyDescent="0.2">
      <c r="A5" t="s">
        <v>14</v>
      </c>
      <c r="B5" t="s">
        <v>313</v>
      </c>
      <c r="C5" t="s">
        <v>317</v>
      </c>
      <c r="D5" t="s">
        <v>324</v>
      </c>
      <c r="E5" t="s">
        <v>327</v>
      </c>
      <c r="F5" t="s">
        <v>330</v>
      </c>
      <c r="G5">
        <v>170</v>
      </c>
      <c r="H5">
        <v>45</v>
      </c>
      <c r="I5">
        <v>25</v>
      </c>
      <c r="J5">
        <v>0</v>
      </c>
      <c r="K5">
        <v>20</v>
      </c>
      <c r="L5" t="b">
        <f>IF(ISBLANK(Select_Region),TRUE,Data[[#This Row],[Region]]=Select_Region)</f>
        <v>1</v>
      </c>
      <c r="M5" t="b">
        <f>IF(ISBLANK(Select_Rep),TRUE,Data[[#This Row],[Sales Rep]]=Select_Rep)</f>
        <v>1</v>
      </c>
      <c r="N5" t="b">
        <f>IF(ISBLANK(Select_Product),TRUE,Data[[#This Row],[Product]]=Select_Product)</f>
        <v>1</v>
      </c>
      <c r="O5" t="b">
        <f>IF(ISBLANK(Select_Month),TRUE,Data[[#This Row],[Month]]=Select_Month)</f>
        <v>1</v>
      </c>
      <c r="P5">
        <f>Data[[#This Row],[inc_region]]*Data[[#This Row],[inc_rep]]*Data[[#This Row],[inc_product]]*Data[[#This Row],[inc_month]]</f>
        <v>1</v>
      </c>
      <c r="Q5" s="2">
        <f>Data[[#This Row],[Units Sold]]*Data[[#This Row],[Unit Price]]*(1-Data[[#This Row],[Discount %]]/100)-Data[[#This Row],[Units Sold]]*Data[[#This Row],[Cost per Unit]]</f>
        <v>3400</v>
      </c>
      <c r="R5" s="2">
        <f>Data[[#This Row],[inc_region]]*Data[[#This Row],[inc_rep]]*Data[[#This Row],[inc_product]]</f>
        <v>1</v>
      </c>
    </row>
    <row r="6" spans="1:18" x14ac:dyDescent="0.2">
      <c r="A6" t="s">
        <v>15</v>
      </c>
      <c r="B6" t="s">
        <v>312</v>
      </c>
      <c r="C6" t="s">
        <v>316</v>
      </c>
      <c r="D6" t="s">
        <v>324</v>
      </c>
      <c r="E6" t="s">
        <v>327</v>
      </c>
      <c r="F6" t="s">
        <v>330</v>
      </c>
      <c r="G6">
        <v>56</v>
      </c>
      <c r="H6">
        <v>60</v>
      </c>
      <c r="I6">
        <v>46</v>
      </c>
      <c r="J6">
        <v>0</v>
      </c>
      <c r="K6">
        <v>20</v>
      </c>
      <c r="L6" t="b">
        <f>IF(ISBLANK(Select_Region),TRUE,Data[[#This Row],[Region]]=Select_Region)</f>
        <v>1</v>
      </c>
      <c r="M6" t="b">
        <f>IF(ISBLANK(Select_Rep),TRUE,Data[[#This Row],[Sales Rep]]=Select_Rep)</f>
        <v>1</v>
      </c>
      <c r="N6" t="b">
        <f>IF(ISBLANK(Select_Product),TRUE,Data[[#This Row],[Product]]=Select_Product)</f>
        <v>1</v>
      </c>
      <c r="O6" t="b">
        <f>IF(ISBLANK(Select_Month),TRUE,Data[[#This Row],[Month]]=Select_Month)</f>
        <v>1</v>
      </c>
      <c r="P6">
        <f>Data[[#This Row],[inc_region]]*Data[[#This Row],[inc_rep]]*Data[[#This Row],[inc_product]]*Data[[#This Row],[inc_month]]</f>
        <v>1</v>
      </c>
      <c r="Q6" s="2">
        <f>Data[[#This Row],[Units Sold]]*Data[[#This Row],[Unit Price]]*(1-Data[[#This Row],[Discount %]]/100)-Data[[#This Row],[Units Sold]]*Data[[#This Row],[Cost per Unit]]</f>
        <v>784</v>
      </c>
      <c r="R6" s="2">
        <f>Data[[#This Row],[inc_region]]*Data[[#This Row],[inc_rep]]*Data[[#This Row],[inc_product]]</f>
        <v>1</v>
      </c>
    </row>
    <row r="7" spans="1:18" hidden="1" x14ac:dyDescent="0.2">
      <c r="A7" t="s">
        <v>16</v>
      </c>
      <c r="B7" t="s">
        <v>314</v>
      </c>
      <c r="C7" t="s">
        <v>318</v>
      </c>
      <c r="D7" t="s">
        <v>325</v>
      </c>
      <c r="E7" t="s">
        <v>328</v>
      </c>
      <c r="F7" t="s">
        <v>330</v>
      </c>
      <c r="G7">
        <v>185</v>
      </c>
      <c r="H7">
        <v>45</v>
      </c>
      <c r="I7">
        <v>26</v>
      </c>
      <c r="J7">
        <v>10</v>
      </c>
      <c r="K7">
        <v>30</v>
      </c>
      <c r="L7" t="b">
        <f>IF(ISBLANK(Select_Region),TRUE,Data[[#This Row],[Region]]=Select_Region)</f>
        <v>1</v>
      </c>
      <c r="M7" t="b">
        <f>IF(ISBLANK(Select_Rep),TRUE,Data[[#This Row],[Sales Rep]]=Select_Rep)</f>
        <v>1</v>
      </c>
      <c r="N7" t="b">
        <f>IF(ISBLANK(Select_Product),TRUE,Data[[#This Row],[Product]]=Select_Product)</f>
        <v>1</v>
      </c>
      <c r="O7" t="b">
        <f>IF(ISBLANK(Select_Month),TRUE,Data[[#This Row],[Month]]=Select_Month)</f>
        <v>1</v>
      </c>
      <c r="P7">
        <f>Data[[#This Row],[inc_region]]*Data[[#This Row],[inc_rep]]*Data[[#This Row],[inc_product]]*Data[[#This Row],[inc_month]]</f>
        <v>1</v>
      </c>
      <c r="Q7" s="2">
        <f>Data[[#This Row],[Units Sold]]*Data[[#This Row],[Unit Price]]*(1-Data[[#This Row],[Discount %]]/100)-Data[[#This Row],[Units Sold]]*Data[[#This Row],[Cost per Unit]]</f>
        <v>2682.5</v>
      </c>
      <c r="R7" s="2">
        <f>Data[[#This Row],[inc_region]]*Data[[#This Row],[inc_rep]]*Data[[#This Row],[inc_product]]</f>
        <v>1</v>
      </c>
    </row>
    <row r="8" spans="1:18" x14ac:dyDescent="0.2">
      <c r="A8" t="s">
        <v>17</v>
      </c>
      <c r="B8" t="s">
        <v>312</v>
      </c>
      <c r="C8" t="s">
        <v>319</v>
      </c>
      <c r="D8" t="s">
        <v>324</v>
      </c>
      <c r="E8" t="s">
        <v>327</v>
      </c>
      <c r="F8" t="s">
        <v>332</v>
      </c>
      <c r="G8">
        <v>155</v>
      </c>
      <c r="H8">
        <v>45</v>
      </c>
      <c r="I8">
        <v>27</v>
      </c>
      <c r="J8">
        <v>10</v>
      </c>
      <c r="K8">
        <v>25</v>
      </c>
      <c r="L8" t="b">
        <f>IF(ISBLANK(Select_Region),TRUE,Data[[#This Row],[Region]]=Select_Region)</f>
        <v>1</v>
      </c>
      <c r="M8" t="b">
        <f>IF(ISBLANK(Select_Rep),TRUE,Data[[#This Row],[Sales Rep]]=Select_Rep)</f>
        <v>1</v>
      </c>
      <c r="N8" t="b">
        <f>IF(ISBLANK(Select_Product),TRUE,Data[[#This Row],[Product]]=Select_Product)</f>
        <v>1</v>
      </c>
      <c r="O8" t="b">
        <f>IF(ISBLANK(Select_Month),TRUE,Data[[#This Row],[Month]]=Select_Month)</f>
        <v>1</v>
      </c>
      <c r="P8">
        <f>Data[[#This Row],[inc_region]]*Data[[#This Row],[inc_rep]]*Data[[#This Row],[inc_product]]*Data[[#This Row],[inc_month]]</f>
        <v>1</v>
      </c>
      <c r="Q8" s="2">
        <f>Data[[#This Row],[Units Sold]]*Data[[#This Row],[Unit Price]]*(1-Data[[#This Row],[Discount %]]/100)-Data[[#This Row],[Units Sold]]*Data[[#This Row],[Cost per Unit]]</f>
        <v>2092.5</v>
      </c>
      <c r="R8" s="2">
        <f>Data[[#This Row],[inc_region]]*Data[[#This Row],[inc_rep]]*Data[[#This Row],[inc_product]]</f>
        <v>1</v>
      </c>
    </row>
    <row r="9" spans="1:18" hidden="1" x14ac:dyDescent="0.2">
      <c r="A9" t="s">
        <v>18</v>
      </c>
      <c r="B9" t="s">
        <v>311</v>
      </c>
      <c r="C9" t="s">
        <v>320</v>
      </c>
      <c r="D9" t="s">
        <v>323</v>
      </c>
      <c r="E9" t="s">
        <v>327</v>
      </c>
      <c r="F9" t="s">
        <v>331</v>
      </c>
      <c r="G9">
        <v>105</v>
      </c>
      <c r="H9">
        <v>50</v>
      </c>
      <c r="I9">
        <v>36</v>
      </c>
      <c r="J9">
        <v>0</v>
      </c>
      <c r="K9">
        <v>30</v>
      </c>
      <c r="L9" t="b">
        <f>IF(ISBLANK(Select_Region),TRUE,Data[[#This Row],[Region]]=Select_Region)</f>
        <v>1</v>
      </c>
      <c r="M9" t="b">
        <f>IF(ISBLANK(Select_Rep),TRUE,Data[[#This Row],[Sales Rep]]=Select_Rep)</f>
        <v>1</v>
      </c>
      <c r="N9" t="b">
        <f>IF(ISBLANK(Select_Product),TRUE,Data[[#This Row],[Product]]=Select_Product)</f>
        <v>1</v>
      </c>
      <c r="O9" t="b">
        <f>IF(ISBLANK(Select_Month),TRUE,Data[[#This Row],[Month]]=Select_Month)</f>
        <v>1</v>
      </c>
      <c r="P9">
        <f>Data[[#This Row],[inc_region]]*Data[[#This Row],[inc_rep]]*Data[[#This Row],[inc_product]]*Data[[#This Row],[inc_month]]</f>
        <v>1</v>
      </c>
      <c r="Q9" s="2">
        <f>Data[[#This Row],[Units Sold]]*Data[[#This Row],[Unit Price]]*(1-Data[[#This Row],[Discount %]]/100)-Data[[#This Row],[Units Sold]]*Data[[#This Row],[Cost per Unit]]</f>
        <v>1470</v>
      </c>
      <c r="R9" s="2">
        <f>Data[[#This Row],[inc_region]]*Data[[#This Row],[inc_rep]]*Data[[#This Row],[inc_product]]</f>
        <v>1</v>
      </c>
    </row>
    <row r="10" spans="1:18" hidden="1" x14ac:dyDescent="0.2">
      <c r="A10" t="s">
        <v>19</v>
      </c>
      <c r="B10" t="s">
        <v>313</v>
      </c>
      <c r="C10" t="s">
        <v>321</v>
      </c>
      <c r="D10" t="s">
        <v>326</v>
      </c>
      <c r="E10" t="s">
        <v>329</v>
      </c>
      <c r="F10" t="s">
        <v>333</v>
      </c>
      <c r="G10">
        <v>196</v>
      </c>
      <c r="H10">
        <v>45</v>
      </c>
      <c r="I10">
        <v>27</v>
      </c>
      <c r="J10">
        <v>15</v>
      </c>
      <c r="K10">
        <v>20</v>
      </c>
      <c r="L10" t="b">
        <f>IF(ISBLANK(Select_Region),TRUE,Data[[#This Row],[Region]]=Select_Region)</f>
        <v>1</v>
      </c>
      <c r="M10" t="b">
        <f>IF(ISBLANK(Select_Rep),TRUE,Data[[#This Row],[Sales Rep]]=Select_Rep)</f>
        <v>1</v>
      </c>
      <c r="N10" t="b">
        <f>IF(ISBLANK(Select_Product),TRUE,Data[[#This Row],[Product]]=Select_Product)</f>
        <v>1</v>
      </c>
      <c r="O10" t="b">
        <f>IF(ISBLANK(Select_Month),TRUE,Data[[#This Row],[Month]]=Select_Month)</f>
        <v>1</v>
      </c>
      <c r="P10">
        <f>Data[[#This Row],[inc_region]]*Data[[#This Row],[inc_rep]]*Data[[#This Row],[inc_product]]*Data[[#This Row],[inc_month]]</f>
        <v>1</v>
      </c>
      <c r="Q10" s="2">
        <f>Data[[#This Row],[Units Sold]]*Data[[#This Row],[Unit Price]]*(1-Data[[#This Row],[Discount %]]/100)-Data[[#This Row],[Units Sold]]*Data[[#This Row],[Cost per Unit]]</f>
        <v>2205</v>
      </c>
      <c r="R10" s="2">
        <f>Data[[#This Row],[inc_region]]*Data[[#This Row],[inc_rep]]*Data[[#This Row],[inc_product]]</f>
        <v>1</v>
      </c>
    </row>
    <row r="11" spans="1:18" hidden="1" x14ac:dyDescent="0.2">
      <c r="A11" t="s">
        <v>20</v>
      </c>
      <c r="B11" t="s">
        <v>312</v>
      </c>
      <c r="C11" t="s">
        <v>319</v>
      </c>
      <c r="D11" t="s">
        <v>326</v>
      </c>
      <c r="E11" t="s">
        <v>329</v>
      </c>
      <c r="F11" t="s">
        <v>334</v>
      </c>
      <c r="G11">
        <v>104</v>
      </c>
      <c r="H11">
        <v>52</v>
      </c>
      <c r="I11">
        <v>41</v>
      </c>
      <c r="J11">
        <v>15</v>
      </c>
      <c r="K11">
        <v>20</v>
      </c>
      <c r="L11" t="b">
        <f>IF(ISBLANK(Select_Region),TRUE,Data[[#This Row],[Region]]=Select_Region)</f>
        <v>1</v>
      </c>
      <c r="M11" t="b">
        <f>IF(ISBLANK(Select_Rep),TRUE,Data[[#This Row],[Sales Rep]]=Select_Rep)</f>
        <v>1</v>
      </c>
      <c r="N11" t="b">
        <f>IF(ISBLANK(Select_Product),TRUE,Data[[#This Row],[Product]]=Select_Product)</f>
        <v>1</v>
      </c>
      <c r="O11" t="b">
        <f>IF(ISBLANK(Select_Month),TRUE,Data[[#This Row],[Month]]=Select_Month)</f>
        <v>1</v>
      </c>
      <c r="P11">
        <f>Data[[#This Row],[inc_region]]*Data[[#This Row],[inc_rep]]*Data[[#This Row],[inc_product]]*Data[[#This Row],[inc_month]]</f>
        <v>1</v>
      </c>
      <c r="Q11" s="2">
        <f>Data[[#This Row],[Units Sold]]*Data[[#This Row],[Unit Price]]*(1-Data[[#This Row],[Discount %]]/100)-Data[[#This Row],[Units Sold]]*Data[[#This Row],[Cost per Unit]]</f>
        <v>332.80000000000018</v>
      </c>
      <c r="R11" s="2">
        <f>Data[[#This Row],[inc_region]]*Data[[#This Row],[inc_rep]]*Data[[#This Row],[inc_product]]</f>
        <v>1</v>
      </c>
    </row>
    <row r="12" spans="1:18" x14ac:dyDescent="0.2">
      <c r="A12" t="s">
        <v>21</v>
      </c>
      <c r="B12" t="s">
        <v>314</v>
      </c>
      <c r="C12" t="s">
        <v>318</v>
      </c>
      <c r="D12" t="s">
        <v>324</v>
      </c>
      <c r="E12" t="s">
        <v>327</v>
      </c>
      <c r="F12" t="s">
        <v>331</v>
      </c>
      <c r="G12">
        <v>163</v>
      </c>
      <c r="H12">
        <v>55</v>
      </c>
      <c r="I12">
        <v>43</v>
      </c>
      <c r="J12">
        <v>0</v>
      </c>
      <c r="K12">
        <v>30</v>
      </c>
      <c r="L12" t="b">
        <f>IF(ISBLANK(Select_Region),TRUE,Data[[#This Row],[Region]]=Select_Region)</f>
        <v>1</v>
      </c>
      <c r="M12" t="b">
        <f>IF(ISBLANK(Select_Rep),TRUE,Data[[#This Row],[Sales Rep]]=Select_Rep)</f>
        <v>1</v>
      </c>
      <c r="N12" t="b">
        <f>IF(ISBLANK(Select_Product),TRUE,Data[[#This Row],[Product]]=Select_Product)</f>
        <v>1</v>
      </c>
      <c r="O12" t="b">
        <f>IF(ISBLANK(Select_Month),TRUE,Data[[#This Row],[Month]]=Select_Month)</f>
        <v>1</v>
      </c>
      <c r="P12">
        <f>Data[[#This Row],[inc_region]]*Data[[#This Row],[inc_rep]]*Data[[#This Row],[inc_product]]*Data[[#This Row],[inc_month]]</f>
        <v>1</v>
      </c>
      <c r="Q12" s="2">
        <f>Data[[#This Row],[Units Sold]]*Data[[#This Row],[Unit Price]]*(1-Data[[#This Row],[Discount %]]/100)-Data[[#This Row],[Units Sold]]*Data[[#This Row],[Cost per Unit]]</f>
        <v>1956</v>
      </c>
      <c r="R12" s="2">
        <f>Data[[#This Row],[inc_region]]*Data[[#This Row],[inc_rep]]*Data[[#This Row],[inc_product]]</f>
        <v>1</v>
      </c>
    </row>
    <row r="13" spans="1:18" hidden="1" x14ac:dyDescent="0.2">
      <c r="A13" t="s">
        <v>22</v>
      </c>
      <c r="B13" t="s">
        <v>313</v>
      </c>
      <c r="C13" t="s">
        <v>321</v>
      </c>
      <c r="D13" t="s">
        <v>325</v>
      </c>
      <c r="E13" t="s">
        <v>328</v>
      </c>
      <c r="F13" t="s">
        <v>330</v>
      </c>
      <c r="G13">
        <v>56</v>
      </c>
      <c r="H13">
        <v>50</v>
      </c>
      <c r="I13">
        <v>39</v>
      </c>
      <c r="J13">
        <v>10</v>
      </c>
      <c r="K13">
        <v>25</v>
      </c>
      <c r="L13" t="b">
        <f>IF(ISBLANK(Select_Region),TRUE,Data[[#This Row],[Region]]=Select_Region)</f>
        <v>1</v>
      </c>
      <c r="M13" t="b">
        <f>IF(ISBLANK(Select_Rep),TRUE,Data[[#This Row],[Sales Rep]]=Select_Rep)</f>
        <v>1</v>
      </c>
      <c r="N13" t="b">
        <f>IF(ISBLANK(Select_Product),TRUE,Data[[#This Row],[Product]]=Select_Product)</f>
        <v>1</v>
      </c>
      <c r="O13" t="b">
        <f>IF(ISBLANK(Select_Month),TRUE,Data[[#This Row],[Month]]=Select_Month)</f>
        <v>1</v>
      </c>
      <c r="P13">
        <f>Data[[#This Row],[inc_region]]*Data[[#This Row],[inc_rep]]*Data[[#This Row],[inc_product]]*Data[[#This Row],[inc_month]]</f>
        <v>1</v>
      </c>
      <c r="Q13" s="2">
        <f>Data[[#This Row],[Units Sold]]*Data[[#This Row],[Unit Price]]*(1-Data[[#This Row],[Discount %]]/100)-Data[[#This Row],[Units Sold]]*Data[[#This Row],[Cost per Unit]]</f>
        <v>336</v>
      </c>
      <c r="R13" s="2">
        <f>Data[[#This Row],[inc_region]]*Data[[#This Row],[inc_rep]]*Data[[#This Row],[inc_product]]</f>
        <v>1</v>
      </c>
    </row>
    <row r="14" spans="1:18" hidden="1" x14ac:dyDescent="0.2">
      <c r="A14" t="s">
        <v>23</v>
      </c>
      <c r="B14" t="s">
        <v>314</v>
      </c>
      <c r="C14" t="s">
        <v>318</v>
      </c>
      <c r="D14" t="s">
        <v>326</v>
      </c>
      <c r="E14" t="s">
        <v>329</v>
      </c>
      <c r="F14" t="s">
        <v>331</v>
      </c>
      <c r="G14">
        <v>164</v>
      </c>
      <c r="H14">
        <v>50</v>
      </c>
      <c r="I14">
        <v>37</v>
      </c>
      <c r="J14">
        <v>0</v>
      </c>
      <c r="K14">
        <v>30</v>
      </c>
      <c r="L14" t="b">
        <f>IF(ISBLANK(Select_Region),TRUE,Data[[#This Row],[Region]]=Select_Region)</f>
        <v>1</v>
      </c>
      <c r="M14" t="b">
        <f>IF(ISBLANK(Select_Rep),TRUE,Data[[#This Row],[Sales Rep]]=Select_Rep)</f>
        <v>1</v>
      </c>
      <c r="N14" t="b">
        <f>IF(ISBLANK(Select_Product),TRUE,Data[[#This Row],[Product]]=Select_Product)</f>
        <v>1</v>
      </c>
      <c r="O14" t="b">
        <f>IF(ISBLANK(Select_Month),TRUE,Data[[#This Row],[Month]]=Select_Month)</f>
        <v>1</v>
      </c>
      <c r="P14">
        <f>Data[[#This Row],[inc_region]]*Data[[#This Row],[inc_rep]]*Data[[#This Row],[inc_product]]*Data[[#This Row],[inc_month]]</f>
        <v>1</v>
      </c>
      <c r="Q14" s="2">
        <f>Data[[#This Row],[Units Sold]]*Data[[#This Row],[Unit Price]]*(1-Data[[#This Row],[Discount %]]/100)-Data[[#This Row],[Units Sold]]*Data[[#This Row],[Cost per Unit]]</f>
        <v>2132</v>
      </c>
      <c r="R14" s="2">
        <f>Data[[#This Row],[inc_region]]*Data[[#This Row],[inc_rep]]*Data[[#This Row],[inc_product]]</f>
        <v>1</v>
      </c>
    </row>
    <row r="15" spans="1:18" hidden="1" x14ac:dyDescent="0.2">
      <c r="A15" t="s">
        <v>24</v>
      </c>
      <c r="B15" t="s">
        <v>314</v>
      </c>
      <c r="C15" t="s">
        <v>322</v>
      </c>
      <c r="D15" t="s">
        <v>326</v>
      </c>
      <c r="E15" t="s">
        <v>329</v>
      </c>
      <c r="F15" t="s">
        <v>334</v>
      </c>
      <c r="G15">
        <v>89</v>
      </c>
      <c r="H15">
        <v>55</v>
      </c>
      <c r="I15">
        <v>39</v>
      </c>
      <c r="J15">
        <v>0</v>
      </c>
      <c r="K15">
        <v>30</v>
      </c>
      <c r="L15" t="b">
        <f>IF(ISBLANK(Select_Region),TRUE,Data[[#This Row],[Region]]=Select_Region)</f>
        <v>1</v>
      </c>
      <c r="M15" t="b">
        <f>IF(ISBLANK(Select_Rep),TRUE,Data[[#This Row],[Sales Rep]]=Select_Rep)</f>
        <v>1</v>
      </c>
      <c r="N15" t="b">
        <f>IF(ISBLANK(Select_Product),TRUE,Data[[#This Row],[Product]]=Select_Product)</f>
        <v>1</v>
      </c>
      <c r="O15" t="b">
        <f>IF(ISBLANK(Select_Month),TRUE,Data[[#This Row],[Month]]=Select_Month)</f>
        <v>1</v>
      </c>
      <c r="P15">
        <f>Data[[#This Row],[inc_region]]*Data[[#This Row],[inc_rep]]*Data[[#This Row],[inc_product]]*Data[[#This Row],[inc_month]]</f>
        <v>1</v>
      </c>
      <c r="Q15" s="2">
        <f>Data[[#This Row],[Units Sold]]*Data[[#This Row],[Unit Price]]*(1-Data[[#This Row],[Discount %]]/100)-Data[[#This Row],[Units Sold]]*Data[[#This Row],[Cost per Unit]]</f>
        <v>1424</v>
      </c>
      <c r="R15" s="2">
        <f>Data[[#This Row],[inc_region]]*Data[[#This Row],[inc_rep]]*Data[[#This Row],[inc_product]]</f>
        <v>1</v>
      </c>
    </row>
    <row r="16" spans="1:18" hidden="1" x14ac:dyDescent="0.2">
      <c r="A16" t="s">
        <v>25</v>
      </c>
      <c r="B16" t="s">
        <v>313</v>
      </c>
      <c r="C16" t="s">
        <v>321</v>
      </c>
      <c r="D16" t="s">
        <v>323</v>
      </c>
      <c r="E16" t="s">
        <v>327</v>
      </c>
      <c r="F16" t="s">
        <v>330</v>
      </c>
      <c r="G16">
        <v>115</v>
      </c>
      <c r="H16">
        <v>62</v>
      </c>
      <c r="I16">
        <v>43</v>
      </c>
      <c r="J16">
        <v>0</v>
      </c>
      <c r="K16">
        <v>30</v>
      </c>
      <c r="L16" t="b">
        <f>IF(ISBLANK(Select_Region),TRUE,Data[[#This Row],[Region]]=Select_Region)</f>
        <v>1</v>
      </c>
      <c r="M16" t="b">
        <f>IF(ISBLANK(Select_Rep),TRUE,Data[[#This Row],[Sales Rep]]=Select_Rep)</f>
        <v>1</v>
      </c>
      <c r="N16" t="b">
        <f>IF(ISBLANK(Select_Product),TRUE,Data[[#This Row],[Product]]=Select_Product)</f>
        <v>1</v>
      </c>
      <c r="O16" t="b">
        <f>IF(ISBLANK(Select_Month),TRUE,Data[[#This Row],[Month]]=Select_Month)</f>
        <v>1</v>
      </c>
      <c r="P16">
        <f>Data[[#This Row],[inc_region]]*Data[[#This Row],[inc_rep]]*Data[[#This Row],[inc_product]]*Data[[#This Row],[inc_month]]</f>
        <v>1</v>
      </c>
      <c r="Q16" s="2">
        <f>Data[[#This Row],[Units Sold]]*Data[[#This Row],[Unit Price]]*(1-Data[[#This Row],[Discount %]]/100)-Data[[#This Row],[Units Sold]]*Data[[#This Row],[Cost per Unit]]</f>
        <v>2185</v>
      </c>
      <c r="R16" s="2">
        <f>Data[[#This Row],[inc_region]]*Data[[#This Row],[inc_rep]]*Data[[#This Row],[inc_product]]</f>
        <v>1</v>
      </c>
    </row>
    <row r="17" spans="1:18" hidden="1" x14ac:dyDescent="0.2">
      <c r="A17" t="s">
        <v>26</v>
      </c>
      <c r="B17" t="s">
        <v>314</v>
      </c>
      <c r="C17" t="s">
        <v>322</v>
      </c>
      <c r="D17" t="s">
        <v>323</v>
      </c>
      <c r="E17" t="s">
        <v>327</v>
      </c>
      <c r="F17" t="s">
        <v>332</v>
      </c>
      <c r="G17">
        <v>162</v>
      </c>
      <c r="H17">
        <v>52</v>
      </c>
      <c r="I17">
        <v>41</v>
      </c>
      <c r="J17">
        <v>0</v>
      </c>
      <c r="K17">
        <v>25</v>
      </c>
      <c r="L17" t="b">
        <f>IF(ISBLANK(Select_Region),TRUE,Data[[#This Row],[Region]]=Select_Region)</f>
        <v>1</v>
      </c>
      <c r="M17" t="b">
        <f>IF(ISBLANK(Select_Rep),TRUE,Data[[#This Row],[Sales Rep]]=Select_Rep)</f>
        <v>1</v>
      </c>
      <c r="N17" t="b">
        <f>IF(ISBLANK(Select_Product),TRUE,Data[[#This Row],[Product]]=Select_Product)</f>
        <v>1</v>
      </c>
      <c r="O17" t="b">
        <f>IF(ISBLANK(Select_Month),TRUE,Data[[#This Row],[Month]]=Select_Month)</f>
        <v>1</v>
      </c>
      <c r="P17">
        <f>Data[[#This Row],[inc_region]]*Data[[#This Row],[inc_rep]]*Data[[#This Row],[inc_product]]*Data[[#This Row],[inc_month]]</f>
        <v>1</v>
      </c>
      <c r="Q17" s="2">
        <f>Data[[#This Row],[Units Sold]]*Data[[#This Row],[Unit Price]]*(1-Data[[#This Row],[Discount %]]/100)-Data[[#This Row],[Units Sold]]*Data[[#This Row],[Cost per Unit]]</f>
        <v>1782</v>
      </c>
      <c r="R17" s="2">
        <f>Data[[#This Row],[inc_region]]*Data[[#This Row],[inc_rep]]*Data[[#This Row],[inc_product]]</f>
        <v>1</v>
      </c>
    </row>
    <row r="18" spans="1:18" x14ac:dyDescent="0.2">
      <c r="A18" t="s">
        <v>27</v>
      </c>
      <c r="B18" t="s">
        <v>314</v>
      </c>
      <c r="C18" t="s">
        <v>318</v>
      </c>
      <c r="D18" t="s">
        <v>324</v>
      </c>
      <c r="E18" t="s">
        <v>327</v>
      </c>
      <c r="F18" t="s">
        <v>334</v>
      </c>
      <c r="G18">
        <v>160</v>
      </c>
      <c r="H18">
        <v>52</v>
      </c>
      <c r="I18">
        <v>36</v>
      </c>
      <c r="J18">
        <v>0</v>
      </c>
      <c r="K18">
        <v>25</v>
      </c>
      <c r="L18" t="b">
        <f>IF(ISBLANK(Select_Region),TRUE,Data[[#This Row],[Region]]=Select_Region)</f>
        <v>1</v>
      </c>
      <c r="M18" t="b">
        <f>IF(ISBLANK(Select_Rep),TRUE,Data[[#This Row],[Sales Rep]]=Select_Rep)</f>
        <v>1</v>
      </c>
      <c r="N18" t="b">
        <f>IF(ISBLANK(Select_Product),TRUE,Data[[#This Row],[Product]]=Select_Product)</f>
        <v>1</v>
      </c>
      <c r="O18" t="b">
        <f>IF(ISBLANK(Select_Month),TRUE,Data[[#This Row],[Month]]=Select_Month)</f>
        <v>1</v>
      </c>
      <c r="P18">
        <f>Data[[#This Row],[inc_region]]*Data[[#This Row],[inc_rep]]*Data[[#This Row],[inc_product]]*Data[[#This Row],[inc_month]]</f>
        <v>1</v>
      </c>
      <c r="Q18" s="2">
        <f>Data[[#This Row],[Units Sold]]*Data[[#This Row],[Unit Price]]*(1-Data[[#This Row],[Discount %]]/100)-Data[[#This Row],[Units Sold]]*Data[[#This Row],[Cost per Unit]]</f>
        <v>2560</v>
      </c>
      <c r="R18" s="2">
        <f>Data[[#This Row],[inc_region]]*Data[[#This Row],[inc_rep]]*Data[[#This Row],[inc_product]]</f>
        <v>1</v>
      </c>
    </row>
    <row r="19" spans="1:18" hidden="1" x14ac:dyDescent="0.2">
      <c r="A19" t="s">
        <v>28</v>
      </c>
      <c r="B19" t="s">
        <v>311</v>
      </c>
      <c r="C19" t="s">
        <v>320</v>
      </c>
      <c r="D19" t="s">
        <v>325</v>
      </c>
      <c r="E19" t="s">
        <v>328</v>
      </c>
      <c r="F19" t="s">
        <v>333</v>
      </c>
      <c r="G19">
        <v>83</v>
      </c>
      <c r="H19">
        <v>50</v>
      </c>
      <c r="I19">
        <v>40</v>
      </c>
      <c r="J19">
        <v>0</v>
      </c>
      <c r="K19">
        <v>20</v>
      </c>
      <c r="L19" t="b">
        <f>IF(ISBLANK(Select_Region),TRUE,Data[[#This Row],[Region]]=Select_Region)</f>
        <v>1</v>
      </c>
      <c r="M19" t="b">
        <f>IF(ISBLANK(Select_Rep),TRUE,Data[[#This Row],[Sales Rep]]=Select_Rep)</f>
        <v>1</v>
      </c>
      <c r="N19" t="b">
        <f>IF(ISBLANK(Select_Product),TRUE,Data[[#This Row],[Product]]=Select_Product)</f>
        <v>1</v>
      </c>
      <c r="O19" t="b">
        <f>IF(ISBLANK(Select_Month),TRUE,Data[[#This Row],[Month]]=Select_Month)</f>
        <v>1</v>
      </c>
      <c r="P19">
        <f>Data[[#This Row],[inc_region]]*Data[[#This Row],[inc_rep]]*Data[[#This Row],[inc_product]]*Data[[#This Row],[inc_month]]</f>
        <v>1</v>
      </c>
      <c r="Q19" s="2">
        <f>Data[[#This Row],[Units Sold]]*Data[[#This Row],[Unit Price]]*(1-Data[[#This Row],[Discount %]]/100)-Data[[#This Row],[Units Sold]]*Data[[#This Row],[Cost per Unit]]</f>
        <v>830</v>
      </c>
      <c r="R19" s="2">
        <f>Data[[#This Row],[inc_region]]*Data[[#This Row],[inc_rep]]*Data[[#This Row],[inc_product]]</f>
        <v>1</v>
      </c>
    </row>
    <row r="20" spans="1:18" hidden="1" x14ac:dyDescent="0.2">
      <c r="A20" t="s">
        <v>29</v>
      </c>
      <c r="B20" t="s">
        <v>312</v>
      </c>
      <c r="C20" t="s">
        <v>319</v>
      </c>
      <c r="D20" t="s">
        <v>326</v>
      </c>
      <c r="E20" t="s">
        <v>329</v>
      </c>
      <c r="F20" t="s">
        <v>333</v>
      </c>
      <c r="G20">
        <v>71</v>
      </c>
      <c r="H20">
        <v>55</v>
      </c>
      <c r="I20">
        <v>36</v>
      </c>
      <c r="J20">
        <v>5</v>
      </c>
      <c r="K20">
        <v>30</v>
      </c>
      <c r="L20" t="b">
        <f>IF(ISBLANK(Select_Region),TRUE,Data[[#This Row],[Region]]=Select_Region)</f>
        <v>1</v>
      </c>
      <c r="M20" t="b">
        <f>IF(ISBLANK(Select_Rep),TRUE,Data[[#This Row],[Sales Rep]]=Select_Rep)</f>
        <v>1</v>
      </c>
      <c r="N20" t="b">
        <f>IF(ISBLANK(Select_Product),TRUE,Data[[#This Row],[Product]]=Select_Product)</f>
        <v>1</v>
      </c>
      <c r="O20" t="b">
        <f>IF(ISBLANK(Select_Month),TRUE,Data[[#This Row],[Month]]=Select_Month)</f>
        <v>1</v>
      </c>
      <c r="P20">
        <f>Data[[#This Row],[inc_region]]*Data[[#This Row],[inc_rep]]*Data[[#This Row],[inc_product]]*Data[[#This Row],[inc_month]]</f>
        <v>1</v>
      </c>
      <c r="Q20" s="2">
        <f>Data[[#This Row],[Units Sold]]*Data[[#This Row],[Unit Price]]*(1-Data[[#This Row],[Discount %]]/100)-Data[[#This Row],[Units Sold]]*Data[[#This Row],[Cost per Unit]]</f>
        <v>1153.75</v>
      </c>
      <c r="R20" s="2">
        <f>Data[[#This Row],[inc_region]]*Data[[#This Row],[inc_rep]]*Data[[#This Row],[inc_product]]</f>
        <v>1</v>
      </c>
    </row>
    <row r="21" spans="1:18" hidden="1" x14ac:dyDescent="0.2">
      <c r="A21" t="s">
        <v>30</v>
      </c>
      <c r="B21" t="s">
        <v>312</v>
      </c>
      <c r="C21" t="s">
        <v>316</v>
      </c>
      <c r="D21" t="s">
        <v>323</v>
      </c>
      <c r="E21" t="s">
        <v>327</v>
      </c>
      <c r="F21" t="s">
        <v>334</v>
      </c>
      <c r="G21">
        <v>161</v>
      </c>
      <c r="H21">
        <v>60</v>
      </c>
      <c r="I21">
        <v>46</v>
      </c>
      <c r="J21">
        <v>15</v>
      </c>
      <c r="K21">
        <v>30</v>
      </c>
      <c r="L21" t="b">
        <f>IF(ISBLANK(Select_Region),TRUE,Data[[#This Row],[Region]]=Select_Region)</f>
        <v>1</v>
      </c>
      <c r="M21" t="b">
        <f>IF(ISBLANK(Select_Rep),TRUE,Data[[#This Row],[Sales Rep]]=Select_Rep)</f>
        <v>1</v>
      </c>
      <c r="N21" t="b">
        <f>IF(ISBLANK(Select_Product),TRUE,Data[[#This Row],[Product]]=Select_Product)</f>
        <v>1</v>
      </c>
      <c r="O21" t="b">
        <f>IF(ISBLANK(Select_Month),TRUE,Data[[#This Row],[Month]]=Select_Month)</f>
        <v>1</v>
      </c>
      <c r="P21">
        <f>Data[[#This Row],[inc_region]]*Data[[#This Row],[inc_rep]]*Data[[#This Row],[inc_product]]*Data[[#This Row],[inc_month]]</f>
        <v>1</v>
      </c>
      <c r="Q21" s="2">
        <f>Data[[#This Row],[Units Sold]]*Data[[#This Row],[Unit Price]]*(1-Data[[#This Row],[Discount %]]/100)-Data[[#This Row],[Units Sold]]*Data[[#This Row],[Cost per Unit]]</f>
        <v>805</v>
      </c>
      <c r="R21" s="2">
        <f>Data[[#This Row],[inc_region]]*Data[[#This Row],[inc_rep]]*Data[[#This Row],[inc_product]]</f>
        <v>1</v>
      </c>
    </row>
    <row r="22" spans="1:18" hidden="1" x14ac:dyDescent="0.2">
      <c r="A22" t="s">
        <v>31</v>
      </c>
      <c r="B22" t="s">
        <v>314</v>
      </c>
      <c r="C22" t="s">
        <v>322</v>
      </c>
      <c r="D22" t="s">
        <v>325</v>
      </c>
      <c r="E22" t="s">
        <v>328</v>
      </c>
      <c r="F22" t="s">
        <v>334</v>
      </c>
      <c r="G22">
        <v>195</v>
      </c>
      <c r="H22">
        <v>52</v>
      </c>
      <c r="I22">
        <v>34</v>
      </c>
      <c r="J22">
        <v>0</v>
      </c>
      <c r="K22">
        <v>25</v>
      </c>
      <c r="L22" t="b">
        <f>IF(ISBLANK(Select_Region),TRUE,Data[[#This Row],[Region]]=Select_Region)</f>
        <v>1</v>
      </c>
      <c r="M22" t="b">
        <f>IF(ISBLANK(Select_Rep),TRUE,Data[[#This Row],[Sales Rep]]=Select_Rep)</f>
        <v>1</v>
      </c>
      <c r="N22" t="b">
        <f>IF(ISBLANK(Select_Product),TRUE,Data[[#This Row],[Product]]=Select_Product)</f>
        <v>1</v>
      </c>
      <c r="O22" t="b">
        <f>IF(ISBLANK(Select_Month),TRUE,Data[[#This Row],[Month]]=Select_Month)</f>
        <v>1</v>
      </c>
      <c r="P22">
        <f>Data[[#This Row],[inc_region]]*Data[[#This Row],[inc_rep]]*Data[[#This Row],[inc_product]]*Data[[#This Row],[inc_month]]</f>
        <v>1</v>
      </c>
      <c r="Q22" s="2">
        <f>Data[[#This Row],[Units Sold]]*Data[[#This Row],[Unit Price]]*(1-Data[[#This Row],[Discount %]]/100)-Data[[#This Row],[Units Sold]]*Data[[#This Row],[Cost per Unit]]</f>
        <v>3510</v>
      </c>
      <c r="R22" s="2">
        <f>Data[[#This Row],[inc_region]]*Data[[#This Row],[inc_rep]]*Data[[#This Row],[inc_product]]</f>
        <v>1</v>
      </c>
    </row>
    <row r="23" spans="1:18" hidden="1" x14ac:dyDescent="0.2">
      <c r="A23" t="s">
        <v>32</v>
      </c>
      <c r="B23" t="s">
        <v>311</v>
      </c>
      <c r="C23" t="s">
        <v>315</v>
      </c>
      <c r="D23" t="s">
        <v>326</v>
      </c>
      <c r="E23" t="s">
        <v>329</v>
      </c>
      <c r="F23" t="s">
        <v>334</v>
      </c>
      <c r="G23">
        <v>117</v>
      </c>
      <c r="H23">
        <v>45</v>
      </c>
      <c r="I23">
        <v>27</v>
      </c>
      <c r="J23">
        <v>10</v>
      </c>
      <c r="K23">
        <v>25</v>
      </c>
      <c r="L23" t="b">
        <f>IF(ISBLANK(Select_Region),TRUE,Data[[#This Row],[Region]]=Select_Region)</f>
        <v>1</v>
      </c>
      <c r="M23" t="b">
        <f>IF(ISBLANK(Select_Rep),TRUE,Data[[#This Row],[Sales Rep]]=Select_Rep)</f>
        <v>1</v>
      </c>
      <c r="N23" t="b">
        <f>IF(ISBLANK(Select_Product),TRUE,Data[[#This Row],[Product]]=Select_Product)</f>
        <v>1</v>
      </c>
      <c r="O23" t="b">
        <f>IF(ISBLANK(Select_Month),TRUE,Data[[#This Row],[Month]]=Select_Month)</f>
        <v>1</v>
      </c>
      <c r="P23">
        <f>Data[[#This Row],[inc_region]]*Data[[#This Row],[inc_rep]]*Data[[#This Row],[inc_product]]*Data[[#This Row],[inc_month]]</f>
        <v>1</v>
      </c>
      <c r="Q23" s="2">
        <f>Data[[#This Row],[Units Sold]]*Data[[#This Row],[Unit Price]]*(1-Data[[#This Row],[Discount %]]/100)-Data[[#This Row],[Units Sold]]*Data[[#This Row],[Cost per Unit]]</f>
        <v>1579.5</v>
      </c>
      <c r="R23" s="2">
        <f>Data[[#This Row],[inc_region]]*Data[[#This Row],[inc_rep]]*Data[[#This Row],[inc_product]]</f>
        <v>1</v>
      </c>
    </row>
    <row r="24" spans="1:18" x14ac:dyDescent="0.2">
      <c r="A24" t="s">
        <v>33</v>
      </c>
      <c r="B24" t="s">
        <v>313</v>
      </c>
      <c r="C24" t="s">
        <v>321</v>
      </c>
      <c r="D24" t="s">
        <v>324</v>
      </c>
      <c r="E24" t="s">
        <v>327</v>
      </c>
      <c r="F24" t="s">
        <v>333</v>
      </c>
      <c r="G24">
        <v>83</v>
      </c>
      <c r="H24">
        <v>45</v>
      </c>
      <c r="I24">
        <v>29</v>
      </c>
      <c r="J24">
        <v>0</v>
      </c>
      <c r="K24">
        <v>30</v>
      </c>
      <c r="L24" t="b">
        <f>IF(ISBLANK(Select_Region),TRUE,Data[[#This Row],[Region]]=Select_Region)</f>
        <v>1</v>
      </c>
      <c r="M24" t="b">
        <f>IF(ISBLANK(Select_Rep),TRUE,Data[[#This Row],[Sales Rep]]=Select_Rep)</f>
        <v>1</v>
      </c>
      <c r="N24" t="b">
        <f>IF(ISBLANK(Select_Product),TRUE,Data[[#This Row],[Product]]=Select_Product)</f>
        <v>1</v>
      </c>
      <c r="O24" t="b">
        <f>IF(ISBLANK(Select_Month),TRUE,Data[[#This Row],[Month]]=Select_Month)</f>
        <v>1</v>
      </c>
      <c r="P24">
        <f>Data[[#This Row],[inc_region]]*Data[[#This Row],[inc_rep]]*Data[[#This Row],[inc_product]]*Data[[#This Row],[inc_month]]</f>
        <v>1</v>
      </c>
      <c r="Q24" s="2">
        <f>Data[[#This Row],[Units Sold]]*Data[[#This Row],[Unit Price]]*(1-Data[[#This Row],[Discount %]]/100)-Data[[#This Row],[Units Sold]]*Data[[#This Row],[Cost per Unit]]</f>
        <v>1328</v>
      </c>
      <c r="R24" s="2">
        <f>Data[[#This Row],[inc_region]]*Data[[#This Row],[inc_rep]]*Data[[#This Row],[inc_product]]</f>
        <v>1</v>
      </c>
    </row>
    <row r="25" spans="1:18" hidden="1" x14ac:dyDescent="0.2">
      <c r="A25" t="s">
        <v>34</v>
      </c>
      <c r="B25" t="s">
        <v>312</v>
      </c>
      <c r="C25" t="s">
        <v>319</v>
      </c>
      <c r="D25" t="s">
        <v>323</v>
      </c>
      <c r="E25" t="s">
        <v>327</v>
      </c>
      <c r="F25" t="s">
        <v>334</v>
      </c>
      <c r="G25">
        <v>101</v>
      </c>
      <c r="H25">
        <v>45</v>
      </c>
      <c r="I25">
        <v>27</v>
      </c>
      <c r="J25">
        <v>5</v>
      </c>
      <c r="K25">
        <v>20</v>
      </c>
      <c r="L25" t="b">
        <f>IF(ISBLANK(Select_Region),TRUE,Data[[#This Row],[Region]]=Select_Region)</f>
        <v>1</v>
      </c>
      <c r="M25" t="b">
        <f>IF(ISBLANK(Select_Rep),TRUE,Data[[#This Row],[Sales Rep]]=Select_Rep)</f>
        <v>1</v>
      </c>
      <c r="N25" t="b">
        <f>IF(ISBLANK(Select_Product),TRUE,Data[[#This Row],[Product]]=Select_Product)</f>
        <v>1</v>
      </c>
      <c r="O25" t="b">
        <f>IF(ISBLANK(Select_Month),TRUE,Data[[#This Row],[Month]]=Select_Month)</f>
        <v>1</v>
      </c>
      <c r="P25">
        <f>Data[[#This Row],[inc_region]]*Data[[#This Row],[inc_rep]]*Data[[#This Row],[inc_product]]*Data[[#This Row],[inc_month]]</f>
        <v>1</v>
      </c>
      <c r="Q25" s="2">
        <f>Data[[#This Row],[Units Sold]]*Data[[#This Row],[Unit Price]]*(1-Data[[#This Row],[Discount %]]/100)-Data[[#This Row],[Units Sold]]*Data[[#This Row],[Cost per Unit]]</f>
        <v>1590.75</v>
      </c>
      <c r="R25" s="2">
        <f>Data[[#This Row],[inc_region]]*Data[[#This Row],[inc_rep]]*Data[[#This Row],[inc_product]]</f>
        <v>1</v>
      </c>
    </row>
    <row r="26" spans="1:18" hidden="1" x14ac:dyDescent="0.2">
      <c r="A26" t="s">
        <v>35</v>
      </c>
      <c r="B26" t="s">
        <v>313</v>
      </c>
      <c r="C26" t="s">
        <v>317</v>
      </c>
      <c r="D26" t="s">
        <v>325</v>
      </c>
      <c r="E26" t="s">
        <v>328</v>
      </c>
      <c r="F26" t="s">
        <v>331</v>
      </c>
      <c r="G26">
        <v>199</v>
      </c>
      <c r="H26">
        <v>55</v>
      </c>
      <c r="I26">
        <v>38</v>
      </c>
      <c r="J26">
        <v>0</v>
      </c>
      <c r="K26">
        <v>25</v>
      </c>
      <c r="L26" t="b">
        <f>IF(ISBLANK(Select_Region),TRUE,Data[[#This Row],[Region]]=Select_Region)</f>
        <v>1</v>
      </c>
      <c r="M26" t="b">
        <f>IF(ISBLANK(Select_Rep),TRUE,Data[[#This Row],[Sales Rep]]=Select_Rep)</f>
        <v>1</v>
      </c>
      <c r="N26" t="b">
        <f>IF(ISBLANK(Select_Product),TRUE,Data[[#This Row],[Product]]=Select_Product)</f>
        <v>1</v>
      </c>
      <c r="O26" t="b">
        <f>IF(ISBLANK(Select_Month),TRUE,Data[[#This Row],[Month]]=Select_Month)</f>
        <v>1</v>
      </c>
      <c r="P26">
        <f>Data[[#This Row],[inc_region]]*Data[[#This Row],[inc_rep]]*Data[[#This Row],[inc_product]]*Data[[#This Row],[inc_month]]</f>
        <v>1</v>
      </c>
      <c r="Q26" s="2">
        <f>Data[[#This Row],[Units Sold]]*Data[[#This Row],[Unit Price]]*(1-Data[[#This Row],[Discount %]]/100)-Data[[#This Row],[Units Sold]]*Data[[#This Row],[Cost per Unit]]</f>
        <v>3383</v>
      </c>
      <c r="R26" s="2">
        <f>Data[[#This Row],[inc_region]]*Data[[#This Row],[inc_rep]]*Data[[#This Row],[inc_product]]</f>
        <v>1</v>
      </c>
    </row>
    <row r="27" spans="1:18" x14ac:dyDescent="0.2">
      <c r="A27" t="s">
        <v>36</v>
      </c>
      <c r="B27" t="s">
        <v>313</v>
      </c>
      <c r="C27" t="s">
        <v>321</v>
      </c>
      <c r="D27" t="s">
        <v>324</v>
      </c>
      <c r="E27" t="s">
        <v>327</v>
      </c>
      <c r="F27" t="s">
        <v>332</v>
      </c>
      <c r="G27">
        <v>109</v>
      </c>
      <c r="H27">
        <v>55</v>
      </c>
      <c r="I27">
        <v>45</v>
      </c>
      <c r="J27">
        <v>0</v>
      </c>
      <c r="K27">
        <v>30</v>
      </c>
      <c r="L27" t="b">
        <f>IF(ISBLANK(Select_Region),TRUE,Data[[#This Row],[Region]]=Select_Region)</f>
        <v>1</v>
      </c>
      <c r="M27" t="b">
        <f>IF(ISBLANK(Select_Rep),TRUE,Data[[#This Row],[Sales Rep]]=Select_Rep)</f>
        <v>1</v>
      </c>
      <c r="N27" t="b">
        <f>IF(ISBLANK(Select_Product),TRUE,Data[[#This Row],[Product]]=Select_Product)</f>
        <v>1</v>
      </c>
      <c r="O27" t="b">
        <f>IF(ISBLANK(Select_Month),TRUE,Data[[#This Row],[Month]]=Select_Month)</f>
        <v>1</v>
      </c>
      <c r="P27">
        <f>Data[[#This Row],[inc_region]]*Data[[#This Row],[inc_rep]]*Data[[#This Row],[inc_product]]*Data[[#This Row],[inc_month]]</f>
        <v>1</v>
      </c>
      <c r="Q27" s="2">
        <f>Data[[#This Row],[Units Sold]]*Data[[#This Row],[Unit Price]]*(1-Data[[#This Row],[Discount %]]/100)-Data[[#This Row],[Units Sold]]*Data[[#This Row],[Cost per Unit]]</f>
        <v>1090</v>
      </c>
      <c r="R27" s="2">
        <f>Data[[#This Row],[inc_region]]*Data[[#This Row],[inc_rep]]*Data[[#This Row],[inc_product]]</f>
        <v>1</v>
      </c>
    </row>
    <row r="28" spans="1:18" hidden="1" x14ac:dyDescent="0.2">
      <c r="A28" t="s">
        <v>37</v>
      </c>
      <c r="B28" t="s">
        <v>313</v>
      </c>
      <c r="C28" t="s">
        <v>317</v>
      </c>
      <c r="D28" t="s">
        <v>325</v>
      </c>
      <c r="E28" t="s">
        <v>328</v>
      </c>
      <c r="F28" t="s">
        <v>331</v>
      </c>
      <c r="G28">
        <v>112</v>
      </c>
      <c r="H28">
        <v>52</v>
      </c>
      <c r="I28">
        <v>40</v>
      </c>
      <c r="J28">
        <v>5</v>
      </c>
      <c r="K28">
        <v>25</v>
      </c>
      <c r="L28" t="b">
        <f>IF(ISBLANK(Select_Region),TRUE,Data[[#This Row],[Region]]=Select_Region)</f>
        <v>1</v>
      </c>
      <c r="M28" t="b">
        <f>IF(ISBLANK(Select_Rep),TRUE,Data[[#This Row],[Sales Rep]]=Select_Rep)</f>
        <v>1</v>
      </c>
      <c r="N28" t="b">
        <f>IF(ISBLANK(Select_Product),TRUE,Data[[#This Row],[Product]]=Select_Product)</f>
        <v>1</v>
      </c>
      <c r="O28" t="b">
        <f>IF(ISBLANK(Select_Month),TRUE,Data[[#This Row],[Month]]=Select_Month)</f>
        <v>1</v>
      </c>
      <c r="P28">
        <f>Data[[#This Row],[inc_region]]*Data[[#This Row],[inc_rep]]*Data[[#This Row],[inc_product]]*Data[[#This Row],[inc_month]]</f>
        <v>1</v>
      </c>
      <c r="Q28" s="2">
        <f>Data[[#This Row],[Units Sold]]*Data[[#This Row],[Unit Price]]*(1-Data[[#This Row],[Discount %]]/100)-Data[[#This Row],[Units Sold]]*Data[[#This Row],[Cost per Unit]]</f>
        <v>1052.8000000000002</v>
      </c>
      <c r="R28" s="2">
        <f>Data[[#This Row],[inc_region]]*Data[[#This Row],[inc_rep]]*Data[[#This Row],[inc_product]]</f>
        <v>1</v>
      </c>
    </row>
    <row r="29" spans="1:18" x14ac:dyDescent="0.2">
      <c r="A29" t="s">
        <v>38</v>
      </c>
      <c r="B29" t="s">
        <v>311</v>
      </c>
      <c r="C29" t="s">
        <v>320</v>
      </c>
      <c r="D29" t="s">
        <v>324</v>
      </c>
      <c r="E29" t="s">
        <v>327</v>
      </c>
      <c r="F29" t="s">
        <v>333</v>
      </c>
      <c r="G29">
        <v>88</v>
      </c>
      <c r="H29">
        <v>60</v>
      </c>
      <c r="I29">
        <v>48</v>
      </c>
      <c r="J29">
        <v>5</v>
      </c>
      <c r="K29">
        <v>30</v>
      </c>
      <c r="L29" t="b">
        <f>IF(ISBLANK(Select_Region),TRUE,Data[[#This Row],[Region]]=Select_Region)</f>
        <v>1</v>
      </c>
      <c r="M29" t="b">
        <f>IF(ISBLANK(Select_Rep),TRUE,Data[[#This Row],[Sales Rep]]=Select_Rep)</f>
        <v>1</v>
      </c>
      <c r="N29" t="b">
        <f>IF(ISBLANK(Select_Product),TRUE,Data[[#This Row],[Product]]=Select_Product)</f>
        <v>1</v>
      </c>
      <c r="O29" t="b">
        <f>IF(ISBLANK(Select_Month),TRUE,Data[[#This Row],[Month]]=Select_Month)</f>
        <v>1</v>
      </c>
      <c r="P29">
        <f>Data[[#This Row],[inc_region]]*Data[[#This Row],[inc_rep]]*Data[[#This Row],[inc_product]]*Data[[#This Row],[inc_month]]</f>
        <v>1</v>
      </c>
      <c r="Q29" s="2">
        <f>Data[[#This Row],[Units Sold]]*Data[[#This Row],[Unit Price]]*(1-Data[[#This Row],[Discount %]]/100)-Data[[#This Row],[Units Sold]]*Data[[#This Row],[Cost per Unit]]</f>
        <v>792</v>
      </c>
      <c r="R29" s="2">
        <f>Data[[#This Row],[inc_region]]*Data[[#This Row],[inc_rep]]*Data[[#This Row],[inc_product]]</f>
        <v>1</v>
      </c>
    </row>
    <row r="30" spans="1:18" x14ac:dyDescent="0.2">
      <c r="A30" t="s">
        <v>39</v>
      </c>
      <c r="B30" t="s">
        <v>313</v>
      </c>
      <c r="C30" t="s">
        <v>321</v>
      </c>
      <c r="D30" t="s">
        <v>324</v>
      </c>
      <c r="E30" t="s">
        <v>327</v>
      </c>
      <c r="F30" t="s">
        <v>331</v>
      </c>
      <c r="G30">
        <v>162</v>
      </c>
      <c r="H30">
        <v>52</v>
      </c>
      <c r="I30">
        <v>38</v>
      </c>
      <c r="J30">
        <v>5</v>
      </c>
      <c r="K30">
        <v>25</v>
      </c>
      <c r="L30" t="b">
        <f>IF(ISBLANK(Select_Region),TRUE,Data[[#This Row],[Region]]=Select_Region)</f>
        <v>1</v>
      </c>
      <c r="M30" t="b">
        <f>IF(ISBLANK(Select_Rep),TRUE,Data[[#This Row],[Sales Rep]]=Select_Rep)</f>
        <v>1</v>
      </c>
      <c r="N30" t="b">
        <f>IF(ISBLANK(Select_Product),TRUE,Data[[#This Row],[Product]]=Select_Product)</f>
        <v>1</v>
      </c>
      <c r="O30" t="b">
        <f>IF(ISBLANK(Select_Month),TRUE,Data[[#This Row],[Month]]=Select_Month)</f>
        <v>1</v>
      </c>
      <c r="P30">
        <f>Data[[#This Row],[inc_region]]*Data[[#This Row],[inc_rep]]*Data[[#This Row],[inc_product]]*Data[[#This Row],[inc_month]]</f>
        <v>1</v>
      </c>
      <c r="Q30" s="2">
        <f>Data[[#This Row],[Units Sold]]*Data[[#This Row],[Unit Price]]*(1-Data[[#This Row],[Discount %]]/100)-Data[[#This Row],[Units Sold]]*Data[[#This Row],[Cost per Unit]]</f>
        <v>1846.7999999999993</v>
      </c>
      <c r="R30" s="2">
        <f>Data[[#This Row],[inc_region]]*Data[[#This Row],[inc_rep]]*Data[[#This Row],[inc_product]]</f>
        <v>1</v>
      </c>
    </row>
    <row r="31" spans="1:18" hidden="1" x14ac:dyDescent="0.2">
      <c r="A31" t="s">
        <v>40</v>
      </c>
      <c r="B31" t="s">
        <v>314</v>
      </c>
      <c r="C31" t="s">
        <v>322</v>
      </c>
      <c r="D31" t="s">
        <v>326</v>
      </c>
      <c r="E31" t="s">
        <v>329</v>
      </c>
      <c r="F31" t="s">
        <v>330</v>
      </c>
      <c r="G31">
        <v>180</v>
      </c>
      <c r="H31">
        <v>50</v>
      </c>
      <c r="I31">
        <v>33</v>
      </c>
      <c r="J31">
        <v>5</v>
      </c>
      <c r="K31">
        <v>25</v>
      </c>
      <c r="L31" t="b">
        <f>IF(ISBLANK(Select_Region),TRUE,Data[[#This Row],[Region]]=Select_Region)</f>
        <v>1</v>
      </c>
      <c r="M31" t="b">
        <f>IF(ISBLANK(Select_Rep),TRUE,Data[[#This Row],[Sales Rep]]=Select_Rep)</f>
        <v>1</v>
      </c>
      <c r="N31" t="b">
        <f>IF(ISBLANK(Select_Product),TRUE,Data[[#This Row],[Product]]=Select_Product)</f>
        <v>1</v>
      </c>
      <c r="O31" t="b">
        <f>IF(ISBLANK(Select_Month),TRUE,Data[[#This Row],[Month]]=Select_Month)</f>
        <v>1</v>
      </c>
      <c r="P31">
        <f>Data[[#This Row],[inc_region]]*Data[[#This Row],[inc_rep]]*Data[[#This Row],[inc_product]]*Data[[#This Row],[inc_month]]</f>
        <v>1</v>
      </c>
      <c r="Q31" s="2">
        <f>Data[[#This Row],[Units Sold]]*Data[[#This Row],[Unit Price]]*(1-Data[[#This Row],[Discount %]]/100)-Data[[#This Row],[Units Sold]]*Data[[#This Row],[Cost per Unit]]</f>
        <v>2610</v>
      </c>
      <c r="R31" s="2">
        <f>Data[[#This Row],[inc_region]]*Data[[#This Row],[inc_rep]]*Data[[#This Row],[inc_product]]</f>
        <v>1</v>
      </c>
    </row>
    <row r="32" spans="1:18" hidden="1" x14ac:dyDescent="0.2">
      <c r="A32" t="s">
        <v>41</v>
      </c>
      <c r="B32" t="s">
        <v>314</v>
      </c>
      <c r="C32" t="s">
        <v>318</v>
      </c>
      <c r="D32" t="s">
        <v>325</v>
      </c>
      <c r="E32" t="s">
        <v>328</v>
      </c>
      <c r="F32" t="s">
        <v>331</v>
      </c>
      <c r="G32">
        <v>167</v>
      </c>
      <c r="H32">
        <v>60</v>
      </c>
      <c r="I32">
        <v>40</v>
      </c>
      <c r="J32">
        <v>5</v>
      </c>
      <c r="K32">
        <v>20</v>
      </c>
      <c r="L32" t="b">
        <f>IF(ISBLANK(Select_Region),TRUE,Data[[#This Row],[Region]]=Select_Region)</f>
        <v>1</v>
      </c>
      <c r="M32" t="b">
        <f>IF(ISBLANK(Select_Rep),TRUE,Data[[#This Row],[Sales Rep]]=Select_Rep)</f>
        <v>1</v>
      </c>
      <c r="N32" t="b">
        <f>IF(ISBLANK(Select_Product),TRUE,Data[[#This Row],[Product]]=Select_Product)</f>
        <v>1</v>
      </c>
      <c r="O32" t="b">
        <f>IF(ISBLANK(Select_Month),TRUE,Data[[#This Row],[Month]]=Select_Month)</f>
        <v>1</v>
      </c>
      <c r="P32">
        <f>Data[[#This Row],[inc_region]]*Data[[#This Row],[inc_rep]]*Data[[#This Row],[inc_product]]*Data[[#This Row],[inc_month]]</f>
        <v>1</v>
      </c>
      <c r="Q32" s="2">
        <f>Data[[#This Row],[Units Sold]]*Data[[#This Row],[Unit Price]]*(1-Data[[#This Row],[Discount %]]/100)-Data[[#This Row],[Units Sold]]*Data[[#This Row],[Cost per Unit]]</f>
        <v>2839</v>
      </c>
      <c r="R32" s="2">
        <f>Data[[#This Row],[inc_region]]*Data[[#This Row],[inc_rep]]*Data[[#This Row],[inc_product]]</f>
        <v>1</v>
      </c>
    </row>
    <row r="33" spans="1:18" hidden="1" x14ac:dyDescent="0.2">
      <c r="A33" t="s">
        <v>42</v>
      </c>
      <c r="B33" t="s">
        <v>312</v>
      </c>
      <c r="C33" t="s">
        <v>316</v>
      </c>
      <c r="D33" t="s">
        <v>326</v>
      </c>
      <c r="E33" t="s">
        <v>329</v>
      </c>
      <c r="F33" t="s">
        <v>333</v>
      </c>
      <c r="G33">
        <v>177</v>
      </c>
      <c r="H33">
        <v>45</v>
      </c>
      <c r="I33">
        <v>29</v>
      </c>
      <c r="J33">
        <v>15</v>
      </c>
      <c r="K33">
        <v>30</v>
      </c>
      <c r="L33" t="b">
        <f>IF(ISBLANK(Select_Region),TRUE,Data[[#This Row],[Region]]=Select_Region)</f>
        <v>1</v>
      </c>
      <c r="M33" t="b">
        <f>IF(ISBLANK(Select_Rep),TRUE,Data[[#This Row],[Sales Rep]]=Select_Rep)</f>
        <v>1</v>
      </c>
      <c r="N33" t="b">
        <f>IF(ISBLANK(Select_Product),TRUE,Data[[#This Row],[Product]]=Select_Product)</f>
        <v>1</v>
      </c>
      <c r="O33" t="b">
        <f>IF(ISBLANK(Select_Month),TRUE,Data[[#This Row],[Month]]=Select_Month)</f>
        <v>1</v>
      </c>
      <c r="P33">
        <f>Data[[#This Row],[inc_region]]*Data[[#This Row],[inc_rep]]*Data[[#This Row],[inc_product]]*Data[[#This Row],[inc_month]]</f>
        <v>1</v>
      </c>
      <c r="Q33" s="2">
        <f>Data[[#This Row],[Units Sold]]*Data[[#This Row],[Unit Price]]*(1-Data[[#This Row],[Discount %]]/100)-Data[[#This Row],[Units Sold]]*Data[[#This Row],[Cost per Unit]]</f>
        <v>1637.25</v>
      </c>
      <c r="R33" s="2">
        <f>Data[[#This Row],[inc_region]]*Data[[#This Row],[inc_rep]]*Data[[#This Row],[inc_product]]</f>
        <v>1</v>
      </c>
    </row>
    <row r="34" spans="1:18" x14ac:dyDescent="0.2">
      <c r="A34" t="s">
        <v>43</v>
      </c>
      <c r="B34" t="s">
        <v>314</v>
      </c>
      <c r="C34" t="s">
        <v>322</v>
      </c>
      <c r="D34" t="s">
        <v>324</v>
      </c>
      <c r="E34" t="s">
        <v>327</v>
      </c>
      <c r="F34" t="s">
        <v>333</v>
      </c>
      <c r="G34">
        <v>174</v>
      </c>
      <c r="H34">
        <v>62</v>
      </c>
      <c r="I34">
        <v>46</v>
      </c>
      <c r="J34">
        <v>5</v>
      </c>
      <c r="K34">
        <v>20</v>
      </c>
      <c r="L34" t="b">
        <f>IF(ISBLANK(Select_Region),TRUE,Data[[#This Row],[Region]]=Select_Region)</f>
        <v>1</v>
      </c>
      <c r="M34" t="b">
        <f>IF(ISBLANK(Select_Rep),TRUE,Data[[#This Row],[Sales Rep]]=Select_Rep)</f>
        <v>1</v>
      </c>
      <c r="N34" t="b">
        <f>IF(ISBLANK(Select_Product),TRUE,Data[[#This Row],[Product]]=Select_Product)</f>
        <v>1</v>
      </c>
      <c r="O34" t="b">
        <f>IF(ISBLANK(Select_Month),TRUE,Data[[#This Row],[Month]]=Select_Month)</f>
        <v>1</v>
      </c>
      <c r="P34">
        <f>Data[[#This Row],[inc_region]]*Data[[#This Row],[inc_rep]]*Data[[#This Row],[inc_product]]*Data[[#This Row],[inc_month]]</f>
        <v>1</v>
      </c>
      <c r="Q34" s="2">
        <f>Data[[#This Row],[Units Sold]]*Data[[#This Row],[Unit Price]]*(1-Data[[#This Row],[Discount %]]/100)-Data[[#This Row],[Units Sold]]*Data[[#This Row],[Cost per Unit]]</f>
        <v>2244.6000000000004</v>
      </c>
      <c r="R34" s="2">
        <f>Data[[#This Row],[inc_region]]*Data[[#This Row],[inc_rep]]*Data[[#This Row],[inc_product]]</f>
        <v>1</v>
      </c>
    </row>
    <row r="35" spans="1:18" hidden="1" x14ac:dyDescent="0.2">
      <c r="A35" t="s">
        <v>44</v>
      </c>
      <c r="B35" t="s">
        <v>314</v>
      </c>
      <c r="C35" t="s">
        <v>322</v>
      </c>
      <c r="D35" t="s">
        <v>323</v>
      </c>
      <c r="E35" t="s">
        <v>327</v>
      </c>
      <c r="F35" t="s">
        <v>331</v>
      </c>
      <c r="G35">
        <v>184</v>
      </c>
      <c r="H35">
        <v>45</v>
      </c>
      <c r="I35">
        <v>25</v>
      </c>
      <c r="J35">
        <v>10</v>
      </c>
      <c r="K35">
        <v>20</v>
      </c>
      <c r="L35" t="b">
        <f>IF(ISBLANK(Select_Region),TRUE,Data[[#This Row],[Region]]=Select_Region)</f>
        <v>1</v>
      </c>
      <c r="M35" t="b">
        <f>IF(ISBLANK(Select_Rep),TRUE,Data[[#This Row],[Sales Rep]]=Select_Rep)</f>
        <v>1</v>
      </c>
      <c r="N35" t="b">
        <f>IF(ISBLANK(Select_Product),TRUE,Data[[#This Row],[Product]]=Select_Product)</f>
        <v>1</v>
      </c>
      <c r="O35" t="b">
        <f>IF(ISBLANK(Select_Month),TRUE,Data[[#This Row],[Month]]=Select_Month)</f>
        <v>1</v>
      </c>
      <c r="P35">
        <f>Data[[#This Row],[inc_region]]*Data[[#This Row],[inc_rep]]*Data[[#This Row],[inc_product]]*Data[[#This Row],[inc_month]]</f>
        <v>1</v>
      </c>
      <c r="Q35" s="2">
        <f>Data[[#This Row],[Units Sold]]*Data[[#This Row],[Unit Price]]*(1-Data[[#This Row],[Discount %]]/100)-Data[[#This Row],[Units Sold]]*Data[[#This Row],[Cost per Unit]]</f>
        <v>2852</v>
      </c>
      <c r="R35" s="2">
        <f>Data[[#This Row],[inc_region]]*Data[[#This Row],[inc_rep]]*Data[[#This Row],[inc_product]]</f>
        <v>1</v>
      </c>
    </row>
    <row r="36" spans="1:18" hidden="1" x14ac:dyDescent="0.2">
      <c r="A36" t="s">
        <v>45</v>
      </c>
      <c r="B36" t="s">
        <v>312</v>
      </c>
      <c r="C36" t="s">
        <v>319</v>
      </c>
      <c r="D36" t="s">
        <v>326</v>
      </c>
      <c r="E36" t="s">
        <v>329</v>
      </c>
      <c r="F36" t="s">
        <v>332</v>
      </c>
      <c r="G36">
        <v>182</v>
      </c>
      <c r="H36">
        <v>60</v>
      </c>
      <c r="I36">
        <v>50</v>
      </c>
      <c r="J36">
        <v>0</v>
      </c>
      <c r="K36">
        <v>25</v>
      </c>
      <c r="L36" t="b">
        <f>IF(ISBLANK(Select_Region),TRUE,Data[[#This Row],[Region]]=Select_Region)</f>
        <v>1</v>
      </c>
      <c r="M36" t="b">
        <f>IF(ISBLANK(Select_Rep),TRUE,Data[[#This Row],[Sales Rep]]=Select_Rep)</f>
        <v>1</v>
      </c>
      <c r="N36" t="b">
        <f>IF(ISBLANK(Select_Product),TRUE,Data[[#This Row],[Product]]=Select_Product)</f>
        <v>1</v>
      </c>
      <c r="O36" t="b">
        <f>IF(ISBLANK(Select_Month),TRUE,Data[[#This Row],[Month]]=Select_Month)</f>
        <v>1</v>
      </c>
      <c r="P36">
        <f>Data[[#This Row],[inc_region]]*Data[[#This Row],[inc_rep]]*Data[[#This Row],[inc_product]]*Data[[#This Row],[inc_month]]</f>
        <v>1</v>
      </c>
      <c r="Q36" s="2">
        <f>Data[[#This Row],[Units Sold]]*Data[[#This Row],[Unit Price]]*(1-Data[[#This Row],[Discount %]]/100)-Data[[#This Row],[Units Sold]]*Data[[#This Row],[Cost per Unit]]</f>
        <v>1820</v>
      </c>
      <c r="R36" s="2">
        <f>Data[[#This Row],[inc_region]]*Data[[#This Row],[inc_rep]]*Data[[#This Row],[inc_product]]</f>
        <v>1</v>
      </c>
    </row>
    <row r="37" spans="1:18" hidden="1" x14ac:dyDescent="0.2">
      <c r="A37" t="s">
        <v>46</v>
      </c>
      <c r="B37" t="s">
        <v>312</v>
      </c>
      <c r="C37" t="s">
        <v>316</v>
      </c>
      <c r="D37" t="s">
        <v>325</v>
      </c>
      <c r="E37" t="s">
        <v>328</v>
      </c>
      <c r="F37" t="s">
        <v>334</v>
      </c>
      <c r="G37">
        <v>64</v>
      </c>
      <c r="H37">
        <v>50</v>
      </c>
      <c r="I37">
        <v>37</v>
      </c>
      <c r="J37">
        <v>0</v>
      </c>
      <c r="K37">
        <v>25</v>
      </c>
      <c r="L37" t="b">
        <f>IF(ISBLANK(Select_Region),TRUE,Data[[#This Row],[Region]]=Select_Region)</f>
        <v>1</v>
      </c>
      <c r="M37" t="b">
        <f>IF(ISBLANK(Select_Rep),TRUE,Data[[#This Row],[Sales Rep]]=Select_Rep)</f>
        <v>1</v>
      </c>
      <c r="N37" t="b">
        <f>IF(ISBLANK(Select_Product),TRUE,Data[[#This Row],[Product]]=Select_Product)</f>
        <v>1</v>
      </c>
      <c r="O37" t="b">
        <f>IF(ISBLANK(Select_Month),TRUE,Data[[#This Row],[Month]]=Select_Month)</f>
        <v>1</v>
      </c>
      <c r="P37">
        <f>Data[[#This Row],[inc_region]]*Data[[#This Row],[inc_rep]]*Data[[#This Row],[inc_product]]*Data[[#This Row],[inc_month]]</f>
        <v>1</v>
      </c>
      <c r="Q37" s="2">
        <f>Data[[#This Row],[Units Sold]]*Data[[#This Row],[Unit Price]]*(1-Data[[#This Row],[Discount %]]/100)-Data[[#This Row],[Units Sold]]*Data[[#This Row],[Cost per Unit]]</f>
        <v>832</v>
      </c>
      <c r="R37" s="2">
        <f>Data[[#This Row],[inc_region]]*Data[[#This Row],[inc_rep]]*Data[[#This Row],[inc_product]]</f>
        <v>1</v>
      </c>
    </row>
    <row r="38" spans="1:18" hidden="1" x14ac:dyDescent="0.2">
      <c r="A38" t="s">
        <v>47</v>
      </c>
      <c r="B38" t="s">
        <v>313</v>
      </c>
      <c r="C38" t="s">
        <v>317</v>
      </c>
      <c r="D38" t="s">
        <v>326</v>
      </c>
      <c r="E38" t="s">
        <v>329</v>
      </c>
      <c r="F38" t="s">
        <v>334</v>
      </c>
      <c r="G38">
        <v>59</v>
      </c>
      <c r="H38">
        <v>52</v>
      </c>
      <c r="I38">
        <v>36</v>
      </c>
      <c r="J38">
        <v>0</v>
      </c>
      <c r="K38">
        <v>30</v>
      </c>
      <c r="L38" t="b">
        <f>IF(ISBLANK(Select_Region),TRUE,Data[[#This Row],[Region]]=Select_Region)</f>
        <v>1</v>
      </c>
      <c r="M38" t="b">
        <f>IF(ISBLANK(Select_Rep),TRUE,Data[[#This Row],[Sales Rep]]=Select_Rep)</f>
        <v>1</v>
      </c>
      <c r="N38" t="b">
        <f>IF(ISBLANK(Select_Product),TRUE,Data[[#This Row],[Product]]=Select_Product)</f>
        <v>1</v>
      </c>
      <c r="O38" t="b">
        <f>IF(ISBLANK(Select_Month),TRUE,Data[[#This Row],[Month]]=Select_Month)</f>
        <v>1</v>
      </c>
      <c r="P38">
        <f>Data[[#This Row],[inc_region]]*Data[[#This Row],[inc_rep]]*Data[[#This Row],[inc_product]]*Data[[#This Row],[inc_month]]</f>
        <v>1</v>
      </c>
      <c r="Q38" s="2">
        <f>Data[[#This Row],[Units Sold]]*Data[[#This Row],[Unit Price]]*(1-Data[[#This Row],[Discount %]]/100)-Data[[#This Row],[Units Sold]]*Data[[#This Row],[Cost per Unit]]</f>
        <v>944</v>
      </c>
      <c r="R38" s="2">
        <f>Data[[#This Row],[inc_region]]*Data[[#This Row],[inc_rep]]*Data[[#This Row],[inc_product]]</f>
        <v>1</v>
      </c>
    </row>
    <row r="39" spans="1:18" hidden="1" x14ac:dyDescent="0.2">
      <c r="A39" t="s">
        <v>48</v>
      </c>
      <c r="B39" t="s">
        <v>312</v>
      </c>
      <c r="C39" t="s">
        <v>319</v>
      </c>
      <c r="D39" t="s">
        <v>326</v>
      </c>
      <c r="E39" t="s">
        <v>329</v>
      </c>
      <c r="F39" t="s">
        <v>334</v>
      </c>
      <c r="G39">
        <v>106</v>
      </c>
      <c r="H39">
        <v>52</v>
      </c>
      <c r="I39">
        <v>40</v>
      </c>
      <c r="J39">
        <v>0</v>
      </c>
      <c r="K39">
        <v>25</v>
      </c>
      <c r="L39" t="b">
        <f>IF(ISBLANK(Select_Region),TRUE,Data[[#This Row],[Region]]=Select_Region)</f>
        <v>1</v>
      </c>
      <c r="M39" t="b">
        <f>IF(ISBLANK(Select_Rep),TRUE,Data[[#This Row],[Sales Rep]]=Select_Rep)</f>
        <v>1</v>
      </c>
      <c r="N39" t="b">
        <f>IF(ISBLANK(Select_Product),TRUE,Data[[#This Row],[Product]]=Select_Product)</f>
        <v>1</v>
      </c>
      <c r="O39" t="b">
        <f>IF(ISBLANK(Select_Month),TRUE,Data[[#This Row],[Month]]=Select_Month)</f>
        <v>1</v>
      </c>
      <c r="P39">
        <f>Data[[#This Row],[inc_region]]*Data[[#This Row],[inc_rep]]*Data[[#This Row],[inc_product]]*Data[[#This Row],[inc_month]]</f>
        <v>1</v>
      </c>
      <c r="Q39" s="2">
        <f>Data[[#This Row],[Units Sold]]*Data[[#This Row],[Unit Price]]*(1-Data[[#This Row],[Discount %]]/100)-Data[[#This Row],[Units Sold]]*Data[[#This Row],[Cost per Unit]]</f>
        <v>1272</v>
      </c>
      <c r="R39" s="2">
        <f>Data[[#This Row],[inc_region]]*Data[[#This Row],[inc_rep]]*Data[[#This Row],[inc_product]]</f>
        <v>1</v>
      </c>
    </row>
    <row r="40" spans="1:18" hidden="1" x14ac:dyDescent="0.2">
      <c r="A40" t="s">
        <v>49</v>
      </c>
      <c r="B40" t="s">
        <v>311</v>
      </c>
      <c r="C40" t="s">
        <v>315</v>
      </c>
      <c r="D40" t="s">
        <v>323</v>
      </c>
      <c r="E40" t="s">
        <v>327</v>
      </c>
      <c r="F40" t="s">
        <v>332</v>
      </c>
      <c r="G40">
        <v>152</v>
      </c>
      <c r="H40">
        <v>52</v>
      </c>
      <c r="I40">
        <v>38</v>
      </c>
      <c r="J40">
        <v>0</v>
      </c>
      <c r="K40">
        <v>30</v>
      </c>
      <c r="L40" t="b">
        <f>IF(ISBLANK(Select_Region),TRUE,Data[[#This Row],[Region]]=Select_Region)</f>
        <v>1</v>
      </c>
      <c r="M40" t="b">
        <f>IF(ISBLANK(Select_Rep),TRUE,Data[[#This Row],[Sales Rep]]=Select_Rep)</f>
        <v>1</v>
      </c>
      <c r="N40" t="b">
        <f>IF(ISBLANK(Select_Product),TRUE,Data[[#This Row],[Product]]=Select_Product)</f>
        <v>1</v>
      </c>
      <c r="O40" t="b">
        <f>IF(ISBLANK(Select_Month),TRUE,Data[[#This Row],[Month]]=Select_Month)</f>
        <v>1</v>
      </c>
      <c r="P40">
        <f>Data[[#This Row],[inc_region]]*Data[[#This Row],[inc_rep]]*Data[[#This Row],[inc_product]]*Data[[#This Row],[inc_month]]</f>
        <v>1</v>
      </c>
      <c r="Q40" s="2">
        <f>Data[[#This Row],[Units Sold]]*Data[[#This Row],[Unit Price]]*(1-Data[[#This Row],[Discount %]]/100)-Data[[#This Row],[Units Sold]]*Data[[#This Row],[Cost per Unit]]</f>
        <v>2128</v>
      </c>
      <c r="R40" s="2">
        <f>Data[[#This Row],[inc_region]]*Data[[#This Row],[inc_rep]]*Data[[#This Row],[inc_product]]</f>
        <v>1</v>
      </c>
    </row>
    <row r="41" spans="1:18" hidden="1" x14ac:dyDescent="0.2">
      <c r="A41" t="s">
        <v>50</v>
      </c>
      <c r="B41" t="s">
        <v>311</v>
      </c>
      <c r="C41" t="s">
        <v>315</v>
      </c>
      <c r="D41" t="s">
        <v>325</v>
      </c>
      <c r="E41" t="s">
        <v>328</v>
      </c>
      <c r="F41" t="s">
        <v>333</v>
      </c>
      <c r="G41">
        <v>168</v>
      </c>
      <c r="H41">
        <v>62</v>
      </c>
      <c r="I41">
        <v>44</v>
      </c>
      <c r="J41">
        <v>0</v>
      </c>
      <c r="K41">
        <v>30</v>
      </c>
      <c r="L41" t="b">
        <f>IF(ISBLANK(Select_Region),TRUE,Data[[#This Row],[Region]]=Select_Region)</f>
        <v>1</v>
      </c>
      <c r="M41" t="b">
        <f>IF(ISBLANK(Select_Rep),TRUE,Data[[#This Row],[Sales Rep]]=Select_Rep)</f>
        <v>1</v>
      </c>
      <c r="N41" t="b">
        <f>IF(ISBLANK(Select_Product),TRUE,Data[[#This Row],[Product]]=Select_Product)</f>
        <v>1</v>
      </c>
      <c r="O41" t="b">
        <f>IF(ISBLANK(Select_Month),TRUE,Data[[#This Row],[Month]]=Select_Month)</f>
        <v>1</v>
      </c>
      <c r="P41">
        <f>Data[[#This Row],[inc_region]]*Data[[#This Row],[inc_rep]]*Data[[#This Row],[inc_product]]*Data[[#This Row],[inc_month]]</f>
        <v>1</v>
      </c>
      <c r="Q41" s="2">
        <f>Data[[#This Row],[Units Sold]]*Data[[#This Row],[Unit Price]]*(1-Data[[#This Row],[Discount %]]/100)-Data[[#This Row],[Units Sold]]*Data[[#This Row],[Cost per Unit]]</f>
        <v>3024</v>
      </c>
      <c r="R41" s="2">
        <f>Data[[#This Row],[inc_region]]*Data[[#This Row],[inc_rep]]*Data[[#This Row],[inc_product]]</f>
        <v>1</v>
      </c>
    </row>
    <row r="42" spans="1:18" hidden="1" x14ac:dyDescent="0.2">
      <c r="A42" t="s">
        <v>51</v>
      </c>
      <c r="B42" t="s">
        <v>311</v>
      </c>
      <c r="C42" t="s">
        <v>315</v>
      </c>
      <c r="D42" t="s">
        <v>325</v>
      </c>
      <c r="E42" t="s">
        <v>328</v>
      </c>
      <c r="F42" t="s">
        <v>331</v>
      </c>
      <c r="G42">
        <v>97</v>
      </c>
      <c r="H42">
        <v>45</v>
      </c>
      <c r="I42">
        <v>27</v>
      </c>
      <c r="J42">
        <v>5</v>
      </c>
      <c r="K42">
        <v>20</v>
      </c>
      <c r="L42" t="b">
        <f>IF(ISBLANK(Select_Region),TRUE,Data[[#This Row],[Region]]=Select_Region)</f>
        <v>1</v>
      </c>
      <c r="M42" t="b">
        <f>IF(ISBLANK(Select_Rep),TRUE,Data[[#This Row],[Sales Rep]]=Select_Rep)</f>
        <v>1</v>
      </c>
      <c r="N42" t="b">
        <f>IF(ISBLANK(Select_Product),TRUE,Data[[#This Row],[Product]]=Select_Product)</f>
        <v>1</v>
      </c>
      <c r="O42" t="b">
        <f>IF(ISBLANK(Select_Month),TRUE,Data[[#This Row],[Month]]=Select_Month)</f>
        <v>1</v>
      </c>
      <c r="P42">
        <f>Data[[#This Row],[inc_region]]*Data[[#This Row],[inc_rep]]*Data[[#This Row],[inc_product]]*Data[[#This Row],[inc_month]]</f>
        <v>1</v>
      </c>
      <c r="Q42" s="2">
        <f>Data[[#This Row],[Units Sold]]*Data[[#This Row],[Unit Price]]*(1-Data[[#This Row],[Discount %]]/100)-Data[[#This Row],[Units Sold]]*Data[[#This Row],[Cost per Unit]]</f>
        <v>1527.75</v>
      </c>
      <c r="R42" s="2">
        <f>Data[[#This Row],[inc_region]]*Data[[#This Row],[inc_rep]]*Data[[#This Row],[inc_product]]</f>
        <v>1</v>
      </c>
    </row>
    <row r="43" spans="1:18" hidden="1" x14ac:dyDescent="0.2">
      <c r="A43" t="s">
        <v>52</v>
      </c>
      <c r="B43" t="s">
        <v>312</v>
      </c>
      <c r="C43" t="s">
        <v>319</v>
      </c>
      <c r="D43" t="s">
        <v>325</v>
      </c>
      <c r="E43" t="s">
        <v>328</v>
      </c>
      <c r="F43" t="s">
        <v>330</v>
      </c>
      <c r="G43">
        <v>184</v>
      </c>
      <c r="H43">
        <v>62</v>
      </c>
      <c r="I43">
        <v>42</v>
      </c>
      <c r="J43">
        <v>0</v>
      </c>
      <c r="K43">
        <v>30</v>
      </c>
      <c r="L43" t="b">
        <f>IF(ISBLANK(Select_Region),TRUE,Data[[#This Row],[Region]]=Select_Region)</f>
        <v>1</v>
      </c>
      <c r="M43" t="b">
        <f>IF(ISBLANK(Select_Rep),TRUE,Data[[#This Row],[Sales Rep]]=Select_Rep)</f>
        <v>1</v>
      </c>
      <c r="N43" t="b">
        <f>IF(ISBLANK(Select_Product),TRUE,Data[[#This Row],[Product]]=Select_Product)</f>
        <v>1</v>
      </c>
      <c r="O43" t="b">
        <f>IF(ISBLANK(Select_Month),TRUE,Data[[#This Row],[Month]]=Select_Month)</f>
        <v>1</v>
      </c>
      <c r="P43">
        <f>Data[[#This Row],[inc_region]]*Data[[#This Row],[inc_rep]]*Data[[#This Row],[inc_product]]*Data[[#This Row],[inc_month]]</f>
        <v>1</v>
      </c>
      <c r="Q43" s="2">
        <f>Data[[#This Row],[Units Sold]]*Data[[#This Row],[Unit Price]]*(1-Data[[#This Row],[Discount %]]/100)-Data[[#This Row],[Units Sold]]*Data[[#This Row],[Cost per Unit]]</f>
        <v>3680</v>
      </c>
      <c r="R43" s="2">
        <f>Data[[#This Row],[inc_region]]*Data[[#This Row],[inc_rep]]*Data[[#This Row],[inc_product]]</f>
        <v>1</v>
      </c>
    </row>
    <row r="44" spans="1:18" hidden="1" x14ac:dyDescent="0.2">
      <c r="A44" t="s">
        <v>53</v>
      </c>
      <c r="B44" t="s">
        <v>314</v>
      </c>
      <c r="C44" t="s">
        <v>318</v>
      </c>
      <c r="D44" t="s">
        <v>326</v>
      </c>
      <c r="E44" t="s">
        <v>329</v>
      </c>
      <c r="F44" t="s">
        <v>332</v>
      </c>
      <c r="G44">
        <v>99</v>
      </c>
      <c r="H44">
        <v>60</v>
      </c>
      <c r="I44">
        <v>50</v>
      </c>
      <c r="J44">
        <v>10</v>
      </c>
      <c r="K44">
        <v>25</v>
      </c>
      <c r="L44" t="b">
        <f>IF(ISBLANK(Select_Region),TRUE,Data[[#This Row],[Region]]=Select_Region)</f>
        <v>1</v>
      </c>
      <c r="M44" t="b">
        <f>IF(ISBLANK(Select_Rep),TRUE,Data[[#This Row],[Sales Rep]]=Select_Rep)</f>
        <v>1</v>
      </c>
      <c r="N44" t="b">
        <f>IF(ISBLANK(Select_Product),TRUE,Data[[#This Row],[Product]]=Select_Product)</f>
        <v>1</v>
      </c>
      <c r="O44" t="b">
        <f>IF(ISBLANK(Select_Month),TRUE,Data[[#This Row],[Month]]=Select_Month)</f>
        <v>1</v>
      </c>
      <c r="P44">
        <f>Data[[#This Row],[inc_region]]*Data[[#This Row],[inc_rep]]*Data[[#This Row],[inc_product]]*Data[[#This Row],[inc_month]]</f>
        <v>1</v>
      </c>
      <c r="Q44" s="2">
        <f>Data[[#This Row],[Units Sold]]*Data[[#This Row],[Unit Price]]*(1-Data[[#This Row],[Discount %]]/100)-Data[[#This Row],[Units Sold]]*Data[[#This Row],[Cost per Unit]]</f>
        <v>396</v>
      </c>
      <c r="R44" s="2">
        <f>Data[[#This Row],[inc_region]]*Data[[#This Row],[inc_rep]]*Data[[#This Row],[inc_product]]</f>
        <v>1</v>
      </c>
    </row>
    <row r="45" spans="1:18" hidden="1" x14ac:dyDescent="0.2">
      <c r="A45" t="s">
        <v>54</v>
      </c>
      <c r="B45" t="s">
        <v>313</v>
      </c>
      <c r="C45" t="s">
        <v>321</v>
      </c>
      <c r="D45" t="s">
        <v>326</v>
      </c>
      <c r="E45" t="s">
        <v>329</v>
      </c>
      <c r="F45" t="s">
        <v>331</v>
      </c>
      <c r="G45">
        <v>119</v>
      </c>
      <c r="H45">
        <v>52</v>
      </c>
      <c r="I45">
        <v>39</v>
      </c>
      <c r="J45">
        <v>0</v>
      </c>
      <c r="K45">
        <v>20</v>
      </c>
      <c r="L45" t="b">
        <f>IF(ISBLANK(Select_Region),TRUE,Data[[#This Row],[Region]]=Select_Region)</f>
        <v>1</v>
      </c>
      <c r="M45" t="b">
        <f>IF(ISBLANK(Select_Rep),TRUE,Data[[#This Row],[Sales Rep]]=Select_Rep)</f>
        <v>1</v>
      </c>
      <c r="N45" t="b">
        <f>IF(ISBLANK(Select_Product),TRUE,Data[[#This Row],[Product]]=Select_Product)</f>
        <v>1</v>
      </c>
      <c r="O45" t="b">
        <f>IF(ISBLANK(Select_Month),TRUE,Data[[#This Row],[Month]]=Select_Month)</f>
        <v>1</v>
      </c>
      <c r="P45">
        <f>Data[[#This Row],[inc_region]]*Data[[#This Row],[inc_rep]]*Data[[#This Row],[inc_product]]*Data[[#This Row],[inc_month]]</f>
        <v>1</v>
      </c>
      <c r="Q45" s="2">
        <f>Data[[#This Row],[Units Sold]]*Data[[#This Row],[Unit Price]]*(1-Data[[#This Row],[Discount %]]/100)-Data[[#This Row],[Units Sold]]*Data[[#This Row],[Cost per Unit]]</f>
        <v>1547</v>
      </c>
      <c r="R45" s="2">
        <f>Data[[#This Row],[inc_region]]*Data[[#This Row],[inc_rep]]*Data[[#This Row],[inc_product]]</f>
        <v>1</v>
      </c>
    </row>
    <row r="46" spans="1:18" x14ac:dyDescent="0.2">
      <c r="A46" t="s">
        <v>55</v>
      </c>
      <c r="B46" t="s">
        <v>312</v>
      </c>
      <c r="C46" t="s">
        <v>319</v>
      </c>
      <c r="D46" t="s">
        <v>324</v>
      </c>
      <c r="E46" t="s">
        <v>327</v>
      </c>
      <c r="F46" t="s">
        <v>334</v>
      </c>
      <c r="G46">
        <v>99</v>
      </c>
      <c r="H46">
        <v>52</v>
      </c>
      <c r="I46">
        <v>39</v>
      </c>
      <c r="J46">
        <v>0</v>
      </c>
      <c r="K46">
        <v>25</v>
      </c>
      <c r="L46" t="b">
        <f>IF(ISBLANK(Select_Region),TRUE,Data[[#This Row],[Region]]=Select_Region)</f>
        <v>1</v>
      </c>
      <c r="M46" t="b">
        <f>IF(ISBLANK(Select_Rep),TRUE,Data[[#This Row],[Sales Rep]]=Select_Rep)</f>
        <v>1</v>
      </c>
      <c r="N46" t="b">
        <f>IF(ISBLANK(Select_Product),TRUE,Data[[#This Row],[Product]]=Select_Product)</f>
        <v>1</v>
      </c>
      <c r="O46" t="b">
        <f>IF(ISBLANK(Select_Month),TRUE,Data[[#This Row],[Month]]=Select_Month)</f>
        <v>1</v>
      </c>
      <c r="P46">
        <f>Data[[#This Row],[inc_region]]*Data[[#This Row],[inc_rep]]*Data[[#This Row],[inc_product]]*Data[[#This Row],[inc_month]]</f>
        <v>1</v>
      </c>
      <c r="Q46" s="2">
        <f>Data[[#This Row],[Units Sold]]*Data[[#This Row],[Unit Price]]*(1-Data[[#This Row],[Discount %]]/100)-Data[[#This Row],[Units Sold]]*Data[[#This Row],[Cost per Unit]]</f>
        <v>1287</v>
      </c>
      <c r="R46" s="2">
        <f>Data[[#This Row],[inc_region]]*Data[[#This Row],[inc_rep]]*Data[[#This Row],[inc_product]]</f>
        <v>1</v>
      </c>
    </row>
    <row r="47" spans="1:18" hidden="1" x14ac:dyDescent="0.2">
      <c r="A47" t="s">
        <v>56</v>
      </c>
      <c r="B47" t="s">
        <v>312</v>
      </c>
      <c r="C47" t="s">
        <v>319</v>
      </c>
      <c r="D47" t="s">
        <v>323</v>
      </c>
      <c r="E47" t="s">
        <v>327</v>
      </c>
      <c r="F47" t="s">
        <v>334</v>
      </c>
      <c r="G47">
        <v>173</v>
      </c>
      <c r="H47">
        <v>52</v>
      </c>
      <c r="I47">
        <v>32</v>
      </c>
      <c r="J47">
        <v>0</v>
      </c>
      <c r="K47">
        <v>25</v>
      </c>
      <c r="L47" t="b">
        <f>IF(ISBLANK(Select_Region),TRUE,Data[[#This Row],[Region]]=Select_Region)</f>
        <v>1</v>
      </c>
      <c r="M47" t="b">
        <f>IF(ISBLANK(Select_Rep),TRUE,Data[[#This Row],[Sales Rep]]=Select_Rep)</f>
        <v>1</v>
      </c>
      <c r="N47" t="b">
        <f>IF(ISBLANK(Select_Product),TRUE,Data[[#This Row],[Product]]=Select_Product)</f>
        <v>1</v>
      </c>
      <c r="O47" t="b">
        <f>IF(ISBLANK(Select_Month),TRUE,Data[[#This Row],[Month]]=Select_Month)</f>
        <v>1</v>
      </c>
      <c r="P47">
        <f>Data[[#This Row],[inc_region]]*Data[[#This Row],[inc_rep]]*Data[[#This Row],[inc_product]]*Data[[#This Row],[inc_month]]</f>
        <v>1</v>
      </c>
      <c r="Q47" s="2">
        <f>Data[[#This Row],[Units Sold]]*Data[[#This Row],[Unit Price]]*(1-Data[[#This Row],[Discount %]]/100)-Data[[#This Row],[Units Sold]]*Data[[#This Row],[Cost per Unit]]</f>
        <v>3460</v>
      </c>
      <c r="R47" s="2">
        <f>Data[[#This Row],[inc_region]]*Data[[#This Row],[inc_rep]]*Data[[#This Row],[inc_product]]</f>
        <v>1</v>
      </c>
    </row>
    <row r="48" spans="1:18" hidden="1" x14ac:dyDescent="0.2">
      <c r="A48" t="s">
        <v>57</v>
      </c>
      <c r="B48" t="s">
        <v>313</v>
      </c>
      <c r="C48" t="s">
        <v>317</v>
      </c>
      <c r="D48" t="s">
        <v>325</v>
      </c>
      <c r="E48" t="s">
        <v>328</v>
      </c>
      <c r="F48" t="s">
        <v>333</v>
      </c>
      <c r="G48">
        <v>163</v>
      </c>
      <c r="H48">
        <v>50</v>
      </c>
      <c r="I48">
        <v>33</v>
      </c>
      <c r="J48">
        <v>15</v>
      </c>
      <c r="K48">
        <v>25</v>
      </c>
      <c r="L48" t="b">
        <f>IF(ISBLANK(Select_Region),TRUE,Data[[#This Row],[Region]]=Select_Region)</f>
        <v>1</v>
      </c>
      <c r="M48" t="b">
        <f>IF(ISBLANK(Select_Rep),TRUE,Data[[#This Row],[Sales Rep]]=Select_Rep)</f>
        <v>1</v>
      </c>
      <c r="N48" t="b">
        <f>IF(ISBLANK(Select_Product),TRUE,Data[[#This Row],[Product]]=Select_Product)</f>
        <v>1</v>
      </c>
      <c r="O48" t="b">
        <f>IF(ISBLANK(Select_Month),TRUE,Data[[#This Row],[Month]]=Select_Month)</f>
        <v>1</v>
      </c>
      <c r="P48">
        <f>Data[[#This Row],[inc_region]]*Data[[#This Row],[inc_rep]]*Data[[#This Row],[inc_product]]*Data[[#This Row],[inc_month]]</f>
        <v>1</v>
      </c>
      <c r="Q48" s="2">
        <f>Data[[#This Row],[Units Sold]]*Data[[#This Row],[Unit Price]]*(1-Data[[#This Row],[Discount %]]/100)-Data[[#This Row],[Units Sold]]*Data[[#This Row],[Cost per Unit]]</f>
        <v>1548.5</v>
      </c>
      <c r="R48" s="2">
        <f>Data[[#This Row],[inc_region]]*Data[[#This Row],[inc_rep]]*Data[[#This Row],[inc_product]]</f>
        <v>1</v>
      </c>
    </row>
    <row r="49" spans="1:18" hidden="1" x14ac:dyDescent="0.2">
      <c r="A49" t="s">
        <v>58</v>
      </c>
      <c r="B49" t="s">
        <v>312</v>
      </c>
      <c r="C49" t="s">
        <v>319</v>
      </c>
      <c r="D49" t="s">
        <v>326</v>
      </c>
      <c r="E49" t="s">
        <v>329</v>
      </c>
      <c r="F49" t="s">
        <v>332</v>
      </c>
      <c r="G49">
        <v>172</v>
      </c>
      <c r="H49">
        <v>60</v>
      </c>
      <c r="I49">
        <v>43</v>
      </c>
      <c r="J49">
        <v>10</v>
      </c>
      <c r="K49">
        <v>25</v>
      </c>
      <c r="L49" t="b">
        <f>IF(ISBLANK(Select_Region),TRUE,Data[[#This Row],[Region]]=Select_Region)</f>
        <v>1</v>
      </c>
      <c r="M49" t="b">
        <f>IF(ISBLANK(Select_Rep),TRUE,Data[[#This Row],[Sales Rep]]=Select_Rep)</f>
        <v>1</v>
      </c>
      <c r="N49" t="b">
        <f>IF(ISBLANK(Select_Product),TRUE,Data[[#This Row],[Product]]=Select_Product)</f>
        <v>1</v>
      </c>
      <c r="O49" t="b">
        <f>IF(ISBLANK(Select_Month),TRUE,Data[[#This Row],[Month]]=Select_Month)</f>
        <v>1</v>
      </c>
      <c r="P49">
        <f>Data[[#This Row],[inc_region]]*Data[[#This Row],[inc_rep]]*Data[[#This Row],[inc_product]]*Data[[#This Row],[inc_month]]</f>
        <v>1</v>
      </c>
      <c r="Q49" s="2">
        <f>Data[[#This Row],[Units Sold]]*Data[[#This Row],[Unit Price]]*(1-Data[[#This Row],[Discount %]]/100)-Data[[#This Row],[Units Sold]]*Data[[#This Row],[Cost per Unit]]</f>
        <v>1892</v>
      </c>
      <c r="R49" s="2">
        <f>Data[[#This Row],[inc_region]]*Data[[#This Row],[inc_rep]]*Data[[#This Row],[inc_product]]</f>
        <v>1</v>
      </c>
    </row>
    <row r="50" spans="1:18" x14ac:dyDescent="0.2">
      <c r="A50" t="s">
        <v>59</v>
      </c>
      <c r="B50" t="s">
        <v>314</v>
      </c>
      <c r="C50" t="s">
        <v>318</v>
      </c>
      <c r="D50" t="s">
        <v>324</v>
      </c>
      <c r="E50" t="s">
        <v>327</v>
      </c>
      <c r="F50" t="s">
        <v>334</v>
      </c>
      <c r="G50">
        <v>59</v>
      </c>
      <c r="H50">
        <v>50</v>
      </c>
      <c r="I50">
        <v>37</v>
      </c>
      <c r="J50">
        <v>0</v>
      </c>
      <c r="K50">
        <v>25</v>
      </c>
      <c r="L50" t="b">
        <f>IF(ISBLANK(Select_Region),TRUE,Data[[#This Row],[Region]]=Select_Region)</f>
        <v>1</v>
      </c>
      <c r="M50" t="b">
        <f>IF(ISBLANK(Select_Rep),TRUE,Data[[#This Row],[Sales Rep]]=Select_Rep)</f>
        <v>1</v>
      </c>
      <c r="N50" t="b">
        <f>IF(ISBLANK(Select_Product),TRUE,Data[[#This Row],[Product]]=Select_Product)</f>
        <v>1</v>
      </c>
      <c r="O50" t="b">
        <f>IF(ISBLANK(Select_Month),TRUE,Data[[#This Row],[Month]]=Select_Month)</f>
        <v>1</v>
      </c>
      <c r="P50">
        <f>Data[[#This Row],[inc_region]]*Data[[#This Row],[inc_rep]]*Data[[#This Row],[inc_product]]*Data[[#This Row],[inc_month]]</f>
        <v>1</v>
      </c>
      <c r="Q50" s="2">
        <f>Data[[#This Row],[Units Sold]]*Data[[#This Row],[Unit Price]]*(1-Data[[#This Row],[Discount %]]/100)-Data[[#This Row],[Units Sold]]*Data[[#This Row],[Cost per Unit]]</f>
        <v>767</v>
      </c>
      <c r="R50" s="2">
        <f>Data[[#This Row],[inc_region]]*Data[[#This Row],[inc_rep]]*Data[[#This Row],[inc_product]]</f>
        <v>1</v>
      </c>
    </row>
    <row r="51" spans="1:18" hidden="1" x14ac:dyDescent="0.2">
      <c r="A51" t="s">
        <v>60</v>
      </c>
      <c r="B51" t="s">
        <v>313</v>
      </c>
      <c r="C51" t="s">
        <v>317</v>
      </c>
      <c r="D51" t="s">
        <v>325</v>
      </c>
      <c r="E51" t="s">
        <v>328</v>
      </c>
      <c r="F51" t="s">
        <v>334</v>
      </c>
      <c r="G51">
        <v>179</v>
      </c>
      <c r="H51">
        <v>45</v>
      </c>
      <c r="I51">
        <v>29</v>
      </c>
      <c r="J51">
        <v>5</v>
      </c>
      <c r="K51">
        <v>25</v>
      </c>
      <c r="L51" t="b">
        <f>IF(ISBLANK(Select_Region),TRUE,Data[[#This Row],[Region]]=Select_Region)</f>
        <v>1</v>
      </c>
      <c r="M51" t="b">
        <f>IF(ISBLANK(Select_Rep),TRUE,Data[[#This Row],[Sales Rep]]=Select_Rep)</f>
        <v>1</v>
      </c>
      <c r="N51" t="b">
        <f>IF(ISBLANK(Select_Product),TRUE,Data[[#This Row],[Product]]=Select_Product)</f>
        <v>1</v>
      </c>
      <c r="O51" t="b">
        <f>IF(ISBLANK(Select_Month),TRUE,Data[[#This Row],[Month]]=Select_Month)</f>
        <v>1</v>
      </c>
      <c r="P51">
        <f>Data[[#This Row],[inc_region]]*Data[[#This Row],[inc_rep]]*Data[[#This Row],[inc_product]]*Data[[#This Row],[inc_month]]</f>
        <v>1</v>
      </c>
      <c r="Q51" s="2">
        <f>Data[[#This Row],[Units Sold]]*Data[[#This Row],[Unit Price]]*(1-Data[[#This Row],[Discount %]]/100)-Data[[#This Row],[Units Sold]]*Data[[#This Row],[Cost per Unit]]</f>
        <v>2461.25</v>
      </c>
      <c r="R51" s="2">
        <f>Data[[#This Row],[inc_region]]*Data[[#This Row],[inc_rep]]*Data[[#This Row],[inc_product]]</f>
        <v>1</v>
      </c>
    </row>
    <row r="52" spans="1:18" hidden="1" x14ac:dyDescent="0.2">
      <c r="A52" t="s">
        <v>61</v>
      </c>
      <c r="B52" t="s">
        <v>313</v>
      </c>
      <c r="C52" t="s">
        <v>317</v>
      </c>
      <c r="D52" t="s">
        <v>323</v>
      </c>
      <c r="E52" t="s">
        <v>327</v>
      </c>
      <c r="F52" t="s">
        <v>333</v>
      </c>
      <c r="G52">
        <v>91</v>
      </c>
      <c r="H52">
        <v>50</v>
      </c>
      <c r="I52">
        <v>36</v>
      </c>
      <c r="J52">
        <v>0</v>
      </c>
      <c r="K52">
        <v>30</v>
      </c>
      <c r="L52" t="b">
        <f>IF(ISBLANK(Select_Region),TRUE,Data[[#This Row],[Region]]=Select_Region)</f>
        <v>1</v>
      </c>
      <c r="M52" t="b">
        <f>IF(ISBLANK(Select_Rep),TRUE,Data[[#This Row],[Sales Rep]]=Select_Rep)</f>
        <v>1</v>
      </c>
      <c r="N52" t="b">
        <f>IF(ISBLANK(Select_Product),TRUE,Data[[#This Row],[Product]]=Select_Product)</f>
        <v>1</v>
      </c>
      <c r="O52" t="b">
        <f>IF(ISBLANK(Select_Month),TRUE,Data[[#This Row],[Month]]=Select_Month)</f>
        <v>1</v>
      </c>
      <c r="P52">
        <f>Data[[#This Row],[inc_region]]*Data[[#This Row],[inc_rep]]*Data[[#This Row],[inc_product]]*Data[[#This Row],[inc_month]]</f>
        <v>1</v>
      </c>
      <c r="Q52" s="2">
        <f>Data[[#This Row],[Units Sold]]*Data[[#This Row],[Unit Price]]*(1-Data[[#This Row],[Discount %]]/100)-Data[[#This Row],[Units Sold]]*Data[[#This Row],[Cost per Unit]]</f>
        <v>1274</v>
      </c>
      <c r="R52" s="2">
        <f>Data[[#This Row],[inc_region]]*Data[[#This Row],[inc_rep]]*Data[[#This Row],[inc_product]]</f>
        <v>1</v>
      </c>
    </row>
    <row r="53" spans="1:18" x14ac:dyDescent="0.2">
      <c r="A53" t="s">
        <v>62</v>
      </c>
      <c r="B53" t="s">
        <v>314</v>
      </c>
      <c r="C53" t="s">
        <v>322</v>
      </c>
      <c r="D53" t="s">
        <v>324</v>
      </c>
      <c r="E53" t="s">
        <v>327</v>
      </c>
      <c r="F53" t="s">
        <v>332</v>
      </c>
      <c r="G53">
        <v>116</v>
      </c>
      <c r="H53">
        <v>45</v>
      </c>
      <c r="I53">
        <v>25</v>
      </c>
      <c r="J53">
        <v>15</v>
      </c>
      <c r="K53">
        <v>25</v>
      </c>
      <c r="L53" t="b">
        <f>IF(ISBLANK(Select_Region),TRUE,Data[[#This Row],[Region]]=Select_Region)</f>
        <v>1</v>
      </c>
      <c r="M53" t="b">
        <f>IF(ISBLANK(Select_Rep),TRUE,Data[[#This Row],[Sales Rep]]=Select_Rep)</f>
        <v>1</v>
      </c>
      <c r="N53" t="b">
        <f>IF(ISBLANK(Select_Product),TRUE,Data[[#This Row],[Product]]=Select_Product)</f>
        <v>1</v>
      </c>
      <c r="O53" t="b">
        <f>IF(ISBLANK(Select_Month),TRUE,Data[[#This Row],[Month]]=Select_Month)</f>
        <v>1</v>
      </c>
      <c r="P53">
        <f>Data[[#This Row],[inc_region]]*Data[[#This Row],[inc_rep]]*Data[[#This Row],[inc_product]]*Data[[#This Row],[inc_month]]</f>
        <v>1</v>
      </c>
      <c r="Q53" s="2">
        <f>Data[[#This Row],[Units Sold]]*Data[[#This Row],[Unit Price]]*(1-Data[[#This Row],[Discount %]]/100)-Data[[#This Row],[Units Sold]]*Data[[#This Row],[Cost per Unit]]</f>
        <v>1537</v>
      </c>
      <c r="R53" s="2">
        <f>Data[[#This Row],[inc_region]]*Data[[#This Row],[inc_rep]]*Data[[#This Row],[inc_product]]</f>
        <v>1</v>
      </c>
    </row>
    <row r="54" spans="1:18" hidden="1" x14ac:dyDescent="0.2">
      <c r="A54" t="s">
        <v>63</v>
      </c>
      <c r="B54" t="s">
        <v>314</v>
      </c>
      <c r="C54" t="s">
        <v>322</v>
      </c>
      <c r="D54" t="s">
        <v>323</v>
      </c>
      <c r="E54" t="s">
        <v>327</v>
      </c>
      <c r="F54" t="s">
        <v>332</v>
      </c>
      <c r="G54">
        <v>119</v>
      </c>
      <c r="H54">
        <v>50</v>
      </c>
      <c r="I54">
        <v>35</v>
      </c>
      <c r="J54">
        <v>10</v>
      </c>
      <c r="K54">
        <v>20</v>
      </c>
      <c r="L54" t="b">
        <f>IF(ISBLANK(Select_Region),TRUE,Data[[#This Row],[Region]]=Select_Region)</f>
        <v>1</v>
      </c>
      <c r="M54" t="b">
        <f>IF(ISBLANK(Select_Rep),TRUE,Data[[#This Row],[Sales Rep]]=Select_Rep)</f>
        <v>1</v>
      </c>
      <c r="N54" t="b">
        <f>IF(ISBLANK(Select_Product),TRUE,Data[[#This Row],[Product]]=Select_Product)</f>
        <v>1</v>
      </c>
      <c r="O54" t="b">
        <f>IF(ISBLANK(Select_Month),TRUE,Data[[#This Row],[Month]]=Select_Month)</f>
        <v>1</v>
      </c>
      <c r="P54">
        <f>Data[[#This Row],[inc_region]]*Data[[#This Row],[inc_rep]]*Data[[#This Row],[inc_product]]*Data[[#This Row],[inc_month]]</f>
        <v>1</v>
      </c>
      <c r="Q54" s="2">
        <f>Data[[#This Row],[Units Sold]]*Data[[#This Row],[Unit Price]]*(1-Data[[#This Row],[Discount %]]/100)-Data[[#This Row],[Units Sold]]*Data[[#This Row],[Cost per Unit]]</f>
        <v>1190</v>
      </c>
      <c r="R54" s="2">
        <f>Data[[#This Row],[inc_region]]*Data[[#This Row],[inc_rep]]*Data[[#This Row],[inc_product]]</f>
        <v>1</v>
      </c>
    </row>
    <row r="55" spans="1:18" hidden="1" x14ac:dyDescent="0.2">
      <c r="A55" t="s">
        <v>64</v>
      </c>
      <c r="B55" t="s">
        <v>312</v>
      </c>
      <c r="C55" t="s">
        <v>319</v>
      </c>
      <c r="D55" t="s">
        <v>325</v>
      </c>
      <c r="E55" t="s">
        <v>328</v>
      </c>
      <c r="F55" t="s">
        <v>331</v>
      </c>
      <c r="G55">
        <v>194</v>
      </c>
      <c r="H55">
        <v>45</v>
      </c>
      <c r="I55">
        <v>25</v>
      </c>
      <c r="J55">
        <v>10</v>
      </c>
      <c r="K55">
        <v>25</v>
      </c>
      <c r="L55" t="b">
        <f>IF(ISBLANK(Select_Region),TRUE,Data[[#This Row],[Region]]=Select_Region)</f>
        <v>1</v>
      </c>
      <c r="M55" t="b">
        <f>IF(ISBLANK(Select_Rep),TRUE,Data[[#This Row],[Sales Rep]]=Select_Rep)</f>
        <v>1</v>
      </c>
      <c r="N55" t="b">
        <f>IF(ISBLANK(Select_Product),TRUE,Data[[#This Row],[Product]]=Select_Product)</f>
        <v>1</v>
      </c>
      <c r="O55" t="b">
        <f>IF(ISBLANK(Select_Month),TRUE,Data[[#This Row],[Month]]=Select_Month)</f>
        <v>1</v>
      </c>
      <c r="P55">
        <f>Data[[#This Row],[inc_region]]*Data[[#This Row],[inc_rep]]*Data[[#This Row],[inc_product]]*Data[[#This Row],[inc_month]]</f>
        <v>1</v>
      </c>
      <c r="Q55" s="2">
        <f>Data[[#This Row],[Units Sold]]*Data[[#This Row],[Unit Price]]*(1-Data[[#This Row],[Discount %]]/100)-Data[[#This Row],[Units Sold]]*Data[[#This Row],[Cost per Unit]]</f>
        <v>3007</v>
      </c>
      <c r="R55" s="2">
        <f>Data[[#This Row],[inc_region]]*Data[[#This Row],[inc_rep]]*Data[[#This Row],[inc_product]]</f>
        <v>1</v>
      </c>
    </row>
    <row r="56" spans="1:18" x14ac:dyDescent="0.2">
      <c r="A56" t="s">
        <v>65</v>
      </c>
      <c r="B56" t="s">
        <v>311</v>
      </c>
      <c r="C56" t="s">
        <v>315</v>
      </c>
      <c r="D56" t="s">
        <v>324</v>
      </c>
      <c r="E56" t="s">
        <v>327</v>
      </c>
      <c r="F56" t="s">
        <v>332</v>
      </c>
      <c r="G56">
        <v>107</v>
      </c>
      <c r="H56">
        <v>62</v>
      </c>
      <c r="I56">
        <v>44</v>
      </c>
      <c r="J56">
        <v>10</v>
      </c>
      <c r="K56">
        <v>20</v>
      </c>
      <c r="L56" t="b">
        <f>IF(ISBLANK(Select_Region),TRUE,Data[[#This Row],[Region]]=Select_Region)</f>
        <v>1</v>
      </c>
      <c r="M56" t="b">
        <f>IF(ISBLANK(Select_Rep),TRUE,Data[[#This Row],[Sales Rep]]=Select_Rep)</f>
        <v>1</v>
      </c>
      <c r="N56" t="b">
        <f>IF(ISBLANK(Select_Product),TRUE,Data[[#This Row],[Product]]=Select_Product)</f>
        <v>1</v>
      </c>
      <c r="O56" t="b">
        <f>IF(ISBLANK(Select_Month),TRUE,Data[[#This Row],[Month]]=Select_Month)</f>
        <v>1</v>
      </c>
      <c r="P56">
        <f>Data[[#This Row],[inc_region]]*Data[[#This Row],[inc_rep]]*Data[[#This Row],[inc_product]]*Data[[#This Row],[inc_month]]</f>
        <v>1</v>
      </c>
      <c r="Q56" s="2">
        <f>Data[[#This Row],[Units Sold]]*Data[[#This Row],[Unit Price]]*(1-Data[[#This Row],[Discount %]]/100)-Data[[#This Row],[Units Sold]]*Data[[#This Row],[Cost per Unit]]</f>
        <v>1262.6000000000004</v>
      </c>
      <c r="R56" s="2">
        <f>Data[[#This Row],[inc_region]]*Data[[#This Row],[inc_rep]]*Data[[#This Row],[inc_product]]</f>
        <v>1</v>
      </c>
    </row>
    <row r="57" spans="1:18" hidden="1" x14ac:dyDescent="0.2">
      <c r="A57" t="s">
        <v>66</v>
      </c>
      <c r="B57" t="s">
        <v>311</v>
      </c>
      <c r="C57" t="s">
        <v>315</v>
      </c>
      <c r="D57" t="s">
        <v>326</v>
      </c>
      <c r="E57" t="s">
        <v>329</v>
      </c>
      <c r="F57" t="s">
        <v>334</v>
      </c>
      <c r="G57">
        <v>129</v>
      </c>
      <c r="H57">
        <v>55</v>
      </c>
      <c r="I57">
        <v>41</v>
      </c>
      <c r="J57">
        <v>10</v>
      </c>
      <c r="K57">
        <v>20</v>
      </c>
      <c r="L57" t="b">
        <f>IF(ISBLANK(Select_Region),TRUE,Data[[#This Row],[Region]]=Select_Region)</f>
        <v>1</v>
      </c>
      <c r="M57" t="b">
        <f>IF(ISBLANK(Select_Rep),TRUE,Data[[#This Row],[Sales Rep]]=Select_Rep)</f>
        <v>1</v>
      </c>
      <c r="N57" t="b">
        <f>IF(ISBLANK(Select_Product),TRUE,Data[[#This Row],[Product]]=Select_Product)</f>
        <v>1</v>
      </c>
      <c r="O57" t="b">
        <f>IF(ISBLANK(Select_Month),TRUE,Data[[#This Row],[Month]]=Select_Month)</f>
        <v>1</v>
      </c>
      <c r="P57">
        <f>Data[[#This Row],[inc_region]]*Data[[#This Row],[inc_rep]]*Data[[#This Row],[inc_product]]*Data[[#This Row],[inc_month]]</f>
        <v>1</v>
      </c>
      <c r="Q57" s="2">
        <f>Data[[#This Row],[Units Sold]]*Data[[#This Row],[Unit Price]]*(1-Data[[#This Row],[Discount %]]/100)-Data[[#This Row],[Units Sold]]*Data[[#This Row],[Cost per Unit]]</f>
        <v>1096.5</v>
      </c>
      <c r="R57" s="2">
        <f>Data[[#This Row],[inc_region]]*Data[[#This Row],[inc_rep]]*Data[[#This Row],[inc_product]]</f>
        <v>1</v>
      </c>
    </row>
    <row r="58" spans="1:18" hidden="1" x14ac:dyDescent="0.2">
      <c r="A58" t="s">
        <v>67</v>
      </c>
      <c r="B58" t="s">
        <v>311</v>
      </c>
      <c r="C58" t="s">
        <v>315</v>
      </c>
      <c r="D58" t="s">
        <v>326</v>
      </c>
      <c r="E58" t="s">
        <v>329</v>
      </c>
      <c r="F58" t="s">
        <v>332</v>
      </c>
      <c r="G58">
        <v>83</v>
      </c>
      <c r="H58">
        <v>45</v>
      </c>
      <c r="I58">
        <v>27</v>
      </c>
      <c r="J58">
        <v>10</v>
      </c>
      <c r="K58">
        <v>30</v>
      </c>
      <c r="L58" t="b">
        <f>IF(ISBLANK(Select_Region),TRUE,Data[[#This Row],[Region]]=Select_Region)</f>
        <v>1</v>
      </c>
      <c r="M58" t="b">
        <f>IF(ISBLANK(Select_Rep),TRUE,Data[[#This Row],[Sales Rep]]=Select_Rep)</f>
        <v>1</v>
      </c>
      <c r="N58" t="b">
        <f>IF(ISBLANK(Select_Product),TRUE,Data[[#This Row],[Product]]=Select_Product)</f>
        <v>1</v>
      </c>
      <c r="O58" t="b">
        <f>IF(ISBLANK(Select_Month),TRUE,Data[[#This Row],[Month]]=Select_Month)</f>
        <v>1</v>
      </c>
      <c r="P58">
        <f>Data[[#This Row],[inc_region]]*Data[[#This Row],[inc_rep]]*Data[[#This Row],[inc_product]]*Data[[#This Row],[inc_month]]</f>
        <v>1</v>
      </c>
      <c r="Q58" s="2">
        <f>Data[[#This Row],[Units Sold]]*Data[[#This Row],[Unit Price]]*(1-Data[[#This Row],[Discount %]]/100)-Data[[#This Row],[Units Sold]]*Data[[#This Row],[Cost per Unit]]</f>
        <v>1120.5</v>
      </c>
      <c r="R58" s="2">
        <f>Data[[#This Row],[inc_region]]*Data[[#This Row],[inc_rep]]*Data[[#This Row],[inc_product]]</f>
        <v>1</v>
      </c>
    </row>
    <row r="59" spans="1:18" hidden="1" x14ac:dyDescent="0.2">
      <c r="A59" t="s">
        <v>68</v>
      </c>
      <c r="B59" t="s">
        <v>312</v>
      </c>
      <c r="C59" t="s">
        <v>319</v>
      </c>
      <c r="D59" t="s">
        <v>323</v>
      </c>
      <c r="E59" t="s">
        <v>327</v>
      </c>
      <c r="F59" t="s">
        <v>333</v>
      </c>
      <c r="G59">
        <v>149</v>
      </c>
      <c r="H59">
        <v>55</v>
      </c>
      <c r="I59">
        <v>37</v>
      </c>
      <c r="J59">
        <v>5</v>
      </c>
      <c r="K59">
        <v>20</v>
      </c>
      <c r="L59" t="b">
        <f>IF(ISBLANK(Select_Region),TRUE,Data[[#This Row],[Region]]=Select_Region)</f>
        <v>1</v>
      </c>
      <c r="M59" t="b">
        <f>IF(ISBLANK(Select_Rep),TRUE,Data[[#This Row],[Sales Rep]]=Select_Rep)</f>
        <v>1</v>
      </c>
      <c r="N59" t="b">
        <f>IF(ISBLANK(Select_Product),TRUE,Data[[#This Row],[Product]]=Select_Product)</f>
        <v>1</v>
      </c>
      <c r="O59" t="b">
        <f>IF(ISBLANK(Select_Month),TRUE,Data[[#This Row],[Month]]=Select_Month)</f>
        <v>1</v>
      </c>
      <c r="P59">
        <f>Data[[#This Row],[inc_region]]*Data[[#This Row],[inc_rep]]*Data[[#This Row],[inc_product]]*Data[[#This Row],[inc_month]]</f>
        <v>1</v>
      </c>
      <c r="Q59" s="2">
        <f>Data[[#This Row],[Units Sold]]*Data[[#This Row],[Unit Price]]*(1-Data[[#This Row],[Discount %]]/100)-Data[[#This Row],[Units Sold]]*Data[[#This Row],[Cost per Unit]]</f>
        <v>2272.25</v>
      </c>
      <c r="R59" s="2">
        <f>Data[[#This Row],[inc_region]]*Data[[#This Row],[inc_rep]]*Data[[#This Row],[inc_product]]</f>
        <v>1</v>
      </c>
    </row>
    <row r="60" spans="1:18" hidden="1" x14ac:dyDescent="0.2">
      <c r="A60" t="s">
        <v>69</v>
      </c>
      <c r="B60" t="s">
        <v>313</v>
      </c>
      <c r="C60" t="s">
        <v>317</v>
      </c>
      <c r="D60" t="s">
        <v>325</v>
      </c>
      <c r="E60" t="s">
        <v>328</v>
      </c>
      <c r="F60" t="s">
        <v>331</v>
      </c>
      <c r="G60">
        <v>79</v>
      </c>
      <c r="H60">
        <v>45</v>
      </c>
      <c r="I60">
        <v>30</v>
      </c>
      <c r="J60">
        <v>15</v>
      </c>
      <c r="K60">
        <v>20</v>
      </c>
      <c r="L60" t="b">
        <f>IF(ISBLANK(Select_Region),TRUE,Data[[#This Row],[Region]]=Select_Region)</f>
        <v>1</v>
      </c>
      <c r="M60" t="b">
        <f>IF(ISBLANK(Select_Rep),TRUE,Data[[#This Row],[Sales Rep]]=Select_Rep)</f>
        <v>1</v>
      </c>
      <c r="N60" t="b">
        <f>IF(ISBLANK(Select_Product),TRUE,Data[[#This Row],[Product]]=Select_Product)</f>
        <v>1</v>
      </c>
      <c r="O60" t="b">
        <f>IF(ISBLANK(Select_Month),TRUE,Data[[#This Row],[Month]]=Select_Month)</f>
        <v>1</v>
      </c>
      <c r="P60">
        <f>Data[[#This Row],[inc_region]]*Data[[#This Row],[inc_rep]]*Data[[#This Row],[inc_product]]*Data[[#This Row],[inc_month]]</f>
        <v>1</v>
      </c>
      <c r="Q60" s="2">
        <f>Data[[#This Row],[Units Sold]]*Data[[#This Row],[Unit Price]]*(1-Data[[#This Row],[Discount %]]/100)-Data[[#This Row],[Units Sold]]*Data[[#This Row],[Cost per Unit]]</f>
        <v>651.75</v>
      </c>
      <c r="R60" s="2">
        <f>Data[[#This Row],[inc_region]]*Data[[#This Row],[inc_rep]]*Data[[#This Row],[inc_product]]</f>
        <v>1</v>
      </c>
    </row>
    <row r="61" spans="1:18" hidden="1" x14ac:dyDescent="0.2">
      <c r="A61" t="s">
        <v>70</v>
      </c>
      <c r="B61" t="s">
        <v>314</v>
      </c>
      <c r="C61" t="s">
        <v>322</v>
      </c>
      <c r="D61" t="s">
        <v>325</v>
      </c>
      <c r="E61" t="s">
        <v>328</v>
      </c>
      <c r="F61" t="s">
        <v>332</v>
      </c>
      <c r="G61">
        <v>170</v>
      </c>
      <c r="H61">
        <v>52</v>
      </c>
      <c r="I61">
        <v>39</v>
      </c>
      <c r="J61">
        <v>5</v>
      </c>
      <c r="K61">
        <v>30</v>
      </c>
      <c r="L61" t="b">
        <f>IF(ISBLANK(Select_Region),TRUE,Data[[#This Row],[Region]]=Select_Region)</f>
        <v>1</v>
      </c>
      <c r="M61" t="b">
        <f>IF(ISBLANK(Select_Rep),TRUE,Data[[#This Row],[Sales Rep]]=Select_Rep)</f>
        <v>1</v>
      </c>
      <c r="N61" t="b">
        <f>IF(ISBLANK(Select_Product),TRUE,Data[[#This Row],[Product]]=Select_Product)</f>
        <v>1</v>
      </c>
      <c r="O61" t="b">
        <f>IF(ISBLANK(Select_Month),TRUE,Data[[#This Row],[Month]]=Select_Month)</f>
        <v>1</v>
      </c>
      <c r="P61">
        <f>Data[[#This Row],[inc_region]]*Data[[#This Row],[inc_rep]]*Data[[#This Row],[inc_product]]*Data[[#This Row],[inc_month]]</f>
        <v>1</v>
      </c>
      <c r="Q61" s="2">
        <f>Data[[#This Row],[Units Sold]]*Data[[#This Row],[Unit Price]]*(1-Data[[#This Row],[Discount %]]/100)-Data[[#This Row],[Units Sold]]*Data[[#This Row],[Cost per Unit]]</f>
        <v>1768</v>
      </c>
      <c r="R61" s="2">
        <f>Data[[#This Row],[inc_region]]*Data[[#This Row],[inc_rep]]*Data[[#This Row],[inc_product]]</f>
        <v>1</v>
      </c>
    </row>
    <row r="62" spans="1:18" hidden="1" x14ac:dyDescent="0.2">
      <c r="A62" t="s">
        <v>71</v>
      </c>
      <c r="B62" t="s">
        <v>314</v>
      </c>
      <c r="C62" t="s">
        <v>322</v>
      </c>
      <c r="D62" t="s">
        <v>323</v>
      </c>
      <c r="E62" t="s">
        <v>327</v>
      </c>
      <c r="F62" t="s">
        <v>330</v>
      </c>
      <c r="G62">
        <v>130</v>
      </c>
      <c r="H62">
        <v>60</v>
      </c>
      <c r="I62">
        <v>46</v>
      </c>
      <c r="J62">
        <v>15</v>
      </c>
      <c r="K62">
        <v>20</v>
      </c>
      <c r="L62" t="b">
        <f>IF(ISBLANK(Select_Region),TRUE,Data[[#This Row],[Region]]=Select_Region)</f>
        <v>1</v>
      </c>
      <c r="M62" t="b">
        <f>IF(ISBLANK(Select_Rep),TRUE,Data[[#This Row],[Sales Rep]]=Select_Rep)</f>
        <v>1</v>
      </c>
      <c r="N62" t="b">
        <f>IF(ISBLANK(Select_Product),TRUE,Data[[#This Row],[Product]]=Select_Product)</f>
        <v>1</v>
      </c>
      <c r="O62" t="b">
        <f>IF(ISBLANK(Select_Month),TRUE,Data[[#This Row],[Month]]=Select_Month)</f>
        <v>1</v>
      </c>
      <c r="P62">
        <f>Data[[#This Row],[inc_region]]*Data[[#This Row],[inc_rep]]*Data[[#This Row],[inc_product]]*Data[[#This Row],[inc_month]]</f>
        <v>1</v>
      </c>
      <c r="Q62" s="2">
        <f>Data[[#This Row],[Units Sold]]*Data[[#This Row],[Unit Price]]*(1-Data[[#This Row],[Discount %]]/100)-Data[[#This Row],[Units Sold]]*Data[[#This Row],[Cost per Unit]]</f>
        <v>650</v>
      </c>
      <c r="R62" s="2">
        <f>Data[[#This Row],[inc_region]]*Data[[#This Row],[inc_rep]]*Data[[#This Row],[inc_product]]</f>
        <v>1</v>
      </c>
    </row>
    <row r="63" spans="1:18" x14ac:dyDescent="0.2">
      <c r="A63" t="s">
        <v>72</v>
      </c>
      <c r="B63" t="s">
        <v>314</v>
      </c>
      <c r="C63" t="s">
        <v>318</v>
      </c>
      <c r="D63" t="s">
        <v>324</v>
      </c>
      <c r="E63" t="s">
        <v>327</v>
      </c>
      <c r="F63" t="s">
        <v>333</v>
      </c>
      <c r="G63">
        <v>98</v>
      </c>
      <c r="H63">
        <v>55</v>
      </c>
      <c r="I63">
        <v>42</v>
      </c>
      <c r="J63">
        <v>0</v>
      </c>
      <c r="K63">
        <v>25</v>
      </c>
      <c r="L63" t="b">
        <f>IF(ISBLANK(Select_Region),TRUE,Data[[#This Row],[Region]]=Select_Region)</f>
        <v>1</v>
      </c>
      <c r="M63" t="b">
        <f>IF(ISBLANK(Select_Rep),TRUE,Data[[#This Row],[Sales Rep]]=Select_Rep)</f>
        <v>1</v>
      </c>
      <c r="N63" t="b">
        <f>IF(ISBLANK(Select_Product),TRUE,Data[[#This Row],[Product]]=Select_Product)</f>
        <v>1</v>
      </c>
      <c r="O63" t="b">
        <f>IF(ISBLANK(Select_Month),TRUE,Data[[#This Row],[Month]]=Select_Month)</f>
        <v>1</v>
      </c>
      <c r="P63">
        <f>Data[[#This Row],[inc_region]]*Data[[#This Row],[inc_rep]]*Data[[#This Row],[inc_product]]*Data[[#This Row],[inc_month]]</f>
        <v>1</v>
      </c>
      <c r="Q63" s="2">
        <f>Data[[#This Row],[Units Sold]]*Data[[#This Row],[Unit Price]]*(1-Data[[#This Row],[Discount %]]/100)-Data[[#This Row],[Units Sold]]*Data[[#This Row],[Cost per Unit]]</f>
        <v>1274</v>
      </c>
      <c r="R63" s="2">
        <f>Data[[#This Row],[inc_region]]*Data[[#This Row],[inc_rep]]*Data[[#This Row],[inc_product]]</f>
        <v>1</v>
      </c>
    </row>
    <row r="64" spans="1:18" hidden="1" x14ac:dyDescent="0.2">
      <c r="A64" t="s">
        <v>73</v>
      </c>
      <c r="B64" t="s">
        <v>313</v>
      </c>
      <c r="C64" t="s">
        <v>321</v>
      </c>
      <c r="D64" t="s">
        <v>325</v>
      </c>
      <c r="E64" t="s">
        <v>328</v>
      </c>
      <c r="F64" t="s">
        <v>330</v>
      </c>
      <c r="G64">
        <v>145</v>
      </c>
      <c r="H64">
        <v>55</v>
      </c>
      <c r="I64">
        <v>45</v>
      </c>
      <c r="J64">
        <v>5</v>
      </c>
      <c r="K64">
        <v>30</v>
      </c>
      <c r="L64" t="b">
        <f>IF(ISBLANK(Select_Region),TRUE,Data[[#This Row],[Region]]=Select_Region)</f>
        <v>1</v>
      </c>
      <c r="M64" t="b">
        <f>IF(ISBLANK(Select_Rep),TRUE,Data[[#This Row],[Sales Rep]]=Select_Rep)</f>
        <v>1</v>
      </c>
      <c r="N64" t="b">
        <f>IF(ISBLANK(Select_Product),TRUE,Data[[#This Row],[Product]]=Select_Product)</f>
        <v>1</v>
      </c>
      <c r="O64" t="b">
        <f>IF(ISBLANK(Select_Month),TRUE,Data[[#This Row],[Month]]=Select_Month)</f>
        <v>1</v>
      </c>
      <c r="P64">
        <f>Data[[#This Row],[inc_region]]*Data[[#This Row],[inc_rep]]*Data[[#This Row],[inc_product]]*Data[[#This Row],[inc_month]]</f>
        <v>1</v>
      </c>
      <c r="Q64" s="2">
        <f>Data[[#This Row],[Units Sold]]*Data[[#This Row],[Unit Price]]*(1-Data[[#This Row],[Discount %]]/100)-Data[[#This Row],[Units Sold]]*Data[[#This Row],[Cost per Unit]]</f>
        <v>1051.25</v>
      </c>
      <c r="R64" s="2">
        <f>Data[[#This Row],[inc_region]]*Data[[#This Row],[inc_rep]]*Data[[#This Row],[inc_product]]</f>
        <v>1</v>
      </c>
    </row>
    <row r="65" spans="1:18" hidden="1" x14ac:dyDescent="0.2">
      <c r="A65" t="s">
        <v>74</v>
      </c>
      <c r="B65" t="s">
        <v>312</v>
      </c>
      <c r="C65" t="s">
        <v>316</v>
      </c>
      <c r="D65" t="s">
        <v>325</v>
      </c>
      <c r="E65" t="s">
        <v>328</v>
      </c>
      <c r="F65" t="s">
        <v>334</v>
      </c>
      <c r="G65">
        <v>75</v>
      </c>
      <c r="H65">
        <v>62</v>
      </c>
      <c r="I65">
        <v>46</v>
      </c>
      <c r="J65">
        <v>0</v>
      </c>
      <c r="K65">
        <v>20</v>
      </c>
      <c r="L65" t="b">
        <f>IF(ISBLANK(Select_Region),TRUE,Data[[#This Row],[Region]]=Select_Region)</f>
        <v>1</v>
      </c>
      <c r="M65" t="b">
        <f>IF(ISBLANK(Select_Rep),TRUE,Data[[#This Row],[Sales Rep]]=Select_Rep)</f>
        <v>1</v>
      </c>
      <c r="N65" t="b">
        <f>IF(ISBLANK(Select_Product),TRUE,Data[[#This Row],[Product]]=Select_Product)</f>
        <v>1</v>
      </c>
      <c r="O65" t="b">
        <f>IF(ISBLANK(Select_Month),TRUE,Data[[#This Row],[Month]]=Select_Month)</f>
        <v>1</v>
      </c>
      <c r="P65">
        <f>Data[[#This Row],[inc_region]]*Data[[#This Row],[inc_rep]]*Data[[#This Row],[inc_product]]*Data[[#This Row],[inc_month]]</f>
        <v>1</v>
      </c>
      <c r="Q65" s="2">
        <f>Data[[#This Row],[Units Sold]]*Data[[#This Row],[Unit Price]]*(1-Data[[#This Row],[Discount %]]/100)-Data[[#This Row],[Units Sold]]*Data[[#This Row],[Cost per Unit]]</f>
        <v>1200</v>
      </c>
      <c r="R65" s="2">
        <f>Data[[#This Row],[inc_region]]*Data[[#This Row],[inc_rep]]*Data[[#This Row],[inc_product]]</f>
        <v>1</v>
      </c>
    </row>
    <row r="66" spans="1:18" x14ac:dyDescent="0.2">
      <c r="A66" t="s">
        <v>75</v>
      </c>
      <c r="B66" t="s">
        <v>313</v>
      </c>
      <c r="C66" t="s">
        <v>321</v>
      </c>
      <c r="D66" t="s">
        <v>324</v>
      </c>
      <c r="E66" t="s">
        <v>327</v>
      </c>
      <c r="F66" t="s">
        <v>331</v>
      </c>
      <c r="G66">
        <v>71</v>
      </c>
      <c r="H66">
        <v>52</v>
      </c>
      <c r="I66">
        <v>41</v>
      </c>
      <c r="J66">
        <v>15</v>
      </c>
      <c r="K66">
        <v>20</v>
      </c>
      <c r="L66" t="b">
        <f>IF(ISBLANK(Select_Region),TRUE,Data[[#This Row],[Region]]=Select_Region)</f>
        <v>1</v>
      </c>
      <c r="M66" t="b">
        <f>IF(ISBLANK(Select_Rep),TRUE,Data[[#This Row],[Sales Rep]]=Select_Rep)</f>
        <v>1</v>
      </c>
      <c r="N66" t="b">
        <f>IF(ISBLANK(Select_Product),TRUE,Data[[#This Row],[Product]]=Select_Product)</f>
        <v>1</v>
      </c>
      <c r="O66" t="b">
        <f>IF(ISBLANK(Select_Month),TRUE,Data[[#This Row],[Month]]=Select_Month)</f>
        <v>1</v>
      </c>
      <c r="P66">
        <f>Data[[#This Row],[inc_region]]*Data[[#This Row],[inc_rep]]*Data[[#This Row],[inc_product]]*Data[[#This Row],[inc_month]]</f>
        <v>1</v>
      </c>
      <c r="Q66" s="2">
        <f>Data[[#This Row],[Units Sold]]*Data[[#This Row],[Unit Price]]*(1-Data[[#This Row],[Discount %]]/100)-Data[[#This Row],[Units Sold]]*Data[[#This Row],[Cost per Unit]]</f>
        <v>227.19999999999982</v>
      </c>
      <c r="R66" s="2">
        <f>Data[[#This Row],[inc_region]]*Data[[#This Row],[inc_rep]]*Data[[#This Row],[inc_product]]</f>
        <v>1</v>
      </c>
    </row>
    <row r="67" spans="1:18" hidden="1" x14ac:dyDescent="0.2">
      <c r="A67" t="s">
        <v>76</v>
      </c>
      <c r="B67" t="s">
        <v>312</v>
      </c>
      <c r="C67" t="s">
        <v>316</v>
      </c>
      <c r="D67" t="s">
        <v>323</v>
      </c>
      <c r="E67" t="s">
        <v>327</v>
      </c>
      <c r="F67" t="s">
        <v>331</v>
      </c>
      <c r="G67">
        <v>171</v>
      </c>
      <c r="H67">
        <v>60</v>
      </c>
      <c r="I67">
        <v>46</v>
      </c>
      <c r="J67">
        <v>0</v>
      </c>
      <c r="K67">
        <v>25</v>
      </c>
      <c r="L67" t="b">
        <f>IF(ISBLANK(Select_Region),TRUE,Data[[#This Row],[Region]]=Select_Region)</f>
        <v>1</v>
      </c>
      <c r="M67" t="b">
        <f>IF(ISBLANK(Select_Rep),TRUE,Data[[#This Row],[Sales Rep]]=Select_Rep)</f>
        <v>1</v>
      </c>
      <c r="N67" t="b">
        <f>IF(ISBLANK(Select_Product),TRUE,Data[[#This Row],[Product]]=Select_Product)</f>
        <v>1</v>
      </c>
      <c r="O67" t="b">
        <f>IF(ISBLANK(Select_Month),TRUE,Data[[#This Row],[Month]]=Select_Month)</f>
        <v>1</v>
      </c>
      <c r="P67">
        <f>Data[[#This Row],[inc_region]]*Data[[#This Row],[inc_rep]]*Data[[#This Row],[inc_product]]*Data[[#This Row],[inc_month]]</f>
        <v>1</v>
      </c>
      <c r="Q67" s="2">
        <f>Data[[#This Row],[Units Sold]]*Data[[#This Row],[Unit Price]]*(1-Data[[#This Row],[Discount %]]/100)-Data[[#This Row],[Units Sold]]*Data[[#This Row],[Cost per Unit]]</f>
        <v>2394</v>
      </c>
      <c r="R67" s="2">
        <f>Data[[#This Row],[inc_region]]*Data[[#This Row],[inc_rep]]*Data[[#This Row],[inc_product]]</f>
        <v>1</v>
      </c>
    </row>
    <row r="68" spans="1:18" hidden="1" x14ac:dyDescent="0.2">
      <c r="A68" t="s">
        <v>77</v>
      </c>
      <c r="B68" t="s">
        <v>314</v>
      </c>
      <c r="C68" t="s">
        <v>318</v>
      </c>
      <c r="D68" t="s">
        <v>325</v>
      </c>
      <c r="E68" t="s">
        <v>328</v>
      </c>
      <c r="F68" t="s">
        <v>330</v>
      </c>
      <c r="G68">
        <v>91</v>
      </c>
      <c r="H68">
        <v>60</v>
      </c>
      <c r="I68">
        <v>41</v>
      </c>
      <c r="J68">
        <v>0</v>
      </c>
      <c r="K68">
        <v>20</v>
      </c>
      <c r="L68" t="b">
        <f>IF(ISBLANK(Select_Region),TRUE,Data[[#This Row],[Region]]=Select_Region)</f>
        <v>1</v>
      </c>
      <c r="M68" t="b">
        <f>IF(ISBLANK(Select_Rep),TRUE,Data[[#This Row],[Sales Rep]]=Select_Rep)</f>
        <v>1</v>
      </c>
      <c r="N68" t="b">
        <f>IF(ISBLANK(Select_Product),TRUE,Data[[#This Row],[Product]]=Select_Product)</f>
        <v>1</v>
      </c>
      <c r="O68" t="b">
        <f>IF(ISBLANK(Select_Month),TRUE,Data[[#This Row],[Month]]=Select_Month)</f>
        <v>1</v>
      </c>
      <c r="P68">
        <f>Data[[#This Row],[inc_region]]*Data[[#This Row],[inc_rep]]*Data[[#This Row],[inc_product]]*Data[[#This Row],[inc_month]]</f>
        <v>1</v>
      </c>
      <c r="Q68" s="2">
        <f>Data[[#This Row],[Units Sold]]*Data[[#This Row],[Unit Price]]*(1-Data[[#This Row],[Discount %]]/100)-Data[[#This Row],[Units Sold]]*Data[[#This Row],[Cost per Unit]]</f>
        <v>1729</v>
      </c>
      <c r="R68" s="2">
        <f>Data[[#This Row],[inc_region]]*Data[[#This Row],[inc_rep]]*Data[[#This Row],[inc_product]]</f>
        <v>1</v>
      </c>
    </row>
    <row r="69" spans="1:18" x14ac:dyDescent="0.2">
      <c r="A69" t="s">
        <v>78</v>
      </c>
      <c r="B69" t="s">
        <v>311</v>
      </c>
      <c r="C69" t="s">
        <v>315</v>
      </c>
      <c r="D69" t="s">
        <v>324</v>
      </c>
      <c r="E69" t="s">
        <v>327</v>
      </c>
      <c r="F69" t="s">
        <v>330</v>
      </c>
      <c r="G69">
        <v>139</v>
      </c>
      <c r="H69">
        <v>45</v>
      </c>
      <c r="I69">
        <v>30</v>
      </c>
      <c r="J69">
        <v>0</v>
      </c>
      <c r="K69">
        <v>25</v>
      </c>
      <c r="L69" t="b">
        <f>IF(ISBLANK(Select_Region),TRUE,Data[[#This Row],[Region]]=Select_Region)</f>
        <v>1</v>
      </c>
      <c r="M69" t="b">
        <f>IF(ISBLANK(Select_Rep),TRUE,Data[[#This Row],[Sales Rep]]=Select_Rep)</f>
        <v>1</v>
      </c>
      <c r="N69" t="b">
        <f>IF(ISBLANK(Select_Product),TRUE,Data[[#This Row],[Product]]=Select_Product)</f>
        <v>1</v>
      </c>
      <c r="O69" t="b">
        <f>IF(ISBLANK(Select_Month),TRUE,Data[[#This Row],[Month]]=Select_Month)</f>
        <v>1</v>
      </c>
      <c r="P69">
        <f>Data[[#This Row],[inc_region]]*Data[[#This Row],[inc_rep]]*Data[[#This Row],[inc_product]]*Data[[#This Row],[inc_month]]</f>
        <v>1</v>
      </c>
      <c r="Q69" s="2">
        <f>Data[[#This Row],[Units Sold]]*Data[[#This Row],[Unit Price]]*(1-Data[[#This Row],[Discount %]]/100)-Data[[#This Row],[Units Sold]]*Data[[#This Row],[Cost per Unit]]</f>
        <v>2085</v>
      </c>
      <c r="R69" s="2">
        <f>Data[[#This Row],[inc_region]]*Data[[#This Row],[inc_rep]]*Data[[#This Row],[inc_product]]</f>
        <v>1</v>
      </c>
    </row>
    <row r="70" spans="1:18" hidden="1" x14ac:dyDescent="0.2">
      <c r="A70" t="s">
        <v>79</v>
      </c>
      <c r="B70" t="s">
        <v>314</v>
      </c>
      <c r="C70" t="s">
        <v>318</v>
      </c>
      <c r="D70" t="s">
        <v>326</v>
      </c>
      <c r="E70" t="s">
        <v>329</v>
      </c>
      <c r="F70" t="s">
        <v>332</v>
      </c>
      <c r="G70">
        <v>193</v>
      </c>
      <c r="H70">
        <v>50</v>
      </c>
      <c r="I70">
        <v>37</v>
      </c>
      <c r="J70">
        <v>10</v>
      </c>
      <c r="K70">
        <v>20</v>
      </c>
      <c r="L70" t="b">
        <f>IF(ISBLANK(Select_Region),TRUE,Data[[#This Row],[Region]]=Select_Region)</f>
        <v>1</v>
      </c>
      <c r="M70" t="b">
        <f>IF(ISBLANK(Select_Rep),TRUE,Data[[#This Row],[Sales Rep]]=Select_Rep)</f>
        <v>1</v>
      </c>
      <c r="N70" t="b">
        <f>IF(ISBLANK(Select_Product),TRUE,Data[[#This Row],[Product]]=Select_Product)</f>
        <v>1</v>
      </c>
      <c r="O70" t="b">
        <f>IF(ISBLANK(Select_Month),TRUE,Data[[#This Row],[Month]]=Select_Month)</f>
        <v>1</v>
      </c>
      <c r="P70">
        <f>Data[[#This Row],[inc_region]]*Data[[#This Row],[inc_rep]]*Data[[#This Row],[inc_product]]*Data[[#This Row],[inc_month]]</f>
        <v>1</v>
      </c>
      <c r="Q70" s="2">
        <f>Data[[#This Row],[Units Sold]]*Data[[#This Row],[Unit Price]]*(1-Data[[#This Row],[Discount %]]/100)-Data[[#This Row],[Units Sold]]*Data[[#This Row],[Cost per Unit]]</f>
        <v>1544</v>
      </c>
      <c r="R70" s="2">
        <f>Data[[#This Row],[inc_region]]*Data[[#This Row],[inc_rep]]*Data[[#This Row],[inc_product]]</f>
        <v>1</v>
      </c>
    </row>
    <row r="71" spans="1:18" x14ac:dyDescent="0.2">
      <c r="A71" t="s">
        <v>80</v>
      </c>
      <c r="B71" t="s">
        <v>313</v>
      </c>
      <c r="C71" t="s">
        <v>317</v>
      </c>
      <c r="D71" t="s">
        <v>324</v>
      </c>
      <c r="E71" t="s">
        <v>327</v>
      </c>
      <c r="F71" t="s">
        <v>330</v>
      </c>
      <c r="G71">
        <v>148</v>
      </c>
      <c r="H71">
        <v>55</v>
      </c>
      <c r="I71">
        <v>36</v>
      </c>
      <c r="J71">
        <v>10</v>
      </c>
      <c r="K71">
        <v>25</v>
      </c>
      <c r="L71" t="b">
        <f>IF(ISBLANK(Select_Region),TRUE,Data[[#This Row],[Region]]=Select_Region)</f>
        <v>1</v>
      </c>
      <c r="M71" t="b">
        <f>IF(ISBLANK(Select_Rep),TRUE,Data[[#This Row],[Sales Rep]]=Select_Rep)</f>
        <v>1</v>
      </c>
      <c r="N71" t="b">
        <f>IF(ISBLANK(Select_Product),TRUE,Data[[#This Row],[Product]]=Select_Product)</f>
        <v>1</v>
      </c>
      <c r="O71" t="b">
        <f>IF(ISBLANK(Select_Month),TRUE,Data[[#This Row],[Month]]=Select_Month)</f>
        <v>1</v>
      </c>
      <c r="P71">
        <f>Data[[#This Row],[inc_region]]*Data[[#This Row],[inc_rep]]*Data[[#This Row],[inc_product]]*Data[[#This Row],[inc_month]]</f>
        <v>1</v>
      </c>
      <c r="Q71" s="2">
        <f>Data[[#This Row],[Units Sold]]*Data[[#This Row],[Unit Price]]*(1-Data[[#This Row],[Discount %]]/100)-Data[[#This Row],[Units Sold]]*Data[[#This Row],[Cost per Unit]]</f>
        <v>1998</v>
      </c>
      <c r="R71" s="2">
        <f>Data[[#This Row],[inc_region]]*Data[[#This Row],[inc_rep]]*Data[[#This Row],[inc_product]]</f>
        <v>1</v>
      </c>
    </row>
    <row r="72" spans="1:18" x14ac:dyDescent="0.2">
      <c r="A72" t="s">
        <v>81</v>
      </c>
      <c r="B72" t="s">
        <v>312</v>
      </c>
      <c r="C72" t="s">
        <v>316</v>
      </c>
      <c r="D72" t="s">
        <v>324</v>
      </c>
      <c r="E72" t="s">
        <v>327</v>
      </c>
      <c r="F72" t="s">
        <v>332</v>
      </c>
      <c r="G72">
        <v>128</v>
      </c>
      <c r="H72">
        <v>52</v>
      </c>
      <c r="I72">
        <v>37</v>
      </c>
      <c r="J72">
        <v>0</v>
      </c>
      <c r="K72">
        <v>20</v>
      </c>
      <c r="L72" t="b">
        <f>IF(ISBLANK(Select_Region),TRUE,Data[[#This Row],[Region]]=Select_Region)</f>
        <v>1</v>
      </c>
      <c r="M72" t="b">
        <f>IF(ISBLANK(Select_Rep),TRUE,Data[[#This Row],[Sales Rep]]=Select_Rep)</f>
        <v>1</v>
      </c>
      <c r="N72" t="b">
        <f>IF(ISBLANK(Select_Product),TRUE,Data[[#This Row],[Product]]=Select_Product)</f>
        <v>1</v>
      </c>
      <c r="O72" t="b">
        <f>IF(ISBLANK(Select_Month),TRUE,Data[[#This Row],[Month]]=Select_Month)</f>
        <v>1</v>
      </c>
      <c r="P72">
        <f>Data[[#This Row],[inc_region]]*Data[[#This Row],[inc_rep]]*Data[[#This Row],[inc_product]]*Data[[#This Row],[inc_month]]</f>
        <v>1</v>
      </c>
      <c r="Q72" s="2">
        <f>Data[[#This Row],[Units Sold]]*Data[[#This Row],[Unit Price]]*(1-Data[[#This Row],[Discount %]]/100)-Data[[#This Row],[Units Sold]]*Data[[#This Row],[Cost per Unit]]</f>
        <v>1920</v>
      </c>
      <c r="R72" s="2">
        <f>Data[[#This Row],[inc_region]]*Data[[#This Row],[inc_rep]]*Data[[#This Row],[inc_product]]</f>
        <v>1</v>
      </c>
    </row>
    <row r="73" spans="1:18" x14ac:dyDescent="0.2">
      <c r="A73" t="s">
        <v>82</v>
      </c>
      <c r="B73" t="s">
        <v>311</v>
      </c>
      <c r="C73" t="s">
        <v>315</v>
      </c>
      <c r="D73" t="s">
        <v>324</v>
      </c>
      <c r="E73" t="s">
        <v>327</v>
      </c>
      <c r="F73" t="s">
        <v>333</v>
      </c>
      <c r="G73">
        <v>165</v>
      </c>
      <c r="H73">
        <v>62</v>
      </c>
      <c r="I73">
        <v>42</v>
      </c>
      <c r="J73">
        <v>0</v>
      </c>
      <c r="K73">
        <v>20</v>
      </c>
      <c r="L73" t="b">
        <f>IF(ISBLANK(Select_Region),TRUE,Data[[#This Row],[Region]]=Select_Region)</f>
        <v>1</v>
      </c>
      <c r="M73" t="b">
        <f>IF(ISBLANK(Select_Rep),TRUE,Data[[#This Row],[Sales Rep]]=Select_Rep)</f>
        <v>1</v>
      </c>
      <c r="N73" t="b">
        <f>IF(ISBLANK(Select_Product),TRUE,Data[[#This Row],[Product]]=Select_Product)</f>
        <v>1</v>
      </c>
      <c r="O73" t="b">
        <f>IF(ISBLANK(Select_Month),TRUE,Data[[#This Row],[Month]]=Select_Month)</f>
        <v>1</v>
      </c>
      <c r="P73">
        <f>Data[[#This Row],[inc_region]]*Data[[#This Row],[inc_rep]]*Data[[#This Row],[inc_product]]*Data[[#This Row],[inc_month]]</f>
        <v>1</v>
      </c>
      <c r="Q73" s="2">
        <f>Data[[#This Row],[Units Sold]]*Data[[#This Row],[Unit Price]]*(1-Data[[#This Row],[Discount %]]/100)-Data[[#This Row],[Units Sold]]*Data[[#This Row],[Cost per Unit]]</f>
        <v>3300</v>
      </c>
      <c r="R73" s="2">
        <f>Data[[#This Row],[inc_region]]*Data[[#This Row],[inc_rep]]*Data[[#This Row],[inc_product]]</f>
        <v>1</v>
      </c>
    </row>
    <row r="74" spans="1:18" hidden="1" x14ac:dyDescent="0.2">
      <c r="A74" t="s">
        <v>83</v>
      </c>
      <c r="B74" t="s">
        <v>313</v>
      </c>
      <c r="C74" t="s">
        <v>321</v>
      </c>
      <c r="D74" t="s">
        <v>323</v>
      </c>
      <c r="E74" t="s">
        <v>327</v>
      </c>
      <c r="F74" t="s">
        <v>334</v>
      </c>
      <c r="G74">
        <v>197</v>
      </c>
      <c r="H74">
        <v>45</v>
      </c>
      <c r="I74">
        <v>26</v>
      </c>
      <c r="J74">
        <v>0</v>
      </c>
      <c r="K74">
        <v>20</v>
      </c>
      <c r="L74" t="b">
        <f>IF(ISBLANK(Select_Region),TRUE,Data[[#This Row],[Region]]=Select_Region)</f>
        <v>1</v>
      </c>
      <c r="M74" t="b">
        <f>IF(ISBLANK(Select_Rep),TRUE,Data[[#This Row],[Sales Rep]]=Select_Rep)</f>
        <v>1</v>
      </c>
      <c r="N74" t="b">
        <f>IF(ISBLANK(Select_Product),TRUE,Data[[#This Row],[Product]]=Select_Product)</f>
        <v>1</v>
      </c>
      <c r="O74" t="b">
        <f>IF(ISBLANK(Select_Month),TRUE,Data[[#This Row],[Month]]=Select_Month)</f>
        <v>1</v>
      </c>
      <c r="P74">
        <f>Data[[#This Row],[inc_region]]*Data[[#This Row],[inc_rep]]*Data[[#This Row],[inc_product]]*Data[[#This Row],[inc_month]]</f>
        <v>1</v>
      </c>
      <c r="Q74" s="2">
        <f>Data[[#This Row],[Units Sold]]*Data[[#This Row],[Unit Price]]*(1-Data[[#This Row],[Discount %]]/100)-Data[[#This Row],[Units Sold]]*Data[[#This Row],[Cost per Unit]]</f>
        <v>3743</v>
      </c>
      <c r="R74" s="2">
        <f>Data[[#This Row],[inc_region]]*Data[[#This Row],[inc_rep]]*Data[[#This Row],[inc_product]]</f>
        <v>1</v>
      </c>
    </row>
    <row r="75" spans="1:18" hidden="1" x14ac:dyDescent="0.2">
      <c r="A75" t="s">
        <v>84</v>
      </c>
      <c r="B75" t="s">
        <v>313</v>
      </c>
      <c r="C75" t="s">
        <v>321</v>
      </c>
      <c r="D75" t="s">
        <v>326</v>
      </c>
      <c r="E75" t="s">
        <v>329</v>
      </c>
      <c r="F75" t="s">
        <v>331</v>
      </c>
      <c r="G75">
        <v>185</v>
      </c>
      <c r="H75">
        <v>55</v>
      </c>
      <c r="I75">
        <v>40</v>
      </c>
      <c r="J75">
        <v>10</v>
      </c>
      <c r="K75">
        <v>20</v>
      </c>
      <c r="L75" t="b">
        <f>IF(ISBLANK(Select_Region),TRUE,Data[[#This Row],[Region]]=Select_Region)</f>
        <v>1</v>
      </c>
      <c r="M75" t="b">
        <f>IF(ISBLANK(Select_Rep),TRUE,Data[[#This Row],[Sales Rep]]=Select_Rep)</f>
        <v>1</v>
      </c>
      <c r="N75" t="b">
        <f>IF(ISBLANK(Select_Product),TRUE,Data[[#This Row],[Product]]=Select_Product)</f>
        <v>1</v>
      </c>
      <c r="O75" t="b">
        <f>IF(ISBLANK(Select_Month),TRUE,Data[[#This Row],[Month]]=Select_Month)</f>
        <v>1</v>
      </c>
      <c r="P75">
        <f>Data[[#This Row],[inc_region]]*Data[[#This Row],[inc_rep]]*Data[[#This Row],[inc_product]]*Data[[#This Row],[inc_month]]</f>
        <v>1</v>
      </c>
      <c r="Q75" s="2">
        <f>Data[[#This Row],[Units Sold]]*Data[[#This Row],[Unit Price]]*(1-Data[[#This Row],[Discount %]]/100)-Data[[#This Row],[Units Sold]]*Data[[#This Row],[Cost per Unit]]</f>
        <v>1757.5</v>
      </c>
      <c r="R75" s="2">
        <f>Data[[#This Row],[inc_region]]*Data[[#This Row],[inc_rep]]*Data[[#This Row],[inc_product]]</f>
        <v>1</v>
      </c>
    </row>
    <row r="76" spans="1:18" hidden="1" x14ac:dyDescent="0.2">
      <c r="A76" t="s">
        <v>85</v>
      </c>
      <c r="B76" t="s">
        <v>311</v>
      </c>
      <c r="C76" t="s">
        <v>320</v>
      </c>
      <c r="D76" t="s">
        <v>326</v>
      </c>
      <c r="E76" t="s">
        <v>329</v>
      </c>
      <c r="F76" t="s">
        <v>332</v>
      </c>
      <c r="G76">
        <v>91</v>
      </c>
      <c r="H76">
        <v>62</v>
      </c>
      <c r="I76">
        <v>49</v>
      </c>
      <c r="J76">
        <v>5</v>
      </c>
      <c r="K76">
        <v>20</v>
      </c>
      <c r="L76" t="b">
        <f>IF(ISBLANK(Select_Region),TRUE,Data[[#This Row],[Region]]=Select_Region)</f>
        <v>1</v>
      </c>
      <c r="M76" t="b">
        <f>IF(ISBLANK(Select_Rep),TRUE,Data[[#This Row],[Sales Rep]]=Select_Rep)</f>
        <v>1</v>
      </c>
      <c r="N76" t="b">
        <f>IF(ISBLANK(Select_Product),TRUE,Data[[#This Row],[Product]]=Select_Product)</f>
        <v>1</v>
      </c>
      <c r="O76" t="b">
        <f>IF(ISBLANK(Select_Month),TRUE,Data[[#This Row],[Month]]=Select_Month)</f>
        <v>1</v>
      </c>
      <c r="P76">
        <f>Data[[#This Row],[inc_region]]*Data[[#This Row],[inc_rep]]*Data[[#This Row],[inc_product]]*Data[[#This Row],[inc_month]]</f>
        <v>1</v>
      </c>
      <c r="Q76" s="2">
        <f>Data[[#This Row],[Units Sold]]*Data[[#This Row],[Unit Price]]*(1-Data[[#This Row],[Discount %]]/100)-Data[[#This Row],[Units Sold]]*Data[[#This Row],[Cost per Unit]]</f>
        <v>900.89999999999964</v>
      </c>
      <c r="R76" s="2">
        <f>Data[[#This Row],[inc_region]]*Data[[#This Row],[inc_rep]]*Data[[#This Row],[inc_product]]</f>
        <v>1</v>
      </c>
    </row>
    <row r="77" spans="1:18" x14ac:dyDescent="0.2">
      <c r="A77" t="s">
        <v>86</v>
      </c>
      <c r="B77" t="s">
        <v>311</v>
      </c>
      <c r="C77" t="s">
        <v>320</v>
      </c>
      <c r="D77" t="s">
        <v>324</v>
      </c>
      <c r="E77" t="s">
        <v>327</v>
      </c>
      <c r="F77" t="s">
        <v>332</v>
      </c>
      <c r="G77">
        <v>200</v>
      </c>
      <c r="H77">
        <v>50</v>
      </c>
      <c r="I77">
        <v>34</v>
      </c>
      <c r="J77">
        <v>15</v>
      </c>
      <c r="K77">
        <v>30</v>
      </c>
      <c r="L77" t="b">
        <f>IF(ISBLANK(Select_Region),TRUE,Data[[#This Row],[Region]]=Select_Region)</f>
        <v>1</v>
      </c>
      <c r="M77" t="b">
        <f>IF(ISBLANK(Select_Rep),TRUE,Data[[#This Row],[Sales Rep]]=Select_Rep)</f>
        <v>1</v>
      </c>
      <c r="N77" t="b">
        <f>IF(ISBLANK(Select_Product),TRUE,Data[[#This Row],[Product]]=Select_Product)</f>
        <v>1</v>
      </c>
      <c r="O77" t="b">
        <f>IF(ISBLANK(Select_Month),TRUE,Data[[#This Row],[Month]]=Select_Month)</f>
        <v>1</v>
      </c>
      <c r="P77">
        <f>Data[[#This Row],[inc_region]]*Data[[#This Row],[inc_rep]]*Data[[#This Row],[inc_product]]*Data[[#This Row],[inc_month]]</f>
        <v>1</v>
      </c>
      <c r="Q77" s="2">
        <f>Data[[#This Row],[Units Sold]]*Data[[#This Row],[Unit Price]]*(1-Data[[#This Row],[Discount %]]/100)-Data[[#This Row],[Units Sold]]*Data[[#This Row],[Cost per Unit]]</f>
        <v>1700</v>
      </c>
      <c r="R77" s="2">
        <f>Data[[#This Row],[inc_region]]*Data[[#This Row],[inc_rep]]*Data[[#This Row],[inc_product]]</f>
        <v>1</v>
      </c>
    </row>
    <row r="78" spans="1:18" x14ac:dyDescent="0.2">
      <c r="A78" t="s">
        <v>87</v>
      </c>
      <c r="B78" t="s">
        <v>314</v>
      </c>
      <c r="C78" t="s">
        <v>322</v>
      </c>
      <c r="D78" t="s">
        <v>324</v>
      </c>
      <c r="E78" t="s">
        <v>327</v>
      </c>
      <c r="F78" t="s">
        <v>330</v>
      </c>
      <c r="G78">
        <v>148</v>
      </c>
      <c r="H78">
        <v>45</v>
      </c>
      <c r="I78">
        <v>32</v>
      </c>
      <c r="J78">
        <v>10</v>
      </c>
      <c r="K78">
        <v>30</v>
      </c>
      <c r="L78" t="b">
        <f>IF(ISBLANK(Select_Region),TRUE,Data[[#This Row],[Region]]=Select_Region)</f>
        <v>1</v>
      </c>
      <c r="M78" t="b">
        <f>IF(ISBLANK(Select_Rep),TRUE,Data[[#This Row],[Sales Rep]]=Select_Rep)</f>
        <v>1</v>
      </c>
      <c r="N78" t="b">
        <f>IF(ISBLANK(Select_Product),TRUE,Data[[#This Row],[Product]]=Select_Product)</f>
        <v>1</v>
      </c>
      <c r="O78" t="b">
        <f>IF(ISBLANK(Select_Month),TRUE,Data[[#This Row],[Month]]=Select_Month)</f>
        <v>1</v>
      </c>
      <c r="P78">
        <f>Data[[#This Row],[inc_region]]*Data[[#This Row],[inc_rep]]*Data[[#This Row],[inc_product]]*Data[[#This Row],[inc_month]]</f>
        <v>1</v>
      </c>
      <c r="Q78" s="2">
        <f>Data[[#This Row],[Units Sold]]*Data[[#This Row],[Unit Price]]*(1-Data[[#This Row],[Discount %]]/100)-Data[[#This Row],[Units Sold]]*Data[[#This Row],[Cost per Unit]]</f>
        <v>1258</v>
      </c>
      <c r="R78" s="2">
        <f>Data[[#This Row],[inc_region]]*Data[[#This Row],[inc_rep]]*Data[[#This Row],[inc_product]]</f>
        <v>1</v>
      </c>
    </row>
    <row r="79" spans="1:18" x14ac:dyDescent="0.2">
      <c r="A79" t="s">
        <v>88</v>
      </c>
      <c r="B79" t="s">
        <v>311</v>
      </c>
      <c r="C79" t="s">
        <v>315</v>
      </c>
      <c r="D79" t="s">
        <v>324</v>
      </c>
      <c r="E79" t="s">
        <v>327</v>
      </c>
      <c r="F79" t="s">
        <v>331</v>
      </c>
      <c r="G79">
        <v>174</v>
      </c>
      <c r="H79">
        <v>45</v>
      </c>
      <c r="I79">
        <v>32</v>
      </c>
      <c r="J79">
        <v>0</v>
      </c>
      <c r="K79">
        <v>30</v>
      </c>
      <c r="L79" t="b">
        <f>IF(ISBLANK(Select_Region),TRUE,Data[[#This Row],[Region]]=Select_Region)</f>
        <v>1</v>
      </c>
      <c r="M79" t="b">
        <f>IF(ISBLANK(Select_Rep),TRUE,Data[[#This Row],[Sales Rep]]=Select_Rep)</f>
        <v>1</v>
      </c>
      <c r="N79" t="b">
        <f>IF(ISBLANK(Select_Product),TRUE,Data[[#This Row],[Product]]=Select_Product)</f>
        <v>1</v>
      </c>
      <c r="O79" t="b">
        <f>IF(ISBLANK(Select_Month),TRUE,Data[[#This Row],[Month]]=Select_Month)</f>
        <v>1</v>
      </c>
      <c r="P79">
        <f>Data[[#This Row],[inc_region]]*Data[[#This Row],[inc_rep]]*Data[[#This Row],[inc_product]]*Data[[#This Row],[inc_month]]</f>
        <v>1</v>
      </c>
      <c r="Q79" s="2">
        <f>Data[[#This Row],[Units Sold]]*Data[[#This Row],[Unit Price]]*(1-Data[[#This Row],[Discount %]]/100)-Data[[#This Row],[Units Sold]]*Data[[#This Row],[Cost per Unit]]</f>
        <v>2262</v>
      </c>
      <c r="R79" s="2">
        <f>Data[[#This Row],[inc_region]]*Data[[#This Row],[inc_rep]]*Data[[#This Row],[inc_product]]</f>
        <v>1</v>
      </c>
    </row>
    <row r="80" spans="1:18" x14ac:dyDescent="0.2">
      <c r="A80" t="s">
        <v>89</v>
      </c>
      <c r="B80" t="s">
        <v>314</v>
      </c>
      <c r="C80" t="s">
        <v>322</v>
      </c>
      <c r="D80" t="s">
        <v>324</v>
      </c>
      <c r="E80" t="s">
        <v>327</v>
      </c>
      <c r="F80" t="s">
        <v>331</v>
      </c>
      <c r="G80">
        <v>191</v>
      </c>
      <c r="H80">
        <v>60</v>
      </c>
      <c r="I80">
        <v>50</v>
      </c>
      <c r="J80">
        <v>10</v>
      </c>
      <c r="K80">
        <v>25</v>
      </c>
      <c r="L80" t="b">
        <f>IF(ISBLANK(Select_Region),TRUE,Data[[#This Row],[Region]]=Select_Region)</f>
        <v>1</v>
      </c>
      <c r="M80" t="b">
        <f>IF(ISBLANK(Select_Rep),TRUE,Data[[#This Row],[Sales Rep]]=Select_Rep)</f>
        <v>1</v>
      </c>
      <c r="N80" t="b">
        <f>IF(ISBLANK(Select_Product),TRUE,Data[[#This Row],[Product]]=Select_Product)</f>
        <v>1</v>
      </c>
      <c r="O80" t="b">
        <f>IF(ISBLANK(Select_Month),TRUE,Data[[#This Row],[Month]]=Select_Month)</f>
        <v>1</v>
      </c>
      <c r="P80">
        <f>Data[[#This Row],[inc_region]]*Data[[#This Row],[inc_rep]]*Data[[#This Row],[inc_product]]*Data[[#This Row],[inc_month]]</f>
        <v>1</v>
      </c>
      <c r="Q80" s="2">
        <f>Data[[#This Row],[Units Sold]]*Data[[#This Row],[Unit Price]]*(1-Data[[#This Row],[Discount %]]/100)-Data[[#This Row],[Units Sold]]*Data[[#This Row],[Cost per Unit]]</f>
        <v>764</v>
      </c>
      <c r="R80" s="2">
        <f>Data[[#This Row],[inc_region]]*Data[[#This Row],[inc_rep]]*Data[[#This Row],[inc_product]]</f>
        <v>1</v>
      </c>
    </row>
    <row r="81" spans="1:18" hidden="1" x14ac:dyDescent="0.2">
      <c r="A81" t="s">
        <v>90</v>
      </c>
      <c r="B81" t="s">
        <v>314</v>
      </c>
      <c r="C81" t="s">
        <v>318</v>
      </c>
      <c r="D81" t="s">
        <v>326</v>
      </c>
      <c r="E81" t="s">
        <v>329</v>
      </c>
      <c r="F81" t="s">
        <v>333</v>
      </c>
      <c r="G81">
        <v>50</v>
      </c>
      <c r="H81">
        <v>45</v>
      </c>
      <c r="I81">
        <v>33</v>
      </c>
      <c r="J81">
        <v>0</v>
      </c>
      <c r="K81">
        <v>20</v>
      </c>
      <c r="L81" t="b">
        <f>IF(ISBLANK(Select_Region),TRUE,Data[[#This Row],[Region]]=Select_Region)</f>
        <v>1</v>
      </c>
      <c r="M81" t="b">
        <f>IF(ISBLANK(Select_Rep),TRUE,Data[[#This Row],[Sales Rep]]=Select_Rep)</f>
        <v>1</v>
      </c>
      <c r="N81" t="b">
        <f>IF(ISBLANK(Select_Product),TRUE,Data[[#This Row],[Product]]=Select_Product)</f>
        <v>1</v>
      </c>
      <c r="O81" t="b">
        <f>IF(ISBLANK(Select_Month),TRUE,Data[[#This Row],[Month]]=Select_Month)</f>
        <v>1</v>
      </c>
      <c r="P81">
        <f>Data[[#This Row],[inc_region]]*Data[[#This Row],[inc_rep]]*Data[[#This Row],[inc_product]]*Data[[#This Row],[inc_month]]</f>
        <v>1</v>
      </c>
      <c r="Q81" s="2">
        <f>Data[[#This Row],[Units Sold]]*Data[[#This Row],[Unit Price]]*(1-Data[[#This Row],[Discount %]]/100)-Data[[#This Row],[Units Sold]]*Data[[#This Row],[Cost per Unit]]</f>
        <v>600</v>
      </c>
      <c r="R81" s="2">
        <f>Data[[#This Row],[inc_region]]*Data[[#This Row],[inc_rep]]*Data[[#This Row],[inc_product]]</f>
        <v>1</v>
      </c>
    </row>
    <row r="82" spans="1:18" hidden="1" x14ac:dyDescent="0.2">
      <c r="A82" t="s">
        <v>91</v>
      </c>
      <c r="B82" t="s">
        <v>311</v>
      </c>
      <c r="C82" t="s">
        <v>320</v>
      </c>
      <c r="D82" t="s">
        <v>326</v>
      </c>
      <c r="E82" t="s">
        <v>329</v>
      </c>
      <c r="F82" t="s">
        <v>330</v>
      </c>
      <c r="G82">
        <v>187</v>
      </c>
      <c r="H82">
        <v>60</v>
      </c>
      <c r="I82">
        <v>50</v>
      </c>
      <c r="J82">
        <v>0</v>
      </c>
      <c r="K82">
        <v>25</v>
      </c>
      <c r="L82" t="b">
        <f>IF(ISBLANK(Select_Region),TRUE,Data[[#This Row],[Region]]=Select_Region)</f>
        <v>1</v>
      </c>
      <c r="M82" t="b">
        <f>IF(ISBLANK(Select_Rep),TRUE,Data[[#This Row],[Sales Rep]]=Select_Rep)</f>
        <v>1</v>
      </c>
      <c r="N82" t="b">
        <f>IF(ISBLANK(Select_Product),TRUE,Data[[#This Row],[Product]]=Select_Product)</f>
        <v>1</v>
      </c>
      <c r="O82" t="b">
        <f>IF(ISBLANK(Select_Month),TRUE,Data[[#This Row],[Month]]=Select_Month)</f>
        <v>1</v>
      </c>
      <c r="P82">
        <f>Data[[#This Row],[inc_region]]*Data[[#This Row],[inc_rep]]*Data[[#This Row],[inc_product]]*Data[[#This Row],[inc_month]]</f>
        <v>1</v>
      </c>
      <c r="Q82" s="2">
        <f>Data[[#This Row],[Units Sold]]*Data[[#This Row],[Unit Price]]*(1-Data[[#This Row],[Discount %]]/100)-Data[[#This Row],[Units Sold]]*Data[[#This Row],[Cost per Unit]]</f>
        <v>1870</v>
      </c>
      <c r="R82" s="2">
        <f>Data[[#This Row],[inc_region]]*Data[[#This Row],[inc_rep]]*Data[[#This Row],[inc_product]]</f>
        <v>1</v>
      </c>
    </row>
    <row r="83" spans="1:18" hidden="1" x14ac:dyDescent="0.2">
      <c r="A83" t="s">
        <v>92</v>
      </c>
      <c r="B83" t="s">
        <v>311</v>
      </c>
      <c r="C83" t="s">
        <v>320</v>
      </c>
      <c r="D83" t="s">
        <v>325</v>
      </c>
      <c r="E83" t="s">
        <v>328</v>
      </c>
      <c r="F83" t="s">
        <v>332</v>
      </c>
      <c r="G83">
        <v>53</v>
      </c>
      <c r="H83">
        <v>50</v>
      </c>
      <c r="I83">
        <v>30</v>
      </c>
      <c r="J83">
        <v>5</v>
      </c>
      <c r="K83">
        <v>30</v>
      </c>
      <c r="L83" t="b">
        <f>IF(ISBLANK(Select_Region),TRUE,Data[[#This Row],[Region]]=Select_Region)</f>
        <v>1</v>
      </c>
      <c r="M83" t="b">
        <f>IF(ISBLANK(Select_Rep),TRUE,Data[[#This Row],[Sales Rep]]=Select_Rep)</f>
        <v>1</v>
      </c>
      <c r="N83" t="b">
        <f>IF(ISBLANK(Select_Product),TRUE,Data[[#This Row],[Product]]=Select_Product)</f>
        <v>1</v>
      </c>
      <c r="O83" t="b">
        <f>IF(ISBLANK(Select_Month),TRUE,Data[[#This Row],[Month]]=Select_Month)</f>
        <v>1</v>
      </c>
      <c r="P83">
        <f>Data[[#This Row],[inc_region]]*Data[[#This Row],[inc_rep]]*Data[[#This Row],[inc_product]]*Data[[#This Row],[inc_month]]</f>
        <v>1</v>
      </c>
      <c r="Q83" s="2">
        <f>Data[[#This Row],[Units Sold]]*Data[[#This Row],[Unit Price]]*(1-Data[[#This Row],[Discount %]]/100)-Data[[#This Row],[Units Sold]]*Data[[#This Row],[Cost per Unit]]</f>
        <v>927.5</v>
      </c>
      <c r="R83" s="2">
        <f>Data[[#This Row],[inc_region]]*Data[[#This Row],[inc_rep]]*Data[[#This Row],[inc_product]]</f>
        <v>1</v>
      </c>
    </row>
    <row r="84" spans="1:18" hidden="1" x14ac:dyDescent="0.2">
      <c r="A84" t="s">
        <v>93</v>
      </c>
      <c r="B84" t="s">
        <v>311</v>
      </c>
      <c r="C84" t="s">
        <v>320</v>
      </c>
      <c r="D84" t="s">
        <v>323</v>
      </c>
      <c r="E84" t="s">
        <v>327</v>
      </c>
      <c r="F84" t="s">
        <v>330</v>
      </c>
      <c r="G84">
        <v>137</v>
      </c>
      <c r="H84">
        <v>52</v>
      </c>
      <c r="I84">
        <v>41</v>
      </c>
      <c r="J84">
        <v>0</v>
      </c>
      <c r="K84">
        <v>20</v>
      </c>
      <c r="L84" t="b">
        <f>IF(ISBLANK(Select_Region),TRUE,Data[[#This Row],[Region]]=Select_Region)</f>
        <v>1</v>
      </c>
      <c r="M84" t="b">
        <f>IF(ISBLANK(Select_Rep),TRUE,Data[[#This Row],[Sales Rep]]=Select_Rep)</f>
        <v>1</v>
      </c>
      <c r="N84" t="b">
        <f>IF(ISBLANK(Select_Product),TRUE,Data[[#This Row],[Product]]=Select_Product)</f>
        <v>1</v>
      </c>
      <c r="O84" t="b">
        <f>IF(ISBLANK(Select_Month),TRUE,Data[[#This Row],[Month]]=Select_Month)</f>
        <v>1</v>
      </c>
      <c r="P84">
        <f>Data[[#This Row],[inc_region]]*Data[[#This Row],[inc_rep]]*Data[[#This Row],[inc_product]]*Data[[#This Row],[inc_month]]</f>
        <v>1</v>
      </c>
      <c r="Q84" s="2">
        <f>Data[[#This Row],[Units Sold]]*Data[[#This Row],[Unit Price]]*(1-Data[[#This Row],[Discount %]]/100)-Data[[#This Row],[Units Sold]]*Data[[#This Row],[Cost per Unit]]</f>
        <v>1507</v>
      </c>
      <c r="R84" s="2">
        <f>Data[[#This Row],[inc_region]]*Data[[#This Row],[inc_rep]]*Data[[#This Row],[inc_product]]</f>
        <v>1</v>
      </c>
    </row>
    <row r="85" spans="1:18" hidden="1" x14ac:dyDescent="0.2">
      <c r="A85" t="s">
        <v>94</v>
      </c>
      <c r="B85" t="s">
        <v>313</v>
      </c>
      <c r="C85" t="s">
        <v>317</v>
      </c>
      <c r="D85" t="s">
        <v>325</v>
      </c>
      <c r="E85" t="s">
        <v>328</v>
      </c>
      <c r="F85" t="s">
        <v>330</v>
      </c>
      <c r="G85">
        <v>116</v>
      </c>
      <c r="H85">
        <v>45</v>
      </c>
      <c r="I85">
        <v>25</v>
      </c>
      <c r="J85">
        <v>0</v>
      </c>
      <c r="K85">
        <v>30</v>
      </c>
      <c r="L85" t="b">
        <f>IF(ISBLANK(Select_Region),TRUE,Data[[#This Row],[Region]]=Select_Region)</f>
        <v>1</v>
      </c>
      <c r="M85" t="b">
        <f>IF(ISBLANK(Select_Rep),TRUE,Data[[#This Row],[Sales Rep]]=Select_Rep)</f>
        <v>1</v>
      </c>
      <c r="N85" t="b">
        <f>IF(ISBLANK(Select_Product),TRUE,Data[[#This Row],[Product]]=Select_Product)</f>
        <v>1</v>
      </c>
      <c r="O85" t="b">
        <f>IF(ISBLANK(Select_Month),TRUE,Data[[#This Row],[Month]]=Select_Month)</f>
        <v>1</v>
      </c>
      <c r="P85">
        <f>Data[[#This Row],[inc_region]]*Data[[#This Row],[inc_rep]]*Data[[#This Row],[inc_product]]*Data[[#This Row],[inc_month]]</f>
        <v>1</v>
      </c>
      <c r="Q85" s="2">
        <f>Data[[#This Row],[Units Sold]]*Data[[#This Row],[Unit Price]]*(1-Data[[#This Row],[Discount %]]/100)-Data[[#This Row],[Units Sold]]*Data[[#This Row],[Cost per Unit]]</f>
        <v>2320</v>
      </c>
      <c r="R85" s="2">
        <f>Data[[#This Row],[inc_region]]*Data[[#This Row],[inc_rep]]*Data[[#This Row],[inc_product]]</f>
        <v>1</v>
      </c>
    </row>
    <row r="86" spans="1:18" hidden="1" x14ac:dyDescent="0.2">
      <c r="A86" t="s">
        <v>95</v>
      </c>
      <c r="B86" t="s">
        <v>312</v>
      </c>
      <c r="C86" t="s">
        <v>316</v>
      </c>
      <c r="D86" t="s">
        <v>325</v>
      </c>
      <c r="E86" t="s">
        <v>328</v>
      </c>
      <c r="F86" t="s">
        <v>330</v>
      </c>
      <c r="G86">
        <v>73</v>
      </c>
      <c r="H86">
        <v>55</v>
      </c>
      <c r="I86">
        <v>38</v>
      </c>
      <c r="J86">
        <v>15</v>
      </c>
      <c r="K86">
        <v>25</v>
      </c>
      <c r="L86" t="b">
        <f>IF(ISBLANK(Select_Region),TRUE,Data[[#This Row],[Region]]=Select_Region)</f>
        <v>1</v>
      </c>
      <c r="M86" t="b">
        <f>IF(ISBLANK(Select_Rep),TRUE,Data[[#This Row],[Sales Rep]]=Select_Rep)</f>
        <v>1</v>
      </c>
      <c r="N86" t="b">
        <f>IF(ISBLANK(Select_Product),TRUE,Data[[#This Row],[Product]]=Select_Product)</f>
        <v>1</v>
      </c>
      <c r="O86" t="b">
        <f>IF(ISBLANK(Select_Month),TRUE,Data[[#This Row],[Month]]=Select_Month)</f>
        <v>1</v>
      </c>
      <c r="P86">
        <f>Data[[#This Row],[inc_region]]*Data[[#This Row],[inc_rep]]*Data[[#This Row],[inc_product]]*Data[[#This Row],[inc_month]]</f>
        <v>1</v>
      </c>
      <c r="Q86" s="2">
        <f>Data[[#This Row],[Units Sold]]*Data[[#This Row],[Unit Price]]*(1-Data[[#This Row],[Discount %]]/100)-Data[[#This Row],[Units Sold]]*Data[[#This Row],[Cost per Unit]]</f>
        <v>638.75</v>
      </c>
      <c r="R86" s="2">
        <f>Data[[#This Row],[inc_region]]*Data[[#This Row],[inc_rep]]*Data[[#This Row],[inc_product]]</f>
        <v>1</v>
      </c>
    </row>
    <row r="87" spans="1:18" hidden="1" x14ac:dyDescent="0.2">
      <c r="A87" t="s">
        <v>96</v>
      </c>
      <c r="B87" t="s">
        <v>311</v>
      </c>
      <c r="C87" t="s">
        <v>320</v>
      </c>
      <c r="D87" t="s">
        <v>325</v>
      </c>
      <c r="E87" t="s">
        <v>328</v>
      </c>
      <c r="F87" t="s">
        <v>334</v>
      </c>
      <c r="G87">
        <v>78</v>
      </c>
      <c r="H87">
        <v>62</v>
      </c>
      <c r="I87">
        <v>46</v>
      </c>
      <c r="J87">
        <v>0</v>
      </c>
      <c r="K87">
        <v>30</v>
      </c>
      <c r="L87" t="b">
        <f>IF(ISBLANK(Select_Region),TRUE,Data[[#This Row],[Region]]=Select_Region)</f>
        <v>1</v>
      </c>
      <c r="M87" t="b">
        <f>IF(ISBLANK(Select_Rep),TRUE,Data[[#This Row],[Sales Rep]]=Select_Rep)</f>
        <v>1</v>
      </c>
      <c r="N87" t="b">
        <f>IF(ISBLANK(Select_Product),TRUE,Data[[#This Row],[Product]]=Select_Product)</f>
        <v>1</v>
      </c>
      <c r="O87" t="b">
        <f>IF(ISBLANK(Select_Month),TRUE,Data[[#This Row],[Month]]=Select_Month)</f>
        <v>1</v>
      </c>
      <c r="P87">
        <f>Data[[#This Row],[inc_region]]*Data[[#This Row],[inc_rep]]*Data[[#This Row],[inc_product]]*Data[[#This Row],[inc_month]]</f>
        <v>1</v>
      </c>
      <c r="Q87" s="2">
        <f>Data[[#This Row],[Units Sold]]*Data[[#This Row],[Unit Price]]*(1-Data[[#This Row],[Discount %]]/100)-Data[[#This Row],[Units Sold]]*Data[[#This Row],[Cost per Unit]]</f>
        <v>1248</v>
      </c>
      <c r="R87" s="2">
        <f>Data[[#This Row],[inc_region]]*Data[[#This Row],[inc_rep]]*Data[[#This Row],[inc_product]]</f>
        <v>1</v>
      </c>
    </row>
    <row r="88" spans="1:18" hidden="1" x14ac:dyDescent="0.2">
      <c r="A88" t="s">
        <v>97</v>
      </c>
      <c r="B88" t="s">
        <v>312</v>
      </c>
      <c r="C88" t="s">
        <v>319</v>
      </c>
      <c r="D88" t="s">
        <v>323</v>
      </c>
      <c r="E88" t="s">
        <v>327</v>
      </c>
      <c r="F88" t="s">
        <v>333</v>
      </c>
      <c r="G88">
        <v>60</v>
      </c>
      <c r="H88">
        <v>62</v>
      </c>
      <c r="I88">
        <v>51</v>
      </c>
      <c r="J88">
        <v>5</v>
      </c>
      <c r="K88">
        <v>25</v>
      </c>
      <c r="L88" t="b">
        <f>IF(ISBLANK(Select_Region),TRUE,Data[[#This Row],[Region]]=Select_Region)</f>
        <v>1</v>
      </c>
      <c r="M88" t="b">
        <f>IF(ISBLANK(Select_Rep),TRUE,Data[[#This Row],[Sales Rep]]=Select_Rep)</f>
        <v>1</v>
      </c>
      <c r="N88" t="b">
        <f>IF(ISBLANK(Select_Product),TRUE,Data[[#This Row],[Product]]=Select_Product)</f>
        <v>1</v>
      </c>
      <c r="O88" t="b">
        <f>IF(ISBLANK(Select_Month),TRUE,Data[[#This Row],[Month]]=Select_Month)</f>
        <v>1</v>
      </c>
      <c r="P88">
        <f>Data[[#This Row],[inc_region]]*Data[[#This Row],[inc_rep]]*Data[[#This Row],[inc_product]]*Data[[#This Row],[inc_month]]</f>
        <v>1</v>
      </c>
      <c r="Q88" s="2">
        <f>Data[[#This Row],[Units Sold]]*Data[[#This Row],[Unit Price]]*(1-Data[[#This Row],[Discount %]]/100)-Data[[#This Row],[Units Sold]]*Data[[#This Row],[Cost per Unit]]</f>
        <v>474</v>
      </c>
      <c r="R88" s="2">
        <f>Data[[#This Row],[inc_region]]*Data[[#This Row],[inc_rep]]*Data[[#This Row],[inc_product]]</f>
        <v>1</v>
      </c>
    </row>
    <row r="89" spans="1:18" hidden="1" x14ac:dyDescent="0.2">
      <c r="A89" t="s">
        <v>98</v>
      </c>
      <c r="B89" t="s">
        <v>314</v>
      </c>
      <c r="C89" t="s">
        <v>322</v>
      </c>
      <c r="D89" t="s">
        <v>323</v>
      </c>
      <c r="E89" t="s">
        <v>327</v>
      </c>
      <c r="F89" t="s">
        <v>334</v>
      </c>
      <c r="G89">
        <v>147</v>
      </c>
      <c r="H89">
        <v>45</v>
      </c>
      <c r="I89">
        <v>25</v>
      </c>
      <c r="J89">
        <v>0</v>
      </c>
      <c r="K89">
        <v>25</v>
      </c>
      <c r="L89" t="b">
        <f>IF(ISBLANK(Select_Region),TRUE,Data[[#This Row],[Region]]=Select_Region)</f>
        <v>1</v>
      </c>
      <c r="M89" t="b">
        <f>IF(ISBLANK(Select_Rep),TRUE,Data[[#This Row],[Sales Rep]]=Select_Rep)</f>
        <v>1</v>
      </c>
      <c r="N89" t="b">
        <f>IF(ISBLANK(Select_Product),TRUE,Data[[#This Row],[Product]]=Select_Product)</f>
        <v>1</v>
      </c>
      <c r="O89" t="b">
        <f>IF(ISBLANK(Select_Month),TRUE,Data[[#This Row],[Month]]=Select_Month)</f>
        <v>1</v>
      </c>
      <c r="P89">
        <f>Data[[#This Row],[inc_region]]*Data[[#This Row],[inc_rep]]*Data[[#This Row],[inc_product]]*Data[[#This Row],[inc_month]]</f>
        <v>1</v>
      </c>
      <c r="Q89" s="2">
        <f>Data[[#This Row],[Units Sold]]*Data[[#This Row],[Unit Price]]*(1-Data[[#This Row],[Discount %]]/100)-Data[[#This Row],[Units Sold]]*Data[[#This Row],[Cost per Unit]]</f>
        <v>2940</v>
      </c>
      <c r="R89" s="2">
        <f>Data[[#This Row],[inc_region]]*Data[[#This Row],[inc_rep]]*Data[[#This Row],[inc_product]]</f>
        <v>1</v>
      </c>
    </row>
    <row r="90" spans="1:18" hidden="1" x14ac:dyDescent="0.2">
      <c r="A90" t="s">
        <v>99</v>
      </c>
      <c r="B90" t="s">
        <v>312</v>
      </c>
      <c r="C90" t="s">
        <v>319</v>
      </c>
      <c r="D90" t="s">
        <v>323</v>
      </c>
      <c r="E90" t="s">
        <v>327</v>
      </c>
      <c r="F90" t="s">
        <v>334</v>
      </c>
      <c r="G90">
        <v>54</v>
      </c>
      <c r="H90">
        <v>45</v>
      </c>
      <c r="I90">
        <v>31</v>
      </c>
      <c r="J90">
        <v>0</v>
      </c>
      <c r="K90">
        <v>25</v>
      </c>
      <c r="L90" t="b">
        <f>IF(ISBLANK(Select_Region),TRUE,Data[[#This Row],[Region]]=Select_Region)</f>
        <v>1</v>
      </c>
      <c r="M90" t="b">
        <f>IF(ISBLANK(Select_Rep),TRUE,Data[[#This Row],[Sales Rep]]=Select_Rep)</f>
        <v>1</v>
      </c>
      <c r="N90" t="b">
        <f>IF(ISBLANK(Select_Product),TRUE,Data[[#This Row],[Product]]=Select_Product)</f>
        <v>1</v>
      </c>
      <c r="O90" t="b">
        <f>IF(ISBLANK(Select_Month),TRUE,Data[[#This Row],[Month]]=Select_Month)</f>
        <v>1</v>
      </c>
      <c r="P90">
        <f>Data[[#This Row],[inc_region]]*Data[[#This Row],[inc_rep]]*Data[[#This Row],[inc_product]]*Data[[#This Row],[inc_month]]</f>
        <v>1</v>
      </c>
      <c r="Q90" s="2">
        <f>Data[[#This Row],[Units Sold]]*Data[[#This Row],[Unit Price]]*(1-Data[[#This Row],[Discount %]]/100)-Data[[#This Row],[Units Sold]]*Data[[#This Row],[Cost per Unit]]</f>
        <v>756</v>
      </c>
      <c r="R90" s="2">
        <f>Data[[#This Row],[inc_region]]*Data[[#This Row],[inc_rep]]*Data[[#This Row],[inc_product]]</f>
        <v>1</v>
      </c>
    </row>
    <row r="91" spans="1:18" hidden="1" x14ac:dyDescent="0.2">
      <c r="A91" t="s">
        <v>100</v>
      </c>
      <c r="B91" t="s">
        <v>311</v>
      </c>
      <c r="C91" t="s">
        <v>320</v>
      </c>
      <c r="D91" t="s">
        <v>326</v>
      </c>
      <c r="E91" t="s">
        <v>329</v>
      </c>
      <c r="F91" t="s">
        <v>330</v>
      </c>
      <c r="G91">
        <v>80</v>
      </c>
      <c r="H91">
        <v>55</v>
      </c>
      <c r="I91">
        <v>41</v>
      </c>
      <c r="J91">
        <v>0</v>
      </c>
      <c r="K91">
        <v>30</v>
      </c>
      <c r="L91" t="b">
        <f>IF(ISBLANK(Select_Region),TRUE,Data[[#This Row],[Region]]=Select_Region)</f>
        <v>1</v>
      </c>
      <c r="M91" t="b">
        <f>IF(ISBLANK(Select_Rep),TRUE,Data[[#This Row],[Sales Rep]]=Select_Rep)</f>
        <v>1</v>
      </c>
      <c r="N91" t="b">
        <f>IF(ISBLANK(Select_Product),TRUE,Data[[#This Row],[Product]]=Select_Product)</f>
        <v>1</v>
      </c>
      <c r="O91" t="b">
        <f>IF(ISBLANK(Select_Month),TRUE,Data[[#This Row],[Month]]=Select_Month)</f>
        <v>1</v>
      </c>
      <c r="P91">
        <f>Data[[#This Row],[inc_region]]*Data[[#This Row],[inc_rep]]*Data[[#This Row],[inc_product]]*Data[[#This Row],[inc_month]]</f>
        <v>1</v>
      </c>
      <c r="Q91" s="2">
        <f>Data[[#This Row],[Units Sold]]*Data[[#This Row],[Unit Price]]*(1-Data[[#This Row],[Discount %]]/100)-Data[[#This Row],[Units Sold]]*Data[[#This Row],[Cost per Unit]]</f>
        <v>1120</v>
      </c>
      <c r="R91" s="2">
        <f>Data[[#This Row],[inc_region]]*Data[[#This Row],[inc_rep]]*Data[[#This Row],[inc_product]]</f>
        <v>1</v>
      </c>
    </row>
    <row r="92" spans="1:18" hidden="1" x14ac:dyDescent="0.2">
      <c r="A92" t="s">
        <v>101</v>
      </c>
      <c r="B92" t="s">
        <v>313</v>
      </c>
      <c r="C92" t="s">
        <v>317</v>
      </c>
      <c r="D92" t="s">
        <v>325</v>
      </c>
      <c r="E92" t="s">
        <v>328</v>
      </c>
      <c r="F92" t="s">
        <v>332</v>
      </c>
      <c r="G92">
        <v>92</v>
      </c>
      <c r="H92">
        <v>60</v>
      </c>
      <c r="I92">
        <v>48</v>
      </c>
      <c r="J92">
        <v>10</v>
      </c>
      <c r="K92">
        <v>20</v>
      </c>
      <c r="L92" t="b">
        <f>IF(ISBLANK(Select_Region),TRUE,Data[[#This Row],[Region]]=Select_Region)</f>
        <v>1</v>
      </c>
      <c r="M92" t="b">
        <f>IF(ISBLANK(Select_Rep),TRUE,Data[[#This Row],[Sales Rep]]=Select_Rep)</f>
        <v>1</v>
      </c>
      <c r="N92" t="b">
        <f>IF(ISBLANK(Select_Product),TRUE,Data[[#This Row],[Product]]=Select_Product)</f>
        <v>1</v>
      </c>
      <c r="O92" t="b">
        <f>IF(ISBLANK(Select_Month),TRUE,Data[[#This Row],[Month]]=Select_Month)</f>
        <v>1</v>
      </c>
      <c r="P92">
        <f>Data[[#This Row],[inc_region]]*Data[[#This Row],[inc_rep]]*Data[[#This Row],[inc_product]]*Data[[#This Row],[inc_month]]</f>
        <v>1</v>
      </c>
      <c r="Q92" s="2">
        <f>Data[[#This Row],[Units Sold]]*Data[[#This Row],[Unit Price]]*(1-Data[[#This Row],[Discount %]]/100)-Data[[#This Row],[Units Sold]]*Data[[#This Row],[Cost per Unit]]</f>
        <v>552</v>
      </c>
      <c r="R92" s="2">
        <f>Data[[#This Row],[inc_region]]*Data[[#This Row],[inc_rep]]*Data[[#This Row],[inc_product]]</f>
        <v>1</v>
      </c>
    </row>
    <row r="93" spans="1:18" hidden="1" x14ac:dyDescent="0.2">
      <c r="A93" t="s">
        <v>102</v>
      </c>
      <c r="B93" t="s">
        <v>314</v>
      </c>
      <c r="C93" t="s">
        <v>318</v>
      </c>
      <c r="D93" t="s">
        <v>326</v>
      </c>
      <c r="E93" t="s">
        <v>329</v>
      </c>
      <c r="F93" t="s">
        <v>333</v>
      </c>
      <c r="G93">
        <v>79</v>
      </c>
      <c r="H93">
        <v>55</v>
      </c>
      <c r="I93">
        <v>45</v>
      </c>
      <c r="J93">
        <v>15</v>
      </c>
      <c r="K93">
        <v>25</v>
      </c>
      <c r="L93" t="b">
        <f>IF(ISBLANK(Select_Region),TRUE,Data[[#This Row],[Region]]=Select_Region)</f>
        <v>1</v>
      </c>
      <c r="M93" t="b">
        <f>IF(ISBLANK(Select_Rep),TRUE,Data[[#This Row],[Sales Rep]]=Select_Rep)</f>
        <v>1</v>
      </c>
      <c r="N93" t="b">
        <f>IF(ISBLANK(Select_Product),TRUE,Data[[#This Row],[Product]]=Select_Product)</f>
        <v>1</v>
      </c>
      <c r="O93" t="b">
        <f>IF(ISBLANK(Select_Month),TRUE,Data[[#This Row],[Month]]=Select_Month)</f>
        <v>1</v>
      </c>
      <c r="P93">
        <f>Data[[#This Row],[inc_region]]*Data[[#This Row],[inc_rep]]*Data[[#This Row],[inc_product]]*Data[[#This Row],[inc_month]]</f>
        <v>1</v>
      </c>
      <c r="Q93" s="2">
        <f>Data[[#This Row],[Units Sold]]*Data[[#This Row],[Unit Price]]*(1-Data[[#This Row],[Discount %]]/100)-Data[[#This Row],[Units Sold]]*Data[[#This Row],[Cost per Unit]]</f>
        <v>138.25</v>
      </c>
      <c r="R93" s="2">
        <f>Data[[#This Row],[inc_region]]*Data[[#This Row],[inc_rep]]*Data[[#This Row],[inc_product]]</f>
        <v>1</v>
      </c>
    </row>
    <row r="94" spans="1:18" hidden="1" x14ac:dyDescent="0.2">
      <c r="A94" t="s">
        <v>103</v>
      </c>
      <c r="B94" t="s">
        <v>313</v>
      </c>
      <c r="C94" t="s">
        <v>321</v>
      </c>
      <c r="D94" t="s">
        <v>325</v>
      </c>
      <c r="E94" t="s">
        <v>328</v>
      </c>
      <c r="F94" t="s">
        <v>334</v>
      </c>
      <c r="G94">
        <v>173</v>
      </c>
      <c r="H94">
        <v>52</v>
      </c>
      <c r="I94">
        <v>39</v>
      </c>
      <c r="J94">
        <v>0</v>
      </c>
      <c r="K94">
        <v>20</v>
      </c>
      <c r="L94" t="b">
        <f>IF(ISBLANK(Select_Region),TRUE,Data[[#This Row],[Region]]=Select_Region)</f>
        <v>1</v>
      </c>
      <c r="M94" t="b">
        <f>IF(ISBLANK(Select_Rep),TRUE,Data[[#This Row],[Sales Rep]]=Select_Rep)</f>
        <v>1</v>
      </c>
      <c r="N94" t="b">
        <f>IF(ISBLANK(Select_Product),TRUE,Data[[#This Row],[Product]]=Select_Product)</f>
        <v>1</v>
      </c>
      <c r="O94" t="b">
        <f>IF(ISBLANK(Select_Month),TRUE,Data[[#This Row],[Month]]=Select_Month)</f>
        <v>1</v>
      </c>
      <c r="P94">
        <f>Data[[#This Row],[inc_region]]*Data[[#This Row],[inc_rep]]*Data[[#This Row],[inc_product]]*Data[[#This Row],[inc_month]]</f>
        <v>1</v>
      </c>
      <c r="Q94" s="2">
        <f>Data[[#This Row],[Units Sold]]*Data[[#This Row],[Unit Price]]*(1-Data[[#This Row],[Discount %]]/100)-Data[[#This Row],[Units Sold]]*Data[[#This Row],[Cost per Unit]]</f>
        <v>2249</v>
      </c>
      <c r="R94" s="2">
        <f>Data[[#This Row],[inc_region]]*Data[[#This Row],[inc_rep]]*Data[[#This Row],[inc_product]]</f>
        <v>1</v>
      </c>
    </row>
    <row r="95" spans="1:18" x14ac:dyDescent="0.2">
      <c r="A95" t="s">
        <v>104</v>
      </c>
      <c r="B95" t="s">
        <v>311</v>
      </c>
      <c r="C95" t="s">
        <v>315</v>
      </c>
      <c r="D95" t="s">
        <v>324</v>
      </c>
      <c r="E95" t="s">
        <v>327</v>
      </c>
      <c r="F95" t="s">
        <v>333</v>
      </c>
      <c r="G95">
        <v>52</v>
      </c>
      <c r="H95">
        <v>60</v>
      </c>
      <c r="I95">
        <v>43</v>
      </c>
      <c r="J95">
        <v>0</v>
      </c>
      <c r="K95">
        <v>20</v>
      </c>
      <c r="L95" t="b">
        <f>IF(ISBLANK(Select_Region),TRUE,Data[[#This Row],[Region]]=Select_Region)</f>
        <v>1</v>
      </c>
      <c r="M95" t="b">
        <f>IF(ISBLANK(Select_Rep),TRUE,Data[[#This Row],[Sales Rep]]=Select_Rep)</f>
        <v>1</v>
      </c>
      <c r="N95" t="b">
        <f>IF(ISBLANK(Select_Product),TRUE,Data[[#This Row],[Product]]=Select_Product)</f>
        <v>1</v>
      </c>
      <c r="O95" t="b">
        <f>IF(ISBLANK(Select_Month),TRUE,Data[[#This Row],[Month]]=Select_Month)</f>
        <v>1</v>
      </c>
      <c r="P95">
        <f>Data[[#This Row],[inc_region]]*Data[[#This Row],[inc_rep]]*Data[[#This Row],[inc_product]]*Data[[#This Row],[inc_month]]</f>
        <v>1</v>
      </c>
      <c r="Q95" s="2">
        <f>Data[[#This Row],[Units Sold]]*Data[[#This Row],[Unit Price]]*(1-Data[[#This Row],[Discount %]]/100)-Data[[#This Row],[Units Sold]]*Data[[#This Row],[Cost per Unit]]</f>
        <v>884</v>
      </c>
      <c r="R95" s="2">
        <f>Data[[#This Row],[inc_region]]*Data[[#This Row],[inc_rep]]*Data[[#This Row],[inc_product]]</f>
        <v>1</v>
      </c>
    </row>
    <row r="96" spans="1:18" hidden="1" x14ac:dyDescent="0.2">
      <c r="A96" t="s">
        <v>105</v>
      </c>
      <c r="B96" t="s">
        <v>311</v>
      </c>
      <c r="C96" t="s">
        <v>320</v>
      </c>
      <c r="D96" t="s">
        <v>323</v>
      </c>
      <c r="E96" t="s">
        <v>327</v>
      </c>
      <c r="F96" t="s">
        <v>334</v>
      </c>
      <c r="G96">
        <v>192</v>
      </c>
      <c r="H96">
        <v>52</v>
      </c>
      <c r="I96">
        <v>33</v>
      </c>
      <c r="J96">
        <v>5</v>
      </c>
      <c r="K96">
        <v>20</v>
      </c>
      <c r="L96" t="b">
        <f>IF(ISBLANK(Select_Region),TRUE,Data[[#This Row],[Region]]=Select_Region)</f>
        <v>1</v>
      </c>
      <c r="M96" t="b">
        <f>IF(ISBLANK(Select_Rep),TRUE,Data[[#This Row],[Sales Rep]]=Select_Rep)</f>
        <v>1</v>
      </c>
      <c r="N96" t="b">
        <f>IF(ISBLANK(Select_Product),TRUE,Data[[#This Row],[Product]]=Select_Product)</f>
        <v>1</v>
      </c>
      <c r="O96" t="b">
        <f>IF(ISBLANK(Select_Month),TRUE,Data[[#This Row],[Month]]=Select_Month)</f>
        <v>1</v>
      </c>
      <c r="P96">
        <f>Data[[#This Row],[inc_region]]*Data[[#This Row],[inc_rep]]*Data[[#This Row],[inc_product]]*Data[[#This Row],[inc_month]]</f>
        <v>1</v>
      </c>
      <c r="Q96" s="2">
        <f>Data[[#This Row],[Units Sold]]*Data[[#This Row],[Unit Price]]*(1-Data[[#This Row],[Discount %]]/100)-Data[[#This Row],[Units Sold]]*Data[[#This Row],[Cost per Unit]]</f>
        <v>3148.7999999999993</v>
      </c>
      <c r="R96" s="2">
        <f>Data[[#This Row],[inc_region]]*Data[[#This Row],[inc_rep]]*Data[[#This Row],[inc_product]]</f>
        <v>1</v>
      </c>
    </row>
    <row r="97" spans="1:18" x14ac:dyDescent="0.2">
      <c r="A97" t="s">
        <v>106</v>
      </c>
      <c r="B97" t="s">
        <v>312</v>
      </c>
      <c r="C97" t="s">
        <v>316</v>
      </c>
      <c r="D97" t="s">
        <v>324</v>
      </c>
      <c r="E97" t="s">
        <v>327</v>
      </c>
      <c r="F97" t="s">
        <v>334</v>
      </c>
      <c r="G97">
        <v>70</v>
      </c>
      <c r="H97">
        <v>55</v>
      </c>
      <c r="I97">
        <v>40</v>
      </c>
      <c r="J97">
        <v>15</v>
      </c>
      <c r="K97">
        <v>20</v>
      </c>
      <c r="L97" t="b">
        <f>IF(ISBLANK(Select_Region),TRUE,Data[[#This Row],[Region]]=Select_Region)</f>
        <v>1</v>
      </c>
      <c r="M97" t="b">
        <f>IF(ISBLANK(Select_Rep),TRUE,Data[[#This Row],[Sales Rep]]=Select_Rep)</f>
        <v>1</v>
      </c>
      <c r="N97" t="b">
        <f>IF(ISBLANK(Select_Product),TRUE,Data[[#This Row],[Product]]=Select_Product)</f>
        <v>1</v>
      </c>
      <c r="O97" t="b">
        <f>IF(ISBLANK(Select_Month),TRUE,Data[[#This Row],[Month]]=Select_Month)</f>
        <v>1</v>
      </c>
      <c r="P97">
        <f>Data[[#This Row],[inc_region]]*Data[[#This Row],[inc_rep]]*Data[[#This Row],[inc_product]]*Data[[#This Row],[inc_month]]</f>
        <v>1</v>
      </c>
      <c r="Q97" s="2">
        <f>Data[[#This Row],[Units Sold]]*Data[[#This Row],[Unit Price]]*(1-Data[[#This Row],[Discount %]]/100)-Data[[#This Row],[Units Sold]]*Data[[#This Row],[Cost per Unit]]</f>
        <v>472.5</v>
      </c>
      <c r="R97" s="2">
        <f>Data[[#This Row],[inc_region]]*Data[[#This Row],[inc_rep]]*Data[[#This Row],[inc_product]]</f>
        <v>1</v>
      </c>
    </row>
    <row r="98" spans="1:18" hidden="1" x14ac:dyDescent="0.2">
      <c r="A98" t="s">
        <v>107</v>
      </c>
      <c r="B98" t="s">
        <v>312</v>
      </c>
      <c r="C98" t="s">
        <v>316</v>
      </c>
      <c r="D98" t="s">
        <v>325</v>
      </c>
      <c r="E98" t="s">
        <v>328</v>
      </c>
      <c r="F98" t="s">
        <v>330</v>
      </c>
      <c r="G98">
        <v>88</v>
      </c>
      <c r="H98">
        <v>62</v>
      </c>
      <c r="I98">
        <v>46</v>
      </c>
      <c r="J98">
        <v>15</v>
      </c>
      <c r="K98">
        <v>20</v>
      </c>
      <c r="L98" t="b">
        <f>IF(ISBLANK(Select_Region),TRUE,Data[[#This Row],[Region]]=Select_Region)</f>
        <v>1</v>
      </c>
      <c r="M98" t="b">
        <f>IF(ISBLANK(Select_Rep),TRUE,Data[[#This Row],[Sales Rep]]=Select_Rep)</f>
        <v>1</v>
      </c>
      <c r="N98" t="b">
        <f>IF(ISBLANK(Select_Product),TRUE,Data[[#This Row],[Product]]=Select_Product)</f>
        <v>1</v>
      </c>
      <c r="O98" t="b">
        <f>IF(ISBLANK(Select_Month),TRUE,Data[[#This Row],[Month]]=Select_Month)</f>
        <v>1</v>
      </c>
      <c r="P98">
        <f>Data[[#This Row],[inc_region]]*Data[[#This Row],[inc_rep]]*Data[[#This Row],[inc_product]]*Data[[#This Row],[inc_month]]</f>
        <v>1</v>
      </c>
      <c r="Q98" s="2">
        <f>Data[[#This Row],[Units Sold]]*Data[[#This Row],[Unit Price]]*(1-Data[[#This Row],[Discount %]]/100)-Data[[#This Row],[Units Sold]]*Data[[#This Row],[Cost per Unit]]</f>
        <v>589.59999999999945</v>
      </c>
      <c r="R98" s="2">
        <f>Data[[#This Row],[inc_region]]*Data[[#This Row],[inc_rep]]*Data[[#This Row],[inc_product]]</f>
        <v>1</v>
      </c>
    </row>
    <row r="99" spans="1:18" hidden="1" x14ac:dyDescent="0.2">
      <c r="A99" t="s">
        <v>108</v>
      </c>
      <c r="B99" t="s">
        <v>311</v>
      </c>
      <c r="C99" t="s">
        <v>320</v>
      </c>
      <c r="D99" t="s">
        <v>325</v>
      </c>
      <c r="E99" t="s">
        <v>328</v>
      </c>
      <c r="F99" t="s">
        <v>332</v>
      </c>
      <c r="G99">
        <v>103</v>
      </c>
      <c r="H99">
        <v>45</v>
      </c>
      <c r="I99">
        <v>30</v>
      </c>
      <c r="J99">
        <v>10</v>
      </c>
      <c r="K99">
        <v>30</v>
      </c>
      <c r="L99" t="b">
        <f>IF(ISBLANK(Select_Region),TRUE,Data[[#This Row],[Region]]=Select_Region)</f>
        <v>1</v>
      </c>
      <c r="M99" t="b">
        <f>IF(ISBLANK(Select_Rep),TRUE,Data[[#This Row],[Sales Rep]]=Select_Rep)</f>
        <v>1</v>
      </c>
      <c r="N99" t="b">
        <f>IF(ISBLANK(Select_Product),TRUE,Data[[#This Row],[Product]]=Select_Product)</f>
        <v>1</v>
      </c>
      <c r="O99" t="b">
        <f>IF(ISBLANK(Select_Month),TRUE,Data[[#This Row],[Month]]=Select_Month)</f>
        <v>1</v>
      </c>
      <c r="P99">
        <f>Data[[#This Row],[inc_region]]*Data[[#This Row],[inc_rep]]*Data[[#This Row],[inc_product]]*Data[[#This Row],[inc_month]]</f>
        <v>1</v>
      </c>
      <c r="Q99" s="2">
        <f>Data[[#This Row],[Units Sold]]*Data[[#This Row],[Unit Price]]*(1-Data[[#This Row],[Discount %]]/100)-Data[[#This Row],[Units Sold]]*Data[[#This Row],[Cost per Unit]]</f>
        <v>1081.5</v>
      </c>
      <c r="R99" s="2">
        <f>Data[[#This Row],[inc_region]]*Data[[#This Row],[inc_rep]]*Data[[#This Row],[inc_product]]</f>
        <v>1</v>
      </c>
    </row>
    <row r="100" spans="1:18" hidden="1" x14ac:dyDescent="0.2">
      <c r="A100" t="s">
        <v>109</v>
      </c>
      <c r="B100" t="s">
        <v>313</v>
      </c>
      <c r="C100" t="s">
        <v>321</v>
      </c>
      <c r="D100" t="s">
        <v>325</v>
      </c>
      <c r="E100" t="s">
        <v>328</v>
      </c>
      <c r="F100" t="s">
        <v>333</v>
      </c>
      <c r="G100">
        <v>100</v>
      </c>
      <c r="H100">
        <v>52</v>
      </c>
      <c r="I100">
        <v>34</v>
      </c>
      <c r="J100">
        <v>0</v>
      </c>
      <c r="K100">
        <v>25</v>
      </c>
      <c r="L100" t="b">
        <f>IF(ISBLANK(Select_Region),TRUE,Data[[#This Row],[Region]]=Select_Region)</f>
        <v>1</v>
      </c>
      <c r="M100" t="b">
        <f>IF(ISBLANK(Select_Rep),TRUE,Data[[#This Row],[Sales Rep]]=Select_Rep)</f>
        <v>1</v>
      </c>
      <c r="N100" t="b">
        <f>IF(ISBLANK(Select_Product),TRUE,Data[[#This Row],[Product]]=Select_Product)</f>
        <v>1</v>
      </c>
      <c r="O100" t="b">
        <f>IF(ISBLANK(Select_Month),TRUE,Data[[#This Row],[Month]]=Select_Month)</f>
        <v>1</v>
      </c>
      <c r="P100">
        <f>Data[[#This Row],[inc_region]]*Data[[#This Row],[inc_rep]]*Data[[#This Row],[inc_product]]*Data[[#This Row],[inc_month]]</f>
        <v>1</v>
      </c>
      <c r="Q100" s="2">
        <f>Data[[#This Row],[Units Sold]]*Data[[#This Row],[Unit Price]]*(1-Data[[#This Row],[Discount %]]/100)-Data[[#This Row],[Units Sold]]*Data[[#This Row],[Cost per Unit]]</f>
        <v>1800</v>
      </c>
      <c r="R100" s="2">
        <f>Data[[#This Row],[inc_region]]*Data[[#This Row],[inc_rep]]*Data[[#This Row],[inc_product]]</f>
        <v>1</v>
      </c>
    </row>
    <row r="101" spans="1:18" hidden="1" x14ac:dyDescent="0.2">
      <c r="A101" t="s">
        <v>110</v>
      </c>
      <c r="B101" t="s">
        <v>312</v>
      </c>
      <c r="C101" t="s">
        <v>319</v>
      </c>
      <c r="D101" t="s">
        <v>326</v>
      </c>
      <c r="E101" t="s">
        <v>329</v>
      </c>
      <c r="F101" t="s">
        <v>330</v>
      </c>
      <c r="G101">
        <v>54</v>
      </c>
      <c r="H101">
        <v>55</v>
      </c>
      <c r="I101">
        <v>42</v>
      </c>
      <c r="J101">
        <v>5</v>
      </c>
      <c r="K101">
        <v>25</v>
      </c>
      <c r="L101" t="b">
        <f>IF(ISBLANK(Select_Region),TRUE,Data[[#This Row],[Region]]=Select_Region)</f>
        <v>1</v>
      </c>
      <c r="M101" t="b">
        <f>IF(ISBLANK(Select_Rep),TRUE,Data[[#This Row],[Sales Rep]]=Select_Rep)</f>
        <v>1</v>
      </c>
      <c r="N101" t="b">
        <f>IF(ISBLANK(Select_Product),TRUE,Data[[#This Row],[Product]]=Select_Product)</f>
        <v>1</v>
      </c>
      <c r="O101" t="b">
        <f>IF(ISBLANK(Select_Month),TRUE,Data[[#This Row],[Month]]=Select_Month)</f>
        <v>1</v>
      </c>
      <c r="P101">
        <f>Data[[#This Row],[inc_region]]*Data[[#This Row],[inc_rep]]*Data[[#This Row],[inc_product]]*Data[[#This Row],[inc_month]]</f>
        <v>1</v>
      </c>
      <c r="Q101" s="2">
        <f>Data[[#This Row],[Units Sold]]*Data[[#This Row],[Unit Price]]*(1-Data[[#This Row],[Discount %]]/100)-Data[[#This Row],[Units Sold]]*Data[[#This Row],[Cost per Unit]]</f>
        <v>553.5</v>
      </c>
      <c r="R101" s="2">
        <f>Data[[#This Row],[inc_region]]*Data[[#This Row],[inc_rep]]*Data[[#This Row],[inc_product]]</f>
        <v>1</v>
      </c>
    </row>
    <row r="102" spans="1:18" hidden="1" x14ac:dyDescent="0.2">
      <c r="A102" t="s">
        <v>111</v>
      </c>
      <c r="B102" t="s">
        <v>312</v>
      </c>
      <c r="C102" t="s">
        <v>319</v>
      </c>
      <c r="D102" t="s">
        <v>323</v>
      </c>
      <c r="E102" t="s">
        <v>327</v>
      </c>
      <c r="F102" t="s">
        <v>332</v>
      </c>
      <c r="G102">
        <v>144</v>
      </c>
      <c r="H102">
        <v>52</v>
      </c>
      <c r="I102">
        <v>40</v>
      </c>
      <c r="J102">
        <v>15</v>
      </c>
      <c r="K102">
        <v>25</v>
      </c>
      <c r="L102" t="b">
        <f>IF(ISBLANK(Select_Region),TRUE,Data[[#This Row],[Region]]=Select_Region)</f>
        <v>1</v>
      </c>
      <c r="M102" t="b">
        <f>IF(ISBLANK(Select_Rep),TRUE,Data[[#This Row],[Sales Rep]]=Select_Rep)</f>
        <v>1</v>
      </c>
      <c r="N102" t="b">
        <f>IF(ISBLANK(Select_Product),TRUE,Data[[#This Row],[Product]]=Select_Product)</f>
        <v>1</v>
      </c>
      <c r="O102" t="b">
        <f>IF(ISBLANK(Select_Month),TRUE,Data[[#This Row],[Month]]=Select_Month)</f>
        <v>1</v>
      </c>
      <c r="P102">
        <f>Data[[#This Row],[inc_region]]*Data[[#This Row],[inc_rep]]*Data[[#This Row],[inc_product]]*Data[[#This Row],[inc_month]]</f>
        <v>1</v>
      </c>
      <c r="Q102" s="2">
        <f>Data[[#This Row],[Units Sold]]*Data[[#This Row],[Unit Price]]*(1-Data[[#This Row],[Discount %]]/100)-Data[[#This Row],[Units Sold]]*Data[[#This Row],[Cost per Unit]]</f>
        <v>604.80000000000018</v>
      </c>
      <c r="R102" s="2">
        <f>Data[[#This Row],[inc_region]]*Data[[#This Row],[inc_rep]]*Data[[#This Row],[inc_product]]</f>
        <v>1</v>
      </c>
    </row>
    <row r="103" spans="1:18" hidden="1" x14ac:dyDescent="0.2">
      <c r="A103" t="s">
        <v>112</v>
      </c>
      <c r="B103" t="s">
        <v>314</v>
      </c>
      <c r="C103" t="s">
        <v>322</v>
      </c>
      <c r="D103" t="s">
        <v>326</v>
      </c>
      <c r="E103" t="s">
        <v>329</v>
      </c>
      <c r="F103" t="s">
        <v>334</v>
      </c>
      <c r="G103">
        <v>124</v>
      </c>
      <c r="H103">
        <v>60</v>
      </c>
      <c r="I103">
        <v>43</v>
      </c>
      <c r="J103">
        <v>15</v>
      </c>
      <c r="K103">
        <v>25</v>
      </c>
      <c r="L103" t="b">
        <f>IF(ISBLANK(Select_Region),TRUE,Data[[#This Row],[Region]]=Select_Region)</f>
        <v>1</v>
      </c>
      <c r="M103" t="b">
        <f>IF(ISBLANK(Select_Rep),TRUE,Data[[#This Row],[Sales Rep]]=Select_Rep)</f>
        <v>1</v>
      </c>
      <c r="N103" t="b">
        <f>IF(ISBLANK(Select_Product),TRUE,Data[[#This Row],[Product]]=Select_Product)</f>
        <v>1</v>
      </c>
      <c r="O103" t="b">
        <f>IF(ISBLANK(Select_Month),TRUE,Data[[#This Row],[Month]]=Select_Month)</f>
        <v>1</v>
      </c>
      <c r="P103">
        <f>Data[[#This Row],[inc_region]]*Data[[#This Row],[inc_rep]]*Data[[#This Row],[inc_product]]*Data[[#This Row],[inc_month]]</f>
        <v>1</v>
      </c>
      <c r="Q103" s="2">
        <f>Data[[#This Row],[Units Sold]]*Data[[#This Row],[Unit Price]]*(1-Data[[#This Row],[Discount %]]/100)-Data[[#This Row],[Units Sold]]*Data[[#This Row],[Cost per Unit]]</f>
        <v>992</v>
      </c>
      <c r="R103" s="2">
        <f>Data[[#This Row],[inc_region]]*Data[[#This Row],[inc_rep]]*Data[[#This Row],[inc_product]]</f>
        <v>1</v>
      </c>
    </row>
    <row r="104" spans="1:18" hidden="1" x14ac:dyDescent="0.2">
      <c r="A104" t="s">
        <v>113</v>
      </c>
      <c r="B104" t="s">
        <v>313</v>
      </c>
      <c r="C104" t="s">
        <v>317</v>
      </c>
      <c r="D104" t="s">
        <v>323</v>
      </c>
      <c r="E104" t="s">
        <v>327</v>
      </c>
      <c r="F104" t="s">
        <v>331</v>
      </c>
      <c r="G104">
        <v>131</v>
      </c>
      <c r="H104">
        <v>52</v>
      </c>
      <c r="I104">
        <v>32</v>
      </c>
      <c r="J104">
        <v>0</v>
      </c>
      <c r="K104">
        <v>30</v>
      </c>
      <c r="L104" t="b">
        <f>IF(ISBLANK(Select_Region),TRUE,Data[[#This Row],[Region]]=Select_Region)</f>
        <v>1</v>
      </c>
      <c r="M104" t="b">
        <f>IF(ISBLANK(Select_Rep),TRUE,Data[[#This Row],[Sales Rep]]=Select_Rep)</f>
        <v>1</v>
      </c>
      <c r="N104" t="b">
        <f>IF(ISBLANK(Select_Product),TRUE,Data[[#This Row],[Product]]=Select_Product)</f>
        <v>1</v>
      </c>
      <c r="O104" t="b">
        <f>IF(ISBLANK(Select_Month),TRUE,Data[[#This Row],[Month]]=Select_Month)</f>
        <v>1</v>
      </c>
      <c r="P104">
        <f>Data[[#This Row],[inc_region]]*Data[[#This Row],[inc_rep]]*Data[[#This Row],[inc_product]]*Data[[#This Row],[inc_month]]</f>
        <v>1</v>
      </c>
      <c r="Q104" s="2">
        <f>Data[[#This Row],[Units Sold]]*Data[[#This Row],[Unit Price]]*(1-Data[[#This Row],[Discount %]]/100)-Data[[#This Row],[Units Sold]]*Data[[#This Row],[Cost per Unit]]</f>
        <v>2620</v>
      </c>
      <c r="R104" s="2">
        <f>Data[[#This Row],[inc_region]]*Data[[#This Row],[inc_rep]]*Data[[#This Row],[inc_product]]</f>
        <v>1</v>
      </c>
    </row>
    <row r="105" spans="1:18" x14ac:dyDescent="0.2">
      <c r="A105" t="s">
        <v>114</v>
      </c>
      <c r="B105" t="s">
        <v>313</v>
      </c>
      <c r="C105" t="s">
        <v>317</v>
      </c>
      <c r="D105" t="s">
        <v>324</v>
      </c>
      <c r="E105" t="s">
        <v>327</v>
      </c>
      <c r="F105" t="s">
        <v>330</v>
      </c>
      <c r="G105">
        <v>51</v>
      </c>
      <c r="H105">
        <v>45</v>
      </c>
      <c r="I105">
        <v>28</v>
      </c>
      <c r="J105">
        <v>0</v>
      </c>
      <c r="K105">
        <v>25</v>
      </c>
      <c r="L105" t="b">
        <f>IF(ISBLANK(Select_Region),TRUE,Data[[#This Row],[Region]]=Select_Region)</f>
        <v>1</v>
      </c>
      <c r="M105" t="b">
        <f>IF(ISBLANK(Select_Rep),TRUE,Data[[#This Row],[Sales Rep]]=Select_Rep)</f>
        <v>1</v>
      </c>
      <c r="N105" t="b">
        <f>IF(ISBLANK(Select_Product),TRUE,Data[[#This Row],[Product]]=Select_Product)</f>
        <v>1</v>
      </c>
      <c r="O105" t="b">
        <f>IF(ISBLANK(Select_Month),TRUE,Data[[#This Row],[Month]]=Select_Month)</f>
        <v>1</v>
      </c>
      <c r="P105">
        <f>Data[[#This Row],[inc_region]]*Data[[#This Row],[inc_rep]]*Data[[#This Row],[inc_product]]*Data[[#This Row],[inc_month]]</f>
        <v>1</v>
      </c>
      <c r="Q105" s="2">
        <f>Data[[#This Row],[Units Sold]]*Data[[#This Row],[Unit Price]]*(1-Data[[#This Row],[Discount %]]/100)-Data[[#This Row],[Units Sold]]*Data[[#This Row],[Cost per Unit]]</f>
        <v>867</v>
      </c>
      <c r="R105" s="2">
        <f>Data[[#This Row],[inc_region]]*Data[[#This Row],[inc_rep]]*Data[[#This Row],[inc_product]]</f>
        <v>1</v>
      </c>
    </row>
    <row r="106" spans="1:18" hidden="1" x14ac:dyDescent="0.2">
      <c r="A106" t="s">
        <v>115</v>
      </c>
      <c r="B106" t="s">
        <v>314</v>
      </c>
      <c r="C106" t="s">
        <v>322</v>
      </c>
      <c r="D106" t="s">
        <v>323</v>
      </c>
      <c r="E106" t="s">
        <v>327</v>
      </c>
      <c r="F106" t="s">
        <v>333</v>
      </c>
      <c r="G106">
        <v>171</v>
      </c>
      <c r="H106">
        <v>45</v>
      </c>
      <c r="I106">
        <v>30</v>
      </c>
      <c r="J106">
        <v>0</v>
      </c>
      <c r="K106">
        <v>30</v>
      </c>
      <c r="L106" t="b">
        <f>IF(ISBLANK(Select_Region),TRUE,Data[[#This Row],[Region]]=Select_Region)</f>
        <v>1</v>
      </c>
      <c r="M106" t="b">
        <f>IF(ISBLANK(Select_Rep),TRUE,Data[[#This Row],[Sales Rep]]=Select_Rep)</f>
        <v>1</v>
      </c>
      <c r="N106" t="b">
        <f>IF(ISBLANK(Select_Product),TRUE,Data[[#This Row],[Product]]=Select_Product)</f>
        <v>1</v>
      </c>
      <c r="O106" t="b">
        <f>IF(ISBLANK(Select_Month),TRUE,Data[[#This Row],[Month]]=Select_Month)</f>
        <v>1</v>
      </c>
      <c r="P106">
        <f>Data[[#This Row],[inc_region]]*Data[[#This Row],[inc_rep]]*Data[[#This Row],[inc_product]]*Data[[#This Row],[inc_month]]</f>
        <v>1</v>
      </c>
      <c r="Q106" s="2">
        <f>Data[[#This Row],[Units Sold]]*Data[[#This Row],[Unit Price]]*(1-Data[[#This Row],[Discount %]]/100)-Data[[#This Row],[Units Sold]]*Data[[#This Row],[Cost per Unit]]</f>
        <v>2565</v>
      </c>
      <c r="R106" s="2">
        <f>Data[[#This Row],[inc_region]]*Data[[#This Row],[inc_rep]]*Data[[#This Row],[inc_product]]</f>
        <v>1</v>
      </c>
    </row>
    <row r="107" spans="1:18" x14ac:dyDescent="0.2">
      <c r="A107" t="s">
        <v>116</v>
      </c>
      <c r="B107" t="s">
        <v>311</v>
      </c>
      <c r="C107" t="s">
        <v>315</v>
      </c>
      <c r="D107" t="s">
        <v>324</v>
      </c>
      <c r="E107" t="s">
        <v>327</v>
      </c>
      <c r="F107" t="s">
        <v>332</v>
      </c>
      <c r="G107">
        <v>199</v>
      </c>
      <c r="H107">
        <v>45</v>
      </c>
      <c r="I107">
        <v>30</v>
      </c>
      <c r="J107">
        <v>15</v>
      </c>
      <c r="K107">
        <v>20</v>
      </c>
      <c r="L107" t="b">
        <f>IF(ISBLANK(Select_Region),TRUE,Data[[#This Row],[Region]]=Select_Region)</f>
        <v>1</v>
      </c>
      <c r="M107" t="b">
        <f>IF(ISBLANK(Select_Rep),TRUE,Data[[#This Row],[Sales Rep]]=Select_Rep)</f>
        <v>1</v>
      </c>
      <c r="N107" t="b">
        <f>IF(ISBLANK(Select_Product),TRUE,Data[[#This Row],[Product]]=Select_Product)</f>
        <v>1</v>
      </c>
      <c r="O107" t="b">
        <f>IF(ISBLANK(Select_Month),TRUE,Data[[#This Row],[Month]]=Select_Month)</f>
        <v>1</v>
      </c>
      <c r="P107">
        <f>Data[[#This Row],[inc_region]]*Data[[#This Row],[inc_rep]]*Data[[#This Row],[inc_product]]*Data[[#This Row],[inc_month]]</f>
        <v>1</v>
      </c>
      <c r="Q107" s="2">
        <f>Data[[#This Row],[Units Sold]]*Data[[#This Row],[Unit Price]]*(1-Data[[#This Row],[Discount %]]/100)-Data[[#This Row],[Units Sold]]*Data[[#This Row],[Cost per Unit]]</f>
        <v>1641.75</v>
      </c>
      <c r="R107" s="2">
        <f>Data[[#This Row],[inc_region]]*Data[[#This Row],[inc_rep]]*Data[[#This Row],[inc_product]]</f>
        <v>1</v>
      </c>
    </row>
    <row r="108" spans="1:18" hidden="1" x14ac:dyDescent="0.2">
      <c r="A108" t="s">
        <v>117</v>
      </c>
      <c r="B108" t="s">
        <v>313</v>
      </c>
      <c r="C108" t="s">
        <v>317</v>
      </c>
      <c r="D108" t="s">
        <v>326</v>
      </c>
      <c r="E108" t="s">
        <v>329</v>
      </c>
      <c r="F108" t="s">
        <v>333</v>
      </c>
      <c r="G108">
        <v>76</v>
      </c>
      <c r="H108">
        <v>60</v>
      </c>
      <c r="I108">
        <v>44</v>
      </c>
      <c r="J108">
        <v>5</v>
      </c>
      <c r="K108">
        <v>25</v>
      </c>
      <c r="L108" t="b">
        <f>IF(ISBLANK(Select_Region),TRUE,Data[[#This Row],[Region]]=Select_Region)</f>
        <v>1</v>
      </c>
      <c r="M108" t="b">
        <f>IF(ISBLANK(Select_Rep),TRUE,Data[[#This Row],[Sales Rep]]=Select_Rep)</f>
        <v>1</v>
      </c>
      <c r="N108" t="b">
        <f>IF(ISBLANK(Select_Product),TRUE,Data[[#This Row],[Product]]=Select_Product)</f>
        <v>1</v>
      </c>
      <c r="O108" t="b">
        <f>IF(ISBLANK(Select_Month),TRUE,Data[[#This Row],[Month]]=Select_Month)</f>
        <v>1</v>
      </c>
      <c r="P108">
        <f>Data[[#This Row],[inc_region]]*Data[[#This Row],[inc_rep]]*Data[[#This Row],[inc_product]]*Data[[#This Row],[inc_month]]</f>
        <v>1</v>
      </c>
      <c r="Q108" s="2">
        <f>Data[[#This Row],[Units Sold]]*Data[[#This Row],[Unit Price]]*(1-Data[[#This Row],[Discount %]]/100)-Data[[#This Row],[Units Sold]]*Data[[#This Row],[Cost per Unit]]</f>
        <v>988</v>
      </c>
      <c r="R108" s="2">
        <f>Data[[#This Row],[inc_region]]*Data[[#This Row],[inc_rep]]*Data[[#This Row],[inc_product]]</f>
        <v>1</v>
      </c>
    </row>
    <row r="109" spans="1:18" x14ac:dyDescent="0.2">
      <c r="A109" t="s">
        <v>118</v>
      </c>
      <c r="B109" t="s">
        <v>313</v>
      </c>
      <c r="C109" t="s">
        <v>317</v>
      </c>
      <c r="D109" t="s">
        <v>324</v>
      </c>
      <c r="E109" t="s">
        <v>327</v>
      </c>
      <c r="F109" t="s">
        <v>330</v>
      </c>
      <c r="G109">
        <v>58</v>
      </c>
      <c r="H109">
        <v>62</v>
      </c>
      <c r="I109">
        <v>48</v>
      </c>
      <c r="J109">
        <v>15</v>
      </c>
      <c r="K109">
        <v>30</v>
      </c>
      <c r="L109" t="b">
        <f>IF(ISBLANK(Select_Region),TRUE,Data[[#This Row],[Region]]=Select_Region)</f>
        <v>1</v>
      </c>
      <c r="M109" t="b">
        <f>IF(ISBLANK(Select_Rep),TRUE,Data[[#This Row],[Sales Rep]]=Select_Rep)</f>
        <v>1</v>
      </c>
      <c r="N109" t="b">
        <f>IF(ISBLANK(Select_Product),TRUE,Data[[#This Row],[Product]]=Select_Product)</f>
        <v>1</v>
      </c>
      <c r="O109" t="b">
        <f>IF(ISBLANK(Select_Month),TRUE,Data[[#This Row],[Month]]=Select_Month)</f>
        <v>1</v>
      </c>
      <c r="P109">
        <f>Data[[#This Row],[inc_region]]*Data[[#This Row],[inc_rep]]*Data[[#This Row],[inc_product]]*Data[[#This Row],[inc_month]]</f>
        <v>1</v>
      </c>
      <c r="Q109" s="2">
        <f>Data[[#This Row],[Units Sold]]*Data[[#This Row],[Unit Price]]*(1-Data[[#This Row],[Discount %]]/100)-Data[[#This Row],[Units Sold]]*Data[[#This Row],[Cost per Unit]]</f>
        <v>272.59999999999991</v>
      </c>
      <c r="R109" s="2">
        <f>Data[[#This Row],[inc_region]]*Data[[#This Row],[inc_rep]]*Data[[#This Row],[inc_product]]</f>
        <v>1</v>
      </c>
    </row>
    <row r="110" spans="1:18" hidden="1" x14ac:dyDescent="0.2">
      <c r="A110" t="s">
        <v>119</v>
      </c>
      <c r="B110" t="s">
        <v>311</v>
      </c>
      <c r="C110" t="s">
        <v>320</v>
      </c>
      <c r="D110" t="s">
        <v>323</v>
      </c>
      <c r="E110" t="s">
        <v>327</v>
      </c>
      <c r="F110" t="s">
        <v>334</v>
      </c>
      <c r="G110">
        <v>62</v>
      </c>
      <c r="H110">
        <v>45</v>
      </c>
      <c r="I110">
        <v>32</v>
      </c>
      <c r="J110">
        <v>15</v>
      </c>
      <c r="K110">
        <v>20</v>
      </c>
      <c r="L110" t="b">
        <f>IF(ISBLANK(Select_Region),TRUE,Data[[#This Row],[Region]]=Select_Region)</f>
        <v>1</v>
      </c>
      <c r="M110" t="b">
        <f>IF(ISBLANK(Select_Rep),TRUE,Data[[#This Row],[Sales Rep]]=Select_Rep)</f>
        <v>1</v>
      </c>
      <c r="N110" t="b">
        <f>IF(ISBLANK(Select_Product),TRUE,Data[[#This Row],[Product]]=Select_Product)</f>
        <v>1</v>
      </c>
      <c r="O110" t="b">
        <f>IF(ISBLANK(Select_Month),TRUE,Data[[#This Row],[Month]]=Select_Month)</f>
        <v>1</v>
      </c>
      <c r="P110">
        <f>Data[[#This Row],[inc_region]]*Data[[#This Row],[inc_rep]]*Data[[#This Row],[inc_product]]*Data[[#This Row],[inc_month]]</f>
        <v>1</v>
      </c>
      <c r="Q110" s="2">
        <f>Data[[#This Row],[Units Sold]]*Data[[#This Row],[Unit Price]]*(1-Data[[#This Row],[Discount %]]/100)-Data[[#This Row],[Units Sold]]*Data[[#This Row],[Cost per Unit]]</f>
        <v>387.5</v>
      </c>
      <c r="R110" s="2">
        <f>Data[[#This Row],[inc_region]]*Data[[#This Row],[inc_rep]]*Data[[#This Row],[inc_product]]</f>
        <v>1</v>
      </c>
    </row>
    <row r="111" spans="1:18" hidden="1" x14ac:dyDescent="0.2">
      <c r="A111" t="s">
        <v>120</v>
      </c>
      <c r="B111" t="s">
        <v>311</v>
      </c>
      <c r="C111" t="s">
        <v>320</v>
      </c>
      <c r="D111" t="s">
        <v>326</v>
      </c>
      <c r="E111" t="s">
        <v>329</v>
      </c>
      <c r="F111" t="s">
        <v>333</v>
      </c>
      <c r="G111">
        <v>122</v>
      </c>
      <c r="H111">
        <v>55</v>
      </c>
      <c r="I111">
        <v>42</v>
      </c>
      <c r="J111">
        <v>0</v>
      </c>
      <c r="K111">
        <v>20</v>
      </c>
      <c r="L111" t="b">
        <f>IF(ISBLANK(Select_Region),TRUE,Data[[#This Row],[Region]]=Select_Region)</f>
        <v>1</v>
      </c>
      <c r="M111" t="b">
        <f>IF(ISBLANK(Select_Rep),TRUE,Data[[#This Row],[Sales Rep]]=Select_Rep)</f>
        <v>1</v>
      </c>
      <c r="N111" t="b">
        <f>IF(ISBLANK(Select_Product),TRUE,Data[[#This Row],[Product]]=Select_Product)</f>
        <v>1</v>
      </c>
      <c r="O111" t="b">
        <f>IF(ISBLANK(Select_Month),TRUE,Data[[#This Row],[Month]]=Select_Month)</f>
        <v>1</v>
      </c>
      <c r="P111">
        <f>Data[[#This Row],[inc_region]]*Data[[#This Row],[inc_rep]]*Data[[#This Row],[inc_product]]*Data[[#This Row],[inc_month]]</f>
        <v>1</v>
      </c>
      <c r="Q111" s="2">
        <f>Data[[#This Row],[Units Sold]]*Data[[#This Row],[Unit Price]]*(1-Data[[#This Row],[Discount %]]/100)-Data[[#This Row],[Units Sold]]*Data[[#This Row],[Cost per Unit]]</f>
        <v>1586</v>
      </c>
      <c r="R111" s="2">
        <f>Data[[#This Row],[inc_region]]*Data[[#This Row],[inc_rep]]*Data[[#This Row],[inc_product]]</f>
        <v>1</v>
      </c>
    </row>
    <row r="112" spans="1:18" hidden="1" x14ac:dyDescent="0.2">
      <c r="A112" t="s">
        <v>121</v>
      </c>
      <c r="B112" t="s">
        <v>314</v>
      </c>
      <c r="C112" t="s">
        <v>322</v>
      </c>
      <c r="D112" t="s">
        <v>326</v>
      </c>
      <c r="E112" t="s">
        <v>329</v>
      </c>
      <c r="F112" t="s">
        <v>334</v>
      </c>
      <c r="G112">
        <v>75</v>
      </c>
      <c r="H112">
        <v>52</v>
      </c>
      <c r="I112">
        <v>32</v>
      </c>
      <c r="J112">
        <v>0</v>
      </c>
      <c r="K112">
        <v>30</v>
      </c>
      <c r="L112" t="b">
        <f>IF(ISBLANK(Select_Region),TRUE,Data[[#This Row],[Region]]=Select_Region)</f>
        <v>1</v>
      </c>
      <c r="M112" t="b">
        <f>IF(ISBLANK(Select_Rep),TRUE,Data[[#This Row],[Sales Rep]]=Select_Rep)</f>
        <v>1</v>
      </c>
      <c r="N112" t="b">
        <f>IF(ISBLANK(Select_Product),TRUE,Data[[#This Row],[Product]]=Select_Product)</f>
        <v>1</v>
      </c>
      <c r="O112" t="b">
        <f>IF(ISBLANK(Select_Month),TRUE,Data[[#This Row],[Month]]=Select_Month)</f>
        <v>1</v>
      </c>
      <c r="P112">
        <f>Data[[#This Row],[inc_region]]*Data[[#This Row],[inc_rep]]*Data[[#This Row],[inc_product]]*Data[[#This Row],[inc_month]]</f>
        <v>1</v>
      </c>
      <c r="Q112" s="2">
        <f>Data[[#This Row],[Units Sold]]*Data[[#This Row],[Unit Price]]*(1-Data[[#This Row],[Discount %]]/100)-Data[[#This Row],[Units Sold]]*Data[[#This Row],[Cost per Unit]]</f>
        <v>1500</v>
      </c>
      <c r="R112" s="2">
        <f>Data[[#This Row],[inc_region]]*Data[[#This Row],[inc_rep]]*Data[[#This Row],[inc_product]]</f>
        <v>1</v>
      </c>
    </row>
    <row r="113" spans="1:18" hidden="1" x14ac:dyDescent="0.2">
      <c r="A113" t="s">
        <v>122</v>
      </c>
      <c r="B113" t="s">
        <v>311</v>
      </c>
      <c r="C113" t="s">
        <v>315</v>
      </c>
      <c r="D113" t="s">
        <v>325</v>
      </c>
      <c r="E113" t="s">
        <v>328</v>
      </c>
      <c r="F113" t="s">
        <v>334</v>
      </c>
      <c r="G113">
        <v>127</v>
      </c>
      <c r="H113">
        <v>62</v>
      </c>
      <c r="I113">
        <v>43</v>
      </c>
      <c r="J113">
        <v>0</v>
      </c>
      <c r="K113">
        <v>25</v>
      </c>
      <c r="L113" t="b">
        <f>IF(ISBLANK(Select_Region),TRUE,Data[[#This Row],[Region]]=Select_Region)</f>
        <v>1</v>
      </c>
      <c r="M113" t="b">
        <f>IF(ISBLANK(Select_Rep),TRUE,Data[[#This Row],[Sales Rep]]=Select_Rep)</f>
        <v>1</v>
      </c>
      <c r="N113" t="b">
        <f>IF(ISBLANK(Select_Product),TRUE,Data[[#This Row],[Product]]=Select_Product)</f>
        <v>1</v>
      </c>
      <c r="O113" t="b">
        <f>IF(ISBLANK(Select_Month),TRUE,Data[[#This Row],[Month]]=Select_Month)</f>
        <v>1</v>
      </c>
      <c r="P113">
        <f>Data[[#This Row],[inc_region]]*Data[[#This Row],[inc_rep]]*Data[[#This Row],[inc_product]]*Data[[#This Row],[inc_month]]</f>
        <v>1</v>
      </c>
      <c r="Q113" s="2">
        <f>Data[[#This Row],[Units Sold]]*Data[[#This Row],[Unit Price]]*(1-Data[[#This Row],[Discount %]]/100)-Data[[#This Row],[Units Sold]]*Data[[#This Row],[Cost per Unit]]</f>
        <v>2413</v>
      </c>
      <c r="R113" s="2">
        <f>Data[[#This Row],[inc_region]]*Data[[#This Row],[inc_rep]]*Data[[#This Row],[inc_product]]</f>
        <v>1</v>
      </c>
    </row>
    <row r="114" spans="1:18" hidden="1" x14ac:dyDescent="0.2">
      <c r="A114" t="s">
        <v>123</v>
      </c>
      <c r="B114" t="s">
        <v>311</v>
      </c>
      <c r="C114" t="s">
        <v>320</v>
      </c>
      <c r="D114" t="s">
        <v>325</v>
      </c>
      <c r="E114" t="s">
        <v>328</v>
      </c>
      <c r="F114" t="s">
        <v>330</v>
      </c>
      <c r="G114">
        <v>81</v>
      </c>
      <c r="H114">
        <v>55</v>
      </c>
      <c r="I114">
        <v>36</v>
      </c>
      <c r="J114">
        <v>0</v>
      </c>
      <c r="K114">
        <v>30</v>
      </c>
      <c r="L114" t="b">
        <f>IF(ISBLANK(Select_Region),TRUE,Data[[#This Row],[Region]]=Select_Region)</f>
        <v>1</v>
      </c>
      <c r="M114" t="b">
        <f>IF(ISBLANK(Select_Rep),TRUE,Data[[#This Row],[Sales Rep]]=Select_Rep)</f>
        <v>1</v>
      </c>
      <c r="N114" t="b">
        <f>IF(ISBLANK(Select_Product),TRUE,Data[[#This Row],[Product]]=Select_Product)</f>
        <v>1</v>
      </c>
      <c r="O114" t="b">
        <f>IF(ISBLANK(Select_Month),TRUE,Data[[#This Row],[Month]]=Select_Month)</f>
        <v>1</v>
      </c>
      <c r="P114">
        <f>Data[[#This Row],[inc_region]]*Data[[#This Row],[inc_rep]]*Data[[#This Row],[inc_product]]*Data[[#This Row],[inc_month]]</f>
        <v>1</v>
      </c>
      <c r="Q114" s="2">
        <f>Data[[#This Row],[Units Sold]]*Data[[#This Row],[Unit Price]]*(1-Data[[#This Row],[Discount %]]/100)-Data[[#This Row],[Units Sold]]*Data[[#This Row],[Cost per Unit]]</f>
        <v>1539</v>
      </c>
      <c r="R114" s="2">
        <f>Data[[#This Row],[inc_region]]*Data[[#This Row],[inc_rep]]*Data[[#This Row],[inc_product]]</f>
        <v>1</v>
      </c>
    </row>
    <row r="115" spans="1:18" hidden="1" x14ac:dyDescent="0.2">
      <c r="A115" t="s">
        <v>124</v>
      </c>
      <c r="B115" t="s">
        <v>313</v>
      </c>
      <c r="C115" t="s">
        <v>317</v>
      </c>
      <c r="D115" t="s">
        <v>323</v>
      </c>
      <c r="E115" t="s">
        <v>327</v>
      </c>
      <c r="F115" t="s">
        <v>334</v>
      </c>
      <c r="G115">
        <v>126</v>
      </c>
      <c r="H115">
        <v>50</v>
      </c>
      <c r="I115">
        <v>36</v>
      </c>
      <c r="J115">
        <v>0</v>
      </c>
      <c r="K115">
        <v>20</v>
      </c>
      <c r="L115" t="b">
        <f>IF(ISBLANK(Select_Region),TRUE,Data[[#This Row],[Region]]=Select_Region)</f>
        <v>1</v>
      </c>
      <c r="M115" t="b">
        <f>IF(ISBLANK(Select_Rep),TRUE,Data[[#This Row],[Sales Rep]]=Select_Rep)</f>
        <v>1</v>
      </c>
      <c r="N115" t="b">
        <f>IF(ISBLANK(Select_Product),TRUE,Data[[#This Row],[Product]]=Select_Product)</f>
        <v>1</v>
      </c>
      <c r="O115" t="b">
        <f>IF(ISBLANK(Select_Month),TRUE,Data[[#This Row],[Month]]=Select_Month)</f>
        <v>1</v>
      </c>
      <c r="P115">
        <f>Data[[#This Row],[inc_region]]*Data[[#This Row],[inc_rep]]*Data[[#This Row],[inc_product]]*Data[[#This Row],[inc_month]]</f>
        <v>1</v>
      </c>
      <c r="Q115" s="2">
        <f>Data[[#This Row],[Units Sold]]*Data[[#This Row],[Unit Price]]*(1-Data[[#This Row],[Discount %]]/100)-Data[[#This Row],[Units Sold]]*Data[[#This Row],[Cost per Unit]]</f>
        <v>1764</v>
      </c>
      <c r="R115" s="2">
        <f>Data[[#This Row],[inc_region]]*Data[[#This Row],[inc_rep]]*Data[[#This Row],[inc_product]]</f>
        <v>1</v>
      </c>
    </row>
    <row r="116" spans="1:18" hidden="1" x14ac:dyDescent="0.2">
      <c r="A116" t="s">
        <v>125</v>
      </c>
      <c r="B116" t="s">
        <v>311</v>
      </c>
      <c r="C116" t="s">
        <v>320</v>
      </c>
      <c r="D116" t="s">
        <v>323</v>
      </c>
      <c r="E116" t="s">
        <v>327</v>
      </c>
      <c r="F116" t="s">
        <v>331</v>
      </c>
      <c r="G116">
        <v>168</v>
      </c>
      <c r="H116">
        <v>62</v>
      </c>
      <c r="I116">
        <v>43</v>
      </c>
      <c r="J116">
        <v>0</v>
      </c>
      <c r="K116">
        <v>30</v>
      </c>
      <c r="L116" t="b">
        <f>IF(ISBLANK(Select_Region),TRUE,Data[[#This Row],[Region]]=Select_Region)</f>
        <v>1</v>
      </c>
      <c r="M116" t="b">
        <f>IF(ISBLANK(Select_Rep),TRUE,Data[[#This Row],[Sales Rep]]=Select_Rep)</f>
        <v>1</v>
      </c>
      <c r="N116" t="b">
        <f>IF(ISBLANK(Select_Product),TRUE,Data[[#This Row],[Product]]=Select_Product)</f>
        <v>1</v>
      </c>
      <c r="O116" t="b">
        <f>IF(ISBLANK(Select_Month),TRUE,Data[[#This Row],[Month]]=Select_Month)</f>
        <v>1</v>
      </c>
      <c r="P116">
        <f>Data[[#This Row],[inc_region]]*Data[[#This Row],[inc_rep]]*Data[[#This Row],[inc_product]]*Data[[#This Row],[inc_month]]</f>
        <v>1</v>
      </c>
      <c r="Q116" s="2">
        <f>Data[[#This Row],[Units Sold]]*Data[[#This Row],[Unit Price]]*(1-Data[[#This Row],[Discount %]]/100)-Data[[#This Row],[Units Sold]]*Data[[#This Row],[Cost per Unit]]</f>
        <v>3192</v>
      </c>
      <c r="R116" s="2">
        <f>Data[[#This Row],[inc_region]]*Data[[#This Row],[inc_rep]]*Data[[#This Row],[inc_product]]</f>
        <v>1</v>
      </c>
    </row>
    <row r="117" spans="1:18" hidden="1" x14ac:dyDescent="0.2">
      <c r="A117" t="s">
        <v>126</v>
      </c>
      <c r="B117" t="s">
        <v>312</v>
      </c>
      <c r="C117" t="s">
        <v>319</v>
      </c>
      <c r="D117" t="s">
        <v>325</v>
      </c>
      <c r="E117" t="s">
        <v>328</v>
      </c>
      <c r="F117" t="s">
        <v>332</v>
      </c>
      <c r="G117">
        <v>106</v>
      </c>
      <c r="H117">
        <v>52</v>
      </c>
      <c r="I117">
        <v>40</v>
      </c>
      <c r="J117">
        <v>5</v>
      </c>
      <c r="K117">
        <v>30</v>
      </c>
      <c r="L117" t="b">
        <f>IF(ISBLANK(Select_Region),TRUE,Data[[#This Row],[Region]]=Select_Region)</f>
        <v>1</v>
      </c>
      <c r="M117" t="b">
        <f>IF(ISBLANK(Select_Rep),TRUE,Data[[#This Row],[Sales Rep]]=Select_Rep)</f>
        <v>1</v>
      </c>
      <c r="N117" t="b">
        <f>IF(ISBLANK(Select_Product),TRUE,Data[[#This Row],[Product]]=Select_Product)</f>
        <v>1</v>
      </c>
      <c r="O117" t="b">
        <f>IF(ISBLANK(Select_Month),TRUE,Data[[#This Row],[Month]]=Select_Month)</f>
        <v>1</v>
      </c>
      <c r="P117">
        <f>Data[[#This Row],[inc_region]]*Data[[#This Row],[inc_rep]]*Data[[#This Row],[inc_product]]*Data[[#This Row],[inc_month]]</f>
        <v>1</v>
      </c>
      <c r="Q117" s="2">
        <f>Data[[#This Row],[Units Sold]]*Data[[#This Row],[Unit Price]]*(1-Data[[#This Row],[Discount %]]/100)-Data[[#This Row],[Units Sold]]*Data[[#This Row],[Cost per Unit]]</f>
        <v>996.39999999999964</v>
      </c>
      <c r="R117" s="2">
        <f>Data[[#This Row],[inc_region]]*Data[[#This Row],[inc_rep]]*Data[[#This Row],[inc_product]]</f>
        <v>1</v>
      </c>
    </row>
    <row r="118" spans="1:18" hidden="1" x14ac:dyDescent="0.2">
      <c r="A118" t="s">
        <v>127</v>
      </c>
      <c r="B118" t="s">
        <v>311</v>
      </c>
      <c r="C118" t="s">
        <v>320</v>
      </c>
      <c r="D118" t="s">
        <v>323</v>
      </c>
      <c r="E118" t="s">
        <v>327</v>
      </c>
      <c r="F118" t="s">
        <v>330</v>
      </c>
      <c r="G118">
        <v>150</v>
      </c>
      <c r="H118">
        <v>52</v>
      </c>
      <c r="I118">
        <v>40</v>
      </c>
      <c r="J118">
        <v>15</v>
      </c>
      <c r="K118">
        <v>20</v>
      </c>
      <c r="L118" t="b">
        <f>IF(ISBLANK(Select_Region),TRUE,Data[[#This Row],[Region]]=Select_Region)</f>
        <v>1</v>
      </c>
      <c r="M118" t="b">
        <f>IF(ISBLANK(Select_Rep),TRUE,Data[[#This Row],[Sales Rep]]=Select_Rep)</f>
        <v>1</v>
      </c>
      <c r="N118" t="b">
        <f>IF(ISBLANK(Select_Product),TRUE,Data[[#This Row],[Product]]=Select_Product)</f>
        <v>1</v>
      </c>
      <c r="O118" t="b">
        <f>IF(ISBLANK(Select_Month),TRUE,Data[[#This Row],[Month]]=Select_Month)</f>
        <v>1</v>
      </c>
      <c r="P118">
        <f>Data[[#This Row],[inc_region]]*Data[[#This Row],[inc_rep]]*Data[[#This Row],[inc_product]]*Data[[#This Row],[inc_month]]</f>
        <v>1</v>
      </c>
      <c r="Q118" s="2">
        <f>Data[[#This Row],[Units Sold]]*Data[[#This Row],[Unit Price]]*(1-Data[[#This Row],[Discount %]]/100)-Data[[#This Row],[Units Sold]]*Data[[#This Row],[Cost per Unit]]</f>
        <v>630</v>
      </c>
      <c r="R118" s="2">
        <f>Data[[#This Row],[inc_region]]*Data[[#This Row],[inc_rep]]*Data[[#This Row],[inc_product]]</f>
        <v>1</v>
      </c>
    </row>
    <row r="119" spans="1:18" hidden="1" x14ac:dyDescent="0.2">
      <c r="A119" t="s">
        <v>128</v>
      </c>
      <c r="B119" t="s">
        <v>314</v>
      </c>
      <c r="C119" t="s">
        <v>318</v>
      </c>
      <c r="D119" t="s">
        <v>323</v>
      </c>
      <c r="E119" t="s">
        <v>327</v>
      </c>
      <c r="F119" t="s">
        <v>332</v>
      </c>
      <c r="G119">
        <v>69</v>
      </c>
      <c r="H119">
        <v>50</v>
      </c>
      <c r="I119">
        <v>40</v>
      </c>
      <c r="J119">
        <v>15</v>
      </c>
      <c r="K119">
        <v>30</v>
      </c>
      <c r="L119" t="b">
        <f>IF(ISBLANK(Select_Region),TRUE,Data[[#This Row],[Region]]=Select_Region)</f>
        <v>1</v>
      </c>
      <c r="M119" t="b">
        <f>IF(ISBLANK(Select_Rep),TRUE,Data[[#This Row],[Sales Rep]]=Select_Rep)</f>
        <v>1</v>
      </c>
      <c r="N119" t="b">
        <f>IF(ISBLANK(Select_Product),TRUE,Data[[#This Row],[Product]]=Select_Product)</f>
        <v>1</v>
      </c>
      <c r="O119" t="b">
        <f>IF(ISBLANK(Select_Month),TRUE,Data[[#This Row],[Month]]=Select_Month)</f>
        <v>1</v>
      </c>
      <c r="P119">
        <f>Data[[#This Row],[inc_region]]*Data[[#This Row],[inc_rep]]*Data[[#This Row],[inc_product]]*Data[[#This Row],[inc_month]]</f>
        <v>1</v>
      </c>
      <c r="Q119" s="2">
        <f>Data[[#This Row],[Units Sold]]*Data[[#This Row],[Unit Price]]*(1-Data[[#This Row],[Discount %]]/100)-Data[[#This Row],[Units Sold]]*Data[[#This Row],[Cost per Unit]]</f>
        <v>172.5</v>
      </c>
      <c r="R119" s="2">
        <f>Data[[#This Row],[inc_region]]*Data[[#This Row],[inc_rep]]*Data[[#This Row],[inc_product]]</f>
        <v>1</v>
      </c>
    </row>
    <row r="120" spans="1:18" hidden="1" x14ac:dyDescent="0.2">
      <c r="A120" t="s">
        <v>129</v>
      </c>
      <c r="B120" t="s">
        <v>314</v>
      </c>
      <c r="C120" t="s">
        <v>318</v>
      </c>
      <c r="D120" t="s">
        <v>323</v>
      </c>
      <c r="E120" t="s">
        <v>327</v>
      </c>
      <c r="F120" t="s">
        <v>334</v>
      </c>
      <c r="G120">
        <v>103</v>
      </c>
      <c r="H120">
        <v>52</v>
      </c>
      <c r="I120">
        <v>42</v>
      </c>
      <c r="J120">
        <v>0</v>
      </c>
      <c r="K120">
        <v>20</v>
      </c>
      <c r="L120" t="b">
        <f>IF(ISBLANK(Select_Region),TRUE,Data[[#This Row],[Region]]=Select_Region)</f>
        <v>1</v>
      </c>
      <c r="M120" t="b">
        <f>IF(ISBLANK(Select_Rep),TRUE,Data[[#This Row],[Sales Rep]]=Select_Rep)</f>
        <v>1</v>
      </c>
      <c r="N120" t="b">
        <f>IF(ISBLANK(Select_Product),TRUE,Data[[#This Row],[Product]]=Select_Product)</f>
        <v>1</v>
      </c>
      <c r="O120" t="b">
        <f>IF(ISBLANK(Select_Month),TRUE,Data[[#This Row],[Month]]=Select_Month)</f>
        <v>1</v>
      </c>
      <c r="P120">
        <f>Data[[#This Row],[inc_region]]*Data[[#This Row],[inc_rep]]*Data[[#This Row],[inc_product]]*Data[[#This Row],[inc_month]]</f>
        <v>1</v>
      </c>
      <c r="Q120" s="2">
        <f>Data[[#This Row],[Units Sold]]*Data[[#This Row],[Unit Price]]*(1-Data[[#This Row],[Discount %]]/100)-Data[[#This Row],[Units Sold]]*Data[[#This Row],[Cost per Unit]]</f>
        <v>1030</v>
      </c>
      <c r="R120" s="2">
        <f>Data[[#This Row],[inc_region]]*Data[[#This Row],[inc_rep]]*Data[[#This Row],[inc_product]]</f>
        <v>1</v>
      </c>
    </row>
    <row r="121" spans="1:18" x14ac:dyDescent="0.2">
      <c r="A121" t="s">
        <v>130</v>
      </c>
      <c r="B121" t="s">
        <v>314</v>
      </c>
      <c r="C121" t="s">
        <v>318</v>
      </c>
      <c r="D121" t="s">
        <v>324</v>
      </c>
      <c r="E121" t="s">
        <v>327</v>
      </c>
      <c r="F121" t="s">
        <v>330</v>
      </c>
      <c r="G121">
        <v>70</v>
      </c>
      <c r="H121">
        <v>52</v>
      </c>
      <c r="I121">
        <v>32</v>
      </c>
      <c r="J121">
        <v>0</v>
      </c>
      <c r="K121">
        <v>25</v>
      </c>
      <c r="L121" t="b">
        <f>IF(ISBLANK(Select_Region),TRUE,Data[[#This Row],[Region]]=Select_Region)</f>
        <v>1</v>
      </c>
      <c r="M121" t="b">
        <f>IF(ISBLANK(Select_Rep),TRUE,Data[[#This Row],[Sales Rep]]=Select_Rep)</f>
        <v>1</v>
      </c>
      <c r="N121" t="b">
        <f>IF(ISBLANK(Select_Product),TRUE,Data[[#This Row],[Product]]=Select_Product)</f>
        <v>1</v>
      </c>
      <c r="O121" t="b">
        <f>IF(ISBLANK(Select_Month),TRUE,Data[[#This Row],[Month]]=Select_Month)</f>
        <v>1</v>
      </c>
      <c r="P121">
        <f>Data[[#This Row],[inc_region]]*Data[[#This Row],[inc_rep]]*Data[[#This Row],[inc_product]]*Data[[#This Row],[inc_month]]</f>
        <v>1</v>
      </c>
      <c r="Q121" s="2">
        <f>Data[[#This Row],[Units Sold]]*Data[[#This Row],[Unit Price]]*(1-Data[[#This Row],[Discount %]]/100)-Data[[#This Row],[Units Sold]]*Data[[#This Row],[Cost per Unit]]</f>
        <v>1400</v>
      </c>
      <c r="R121" s="2">
        <f>Data[[#This Row],[inc_region]]*Data[[#This Row],[inc_rep]]*Data[[#This Row],[inc_product]]</f>
        <v>1</v>
      </c>
    </row>
    <row r="122" spans="1:18" hidden="1" x14ac:dyDescent="0.2">
      <c r="A122" t="s">
        <v>131</v>
      </c>
      <c r="B122" t="s">
        <v>313</v>
      </c>
      <c r="C122" t="s">
        <v>317</v>
      </c>
      <c r="D122" t="s">
        <v>326</v>
      </c>
      <c r="E122" t="s">
        <v>329</v>
      </c>
      <c r="F122" t="s">
        <v>334</v>
      </c>
      <c r="G122">
        <v>122</v>
      </c>
      <c r="H122">
        <v>52</v>
      </c>
      <c r="I122">
        <v>34</v>
      </c>
      <c r="J122">
        <v>15</v>
      </c>
      <c r="K122">
        <v>25</v>
      </c>
      <c r="L122" t="b">
        <f>IF(ISBLANK(Select_Region),TRUE,Data[[#This Row],[Region]]=Select_Region)</f>
        <v>1</v>
      </c>
      <c r="M122" t="b">
        <f>IF(ISBLANK(Select_Rep),TRUE,Data[[#This Row],[Sales Rep]]=Select_Rep)</f>
        <v>1</v>
      </c>
      <c r="N122" t="b">
        <f>IF(ISBLANK(Select_Product),TRUE,Data[[#This Row],[Product]]=Select_Product)</f>
        <v>1</v>
      </c>
      <c r="O122" t="b">
        <f>IF(ISBLANK(Select_Month),TRUE,Data[[#This Row],[Month]]=Select_Month)</f>
        <v>1</v>
      </c>
      <c r="P122">
        <f>Data[[#This Row],[inc_region]]*Data[[#This Row],[inc_rep]]*Data[[#This Row],[inc_product]]*Data[[#This Row],[inc_month]]</f>
        <v>1</v>
      </c>
      <c r="Q122" s="2">
        <f>Data[[#This Row],[Units Sold]]*Data[[#This Row],[Unit Price]]*(1-Data[[#This Row],[Discount %]]/100)-Data[[#This Row],[Units Sold]]*Data[[#This Row],[Cost per Unit]]</f>
        <v>1244.3999999999996</v>
      </c>
      <c r="R122" s="2">
        <f>Data[[#This Row],[inc_region]]*Data[[#This Row],[inc_rep]]*Data[[#This Row],[inc_product]]</f>
        <v>1</v>
      </c>
    </row>
    <row r="123" spans="1:18" hidden="1" x14ac:dyDescent="0.2">
      <c r="A123" t="s">
        <v>132</v>
      </c>
      <c r="B123" t="s">
        <v>311</v>
      </c>
      <c r="C123" t="s">
        <v>315</v>
      </c>
      <c r="D123" t="s">
        <v>325</v>
      </c>
      <c r="E123" t="s">
        <v>328</v>
      </c>
      <c r="F123" t="s">
        <v>333</v>
      </c>
      <c r="G123">
        <v>162</v>
      </c>
      <c r="H123">
        <v>60</v>
      </c>
      <c r="I123">
        <v>43</v>
      </c>
      <c r="J123">
        <v>0</v>
      </c>
      <c r="K123">
        <v>20</v>
      </c>
      <c r="L123" t="b">
        <f>IF(ISBLANK(Select_Region),TRUE,Data[[#This Row],[Region]]=Select_Region)</f>
        <v>1</v>
      </c>
      <c r="M123" t="b">
        <f>IF(ISBLANK(Select_Rep),TRUE,Data[[#This Row],[Sales Rep]]=Select_Rep)</f>
        <v>1</v>
      </c>
      <c r="N123" t="b">
        <f>IF(ISBLANK(Select_Product),TRUE,Data[[#This Row],[Product]]=Select_Product)</f>
        <v>1</v>
      </c>
      <c r="O123" t="b">
        <f>IF(ISBLANK(Select_Month),TRUE,Data[[#This Row],[Month]]=Select_Month)</f>
        <v>1</v>
      </c>
      <c r="P123">
        <f>Data[[#This Row],[inc_region]]*Data[[#This Row],[inc_rep]]*Data[[#This Row],[inc_product]]*Data[[#This Row],[inc_month]]</f>
        <v>1</v>
      </c>
      <c r="Q123" s="2">
        <f>Data[[#This Row],[Units Sold]]*Data[[#This Row],[Unit Price]]*(1-Data[[#This Row],[Discount %]]/100)-Data[[#This Row],[Units Sold]]*Data[[#This Row],[Cost per Unit]]</f>
        <v>2754</v>
      </c>
      <c r="R123" s="2">
        <f>Data[[#This Row],[inc_region]]*Data[[#This Row],[inc_rep]]*Data[[#This Row],[inc_product]]</f>
        <v>1</v>
      </c>
    </row>
    <row r="124" spans="1:18" hidden="1" x14ac:dyDescent="0.2">
      <c r="A124" t="s">
        <v>133</v>
      </c>
      <c r="B124" t="s">
        <v>311</v>
      </c>
      <c r="C124" t="s">
        <v>320</v>
      </c>
      <c r="D124" t="s">
        <v>323</v>
      </c>
      <c r="E124" t="s">
        <v>327</v>
      </c>
      <c r="F124" t="s">
        <v>333</v>
      </c>
      <c r="G124">
        <v>119</v>
      </c>
      <c r="H124">
        <v>60</v>
      </c>
      <c r="I124">
        <v>40</v>
      </c>
      <c r="J124">
        <v>5</v>
      </c>
      <c r="K124">
        <v>25</v>
      </c>
      <c r="L124" t="b">
        <f>IF(ISBLANK(Select_Region),TRUE,Data[[#This Row],[Region]]=Select_Region)</f>
        <v>1</v>
      </c>
      <c r="M124" t="b">
        <f>IF(ISBLANK(Select_Rep),TRUE,Data[[#This Row],[Sales Rep]]=Select_Rep)</f>
        <v>1</v>
      </c>
      <c r="N124" t="b">
        <f>IF(ISBLANK(Select_Product),TRUE,Data[[#This Row],[Product]]=Select_Product)</f>
        <v>1</v>
      </c>
      <c r="O124" t="b">
        <f>IF(ISBLANK(Select_Month),TRUE,Data[[#This Row],[Month]]=Select_Month)</f>
        <v>1</v>
      </c>
      <c r="P124">
        <f>Data[[#This Row],[inc_region]]*Data[[#This Row],[inc_rep]]*Data[[#This Row],[inc_product]]*Data[[#This Row],[inc_month]]</f>
        <v>1</v>
      </c>
      <c r="Q124" s="2">
        <f>Data[[#This Row],[Units Sold]]*Data[[#This Row],[Unit Price]]*(1-Data[[#This Row],[Discount %]]/100)-Data[[#This Row],[Units Sold]]*Data[[#This Row],[Cost per Unit]]</f>
        <v>2023</v>
      </c>
      <c r="R124" s="2">
        <f>Data[[#This Row],[inc_region]]*Data[[#This Row],[inc_rep]]*Data[[#This Row],[inc_product]]</f>
        <v>1</v>
      </c>
    </row>
    <row r="125" spans="1:18" x14ac:dyDescent="0.2">
      <c r="A125" t="s">
        <v>134</v>
      </c>
      <c r="B125" t="s">
        <v>313</v>
      </c>
      <c r="C125" t="s">
        <v>321</v>
      </c>
      <c r="D125" t="s">
        <v>324</v>
      </c>
      <c r="E125" t="s">
        <v>327</v>
      </c>
      <c r="F125" t="s">
        <v>330</v>
      </c>
      <c r="G125">
        <v>61</v>
      </c>
      <c r="H125">
        <v>62</v>
      </c>
      <c r="I125">
        <v>44</v>
      </c>
      <c r="J125">
        <v>0</v>
      </c>
      <c r="K125">
        <v>20</v>
      </c>
      <c r="L125" t="b">
        <f>IF(ISBLANK(Select_Region),TRUE,Data[[#This Row],[Region]]=Select_Region)</f>
        <v>1</v>
      </c>
      <c r="M125" t="b">
        <f>IF(ISBLANK(Select_Rep),TRUE,Data[[#This Row],[Sales Rep]]=Select_Rep)</f>
        <v>1</v>
      </c>
      <c r="N125" t="b">
        <f>IF(ISBLANK(Select_Product),TRUE,Data[[#This Row],[Product]]=Select_Product)</f>
        <v>1</v>
      </c>
      <c r="O125" t="b">
        <f>IF(ISBLANK(Select_Month),TRUE,Data[[#This Row],[Month]]=Select_Month)</f>
        <v>1</v>
      </c>
      <c r="P125">
        <f>Data[[#This Row],[inc_region]]*Data[[#This Row],[inc_rep]]*Data[[#This Row],[inc_product]]*Data[[#This Row],[inc_month]]</f>
        <v>1</v>
      </c>
      <c r="Q125" s="2">
        <f>Data[[#This Row],[Units Sold]]*Data[[#This Row],[Unit Price]]*(1-Data[[#This Row],[Discount %]]/100)-Data[[#This Row],[Units Sold]]*Data[[#This Row],[Cost per Unit]]</f>
        <v>1098</v>
      </c>
      <c r="R125" s="2">
        <f>Data[[#This Row],[inc_region]]*Data[[#This Row],[inc_rep]]*Data[[#This Row],[inc_product]]</f>
        <v>1</v>
      </c>
    </row>
    <row r="126" spans="1:18" x14ac:dyDescent="0.2">
      <c r="A126" t="s">
        <v>135</v>
      </c>
      <c r="B126" t="s">
        <v>313</v>
      </c>
      <c r="C126" t="s">
        <v>317</v>
      </c>
      <c r="D126" t="s">
        <v>324</v>
      </c>
      <c r="E126" t="s">
        <v>327</v>
      </c>
      <c r="F126" t="s">
        <v>333</v>
      </c>
      <c r="G126">
        <v>116</v>
      </c>
      <c r="H126">
        <v>52</v>
      </c>
      <c r="I126">
        <v>34</v>
      </c>
      <c r="J126">
        <v>0</v>
      </c>
      <c r="K126">
        <v>25</v>
      </c>
      <c r="L126" t="b">
        <f>IF(ISBLANK(Select_Region),TRUE,Data[[#This Row],[Region]]=Select_Region)</f>
        <v>1</v>
      </c>
      <c r="M126" t="b">
        <f>IF(ISBLANK(Select_Rep),TRUE,Data[[#This Row],[Sales Rep]]=Select_Rep)</f>
        <v>1</v>
      </c>
      <c r="N126" t="b">
        <f>IF(ISBLANK(Select_Product),TRUE,Data[[#This Row],[Product]]=Select_Product)</f>
        <v>1</v>
      </c>
      <c r="O126" t="b">
        <f>IF(ISBLANK(Select_Month),TRUE,Data[[#This Row],[Month]]=Select_Month)</f>
        <v>1</v>
      </c>
      <c r="P126">
        <f>Data[[#This Row],[inc_region]]*Data[[#This Row],[inc_rep]]*Data[[#This Row],[inc_product]]*Data[[#This Row],[inc_month]]</f>
        <v>1</v>
      </c>
      <c r="Q126" s="2">
        <f>Data[[#This Row],[Units Sold]]*Data[[#This Row],[Unit Price]]*(1-Data[[#This Row],[Discount %]]/100)-Data[[#This Row],[Units Sold]]*Data[[#This Row],[Cost per Unit]]</f>
        <v>2088</v>
      </c>
      <c r="R126" s="2">
        <f>Data[[#This Row],[inc_region]]*Data[[#This Row],[inc_rep]]*Data[[#This Row],[inc_product]]</f>
        <v>1</v>
      </c>
    </row>
    <row r="127" spans="1:18" hidden="1" x14ac:dyDescent="0.2">
      <c r="A127" t="s">
        <v>136</v>
      </c>
      <c r="B127" t="s">
        <v>314</v>
      </c>
      <c r="C127" t="s">
        <v>318</v>
      </c>
      <c r="D127" t="s">
        <v>325</v>
      </c>
      <c r="E127" t="s">
        <v>328</v>
      </c>
      <c r="F127" t="s">
        <v>331</v>
      </c>
      <c r="G127">
        <v>77</v>
      </c>
      <c r="H127">
        <v>62</v>
      </c>
      <c r="I127">
        <v>52</v>
      </c>
      <c r="J127">
        <v>0</v>
      </c>
      <c r="K127">
        <v>20</v>
      </c>
      <c r="L127" t="b">
        <f>IF(ISBLANK(Select_Region),TRUE,Data[[#This Row],[Region]]=Select_Region)</f>
        <v>1</v>
      </c>
      <c r="M127" t="b">
        <f>IF(ISBLANK(Select_Rep),TRUE,Data[[#This Row],[Sales Rep]]=Select_Rep)</f>
        <v>1</v>
      </c>
      <c r="N127" t="b">
        <f>IF(ISBLANK(Select_Product),TRUE,Data[[#This Row],[Product]]=Select_Product)</f>
        <v>1</v>
      </c>
      <c r="O127" t="b">
        <f>IF(ISBLANK(Select_Month),TRUE,Data[[#This Row],[Month]]=Select_Month)</f>
        <v>1</v>
      </c>
      <c r="P127">
        <f>Data[[#This Row],[inc_region]]*Data[[#This Row],[inc_rep]]*Data[[#This Row],[inc_product]]*Data[[#This Row],[inc_month]]</f>
        <v>1</v>
      </c>
      <c r="Q127" s="2">
        <f>Data[[#This Row],[Units Sold]]*Data[[#This Row],[Unit Price]]*(1-Data[[#This Row],[Discount %]]/100)-Data[[#This Row],[Units Sold]]*Data[[#This Row],[Cost per Unit]]</f>
        <v>770</v>
      </c>
      <c r="R127" s="2">
        <f>Data[[#This Row],[inc_region]]*Data[[#This Row],[inc_rep]]*Data[[#This Row],[inc_product]]</f>
        <v>1</v>
      </c>
    </row>
    <row r="128" spans="1:18" hidden="1" x14ac:dyDescent="0.2">
      <c r="A128" t="s">
        <v>137</v>
      </c>
      <c r="B128" t="s">
        <v>312</v>
      </c>
      <c r="C128" t="s">
        <v>316</v>
      </c>
      <c r="D128" t="s">
        <v>325</v>
      </c>
      <c r="E128" t="s">
        <v>328</v>
      </c>
      <c r="F128" t="s">
        <v>334</v>
      </c>
      <c r="G128">
        <v>102</v>
      </c>
      <c r="H128">
        <v>55</v>
      </c>
      <c r="I128">
        <v>35</v>
      </c>
      <c r="J128">
        <v>0</v>
      </c>
      <c r="K128">
        <v>20</v>
      </c>
      <c r="L128" t="b">
        <f>IF(ISBLANK(Select_Region),TRUE,Data[[#This Row],[Region]]=Select_Region)</f>
        <v>1</v>
      </c>
      <c r="M128" t="b">
        <f>IF(ISBLANK(Select_Rep),TRUE,Data[[#This Row],[Sales Rep]]=Select_Rep)</f>
        <v>1</v>
      </c>
      <c r="N128" t="b">
        <f>IF(ISBLANK(Select_Product),TRUE,Data[[#This Row],[Product]]=Select_Product)</f>
        <v>1</v>
      </c>
      <c r="O128" t="b">
        <f>IF(ISBLANK(Select_Month),TRUE,Data[[#This Row],[Month]]=Select_Month)</f>
        <v>1</v>
      </c>
      <c r="P128">
        <f>Data[[#This Row],[inc_region]]*Data[[#This Row],[inc_rep]]*Data[[#This Row],[inc_product]]*Data[[#This Row],[inc_month]]</f>
        <v>1</v>
      </c>
      <c r="Q128" s="2">
        <f>Data[[#This Row],[Units Sold]]*Data[[#This Row],[Unit Price]]*(1-Data[[#This Row],[Discount %]]/100)-Data[[#This Row],[Units Sold]]*Data[[#This Row],[Cost per Unit]]</f>
        <v>2040</v>
      </c>
      <c r="R128" s="2">
        <f>Data[[#This Row],[inc_region]]*Data[[#This Row],[inc_rep]]*Data[[#This Row],[inc_product]]</f>
        <v>1</v>
      </c>
    </row>
    <row r="129" spans="1:18" hidden="1" x14ac:dyDescent="0.2">
      <c r="A129" t="s">
        <v>138</v>
      </c>
      <c r="B129" t="s">
        <v>313</v>
      </c>
      <c r="C129" t="s">
        <v>317</v>
      </c>
      <c r="D129" t="s">
        <v>326</v>
      </c>
      <c r="E129" t="s">
        <v>329</v>
      </c>
      <c r="F129" t="s">
        <v>334</v>
      </c>
      <c r="G129">
        <v>115</v>
      </c>
      <c r="H129">
        <v>45</v>
      </c>
      <c r="I129">
        <v>34</v>
      </c>
      <c r="J129">
        <v>0</v>
      </c>
      <c r="K129">
        <v>20</v>
      </c>
      <c r="L129" t="b">
        <f>IF(ISBLANK(Select_Region),TRUE,Data[[#This Row],[Region]]=Select_Region)</f>
        <v>1</v>
      </c>
      <c r="M129" t="b">
        <f>IF(ISBLANK(Select_Rep),TRUE,Data[[#This Row],[Sales Rep]]=Select_Rep)</f>
        <v>1</v>
      </c>
      <c r="N129" t="b">
        <f>IF(ISBLANK(Select_Product),TRUE,Data[[#This Row],[Product]]=Select_Product)</f>
        <v>1</v>
      </c>
      <c r="O129" t="b">
        <f>IF(ISBLANK(Select_Month),TRUE,Data[[#This Row],[Month]]=Select_Month)</f>
        <v>1</v>
      </c>
      <c r="P129">
        <f>Data[[#This Row],[inc_region]]*Data[[#This Row],[inc_rep]]*Data[[#This Row],[inc_product]]*Data[[#This Row],[inc_month]]</f>
        <v>1</v>
      </c>
      <c r="Q129" s="2">
        <f>Data[[#This Row],[Units Sold]]*Data[[#This Row],[Unit Price]]*(1-Data[[#This Row],[Discount %]]/100)-Data[[#This Row],[Units Sold]]*Data[[#This Row],[Cost per Unit]]</f>
        <v>1265</v>
      </c>
      <c r="R129" s="2">
        <f>Data[[#This Row],[inc_region]]*Data[[#This Row],[inc_rep]]*Data[[#This Row],[inc_product]]</f>
        <v>1</v>
      </c>
    </row>
    <row r="130" spans="1:18" hidden="1" x14ac:dyDescent="0.2">
      <c r="A130" t="s">
        <v>139</v>
      </c>
      <c r="B130" t="s">
        <v>311</v>
      </c>
      <c r="C130" t="s">
        <v>315</v>
      </c>
      <c r="D130" t="s">
        <v>325</v>
      </c>
      <c r="E130" t="s">
        <v>328</v>
      </c>
      <c r="F130" t="s">
        <v>334</v>
      </c>
      <c r="G130">
        <v>110</v>
      </c>
      <c r="H130">
        <v>45</v>
      </c>
      <c r="I130">
        <v>33</v>
      </c>
      <c r="J130">
        <v>0</v>
      </c>
      <c r="K130">
        <v>25</v>
      </c>
      <c r="L130" t="b">
        <f>IF(ISBLANK(Select_Region),TRUE,Data[[#This Row],[Region]]=Select_Region)</f>
        <v>1</v>
      </c>
      <c r="M130" t="b">
        <f>IF(ISBLANK(Select_Rep),TRUE,Data[[#This Row],[Sales Rep]]=Select_Rep)</f>
        <v>1</v>
      </c>
      <c r="N130" t="b">
        <f>IF(ISBLANK(Select_Product),TRUE,Data[[#This Row],[Product]]=Select_Product)</f>
        <v>1</v>
      </c>
      <c r="O130" t="b">
        <f>IF(ISBLANK(Select_Month),TRUE,Data[[#This Row],[Month]]=Select_Month)</f>
        <v>1</v>
      </c>
      <c r="P130">
        <f>Data[[#This Row],[inc_region]]*Data[[#This Row],[inc_rep]]*Data[[#This Row],[inc_product]]*Data[[#This Row],[inc_month]]</f>
        <v>1</v>
      </c>
      <c r="Q130" s="2">
        <f>Data[[#This Row],[Units Sold]]*Data[[#This Row],[Unit Price]]*(1-Data[[#This Row],[Discount %]]/100)-Data[[#This Row],[Units Sold]]*Data[[#This Row],[Cost per Unit]]</f>
        <v>1320</v>
      </c>
      <c r="R130" s="2">
        <f>Data[[#This Row],[inc_region]]*Data[[#This Row],[inc_rep]]*Data[[#This Row],[inc_product]]</f>
        <v>1</v>
      </c>
    </row>
    <row r="131" spans="1:18" x14ac:dyDescent="0.2">
      <c r="A131" t="s">
        <v>140</v>
      </c>
      <c r="B131" t="s">
        <v>313</v>
      </c>
      <c r="C131" t="s">
        <v>321</v>
      </c>
      <c r="D131" t="s">
        <v>324</v>
      </c>
      <c r="E131" t="s">
        <v>327</v>
      </c>
      <c r="F131" t="s">
        <v>333</v>
      </c>
      <c r="G131">
        <v>106</v>
      </c>
      <c r="H131">
        <v>55</v>
      </c>
      <c r="I131">
        <v>43</v>
      </c>
      <c r="J131">
        <v>15</v>
      </c>
      <c r="K131">
        <v>20</v>
      </c>
      <c r="L131" t="b">
        <f>IF(ISBLANK(Select_Region),TRUE,Data[[#This Row],[Region]]=Select_Region)</f>
        <v>1</v>
      </c>
      <c r="M131" t="b">
        <f>IF(ISBLANK(Select_Rep),TRUE,Data[[#This Row],[Sales Rep]]=Select_Rep)</f>
        <v>1</v>
      </c>
      <c r="N131" t="b">
        <f>IF(ISBLANK(Select_Product),TRUE,Data[[#This Row],[Product]]=Select_Product)</f>
        <v>1</v>
      </c>
      <c r="O131" t="b">
        <f>IF(ISBLANK(Select_Month),TRUE,Data[[#This Row],[Month]]=Select_Month)</f>
        <v>1</v>
      </c>
      <c r="P131">
        <f>Data[[#This Row],[inc_region]]*Data[[#This Row],[inc_rep]]*Data[[#This Row],[inc_product]]*Data[[#This Row],[inc_month]]</f>
        <v>1</v>
      </c>
      <c r="Q131" s="2">
        <f>Data[[#This Row],[Units Sold]]*Data[[#This Row],[Unit Price]]*(1-Data[[#This Row],[Discount %]]/100)-Data[[#This Row],[Units Sold]]*Data[[#This Row],[Cost per Unit]]</f>
        <v>397.5</v>
      </c>
      <c r="R131" s="2">
        <f>Data[[#This Row],[inc_region]]*Data[[#This Row],[inc_rep]]*Data[[#This Row],[inc_product]]</f>
        <v>1</v>
      </c>
    </row>
    <row r="132" spans="1:18" hidden="1" x14ac:dyDescent="0.2">
      <c r="A132" t="s">
        <v>141</v>
      </c>
      <c r="B132" t="s">
        <v>314</v>
      </c>
      <c r="C132" t="s">
        <v>318</v>
      </c>
      <c r="D132" t="s">
        <v>325</v>
      </c>
      <c r="E132" t="s">
        <v>328</v>
      </c>
      <c r="F132" t="s">
        <v>330</v>
      </c>
      <c r="G132">
        <v>197</v>
      </c>
      <c r="H132">
        <v>45</v>
      </c>
      <c r="I132">
        <v>26</v>
      </c>
      <c r="J132">
        <v>5</v>
      </c>
      <c r="K132">
        <v>30</v>
      </c>
      <c r="L132" t="b">
        <f>IF(ISBLANK(Select_Region),TRUE,Data[[#This Row],[Region]]=Select_Region)</f>
        <v>1</v>
      </c>
      <c r="M132" t="b">
        <f>IF(ISBLANK(Select_Rep),TRUE,Data[[#This Row],[Sales Rep]]=Select_Rep)</f>
        <v>1</v>
      </c>
      <c r="N132" t="b">
        <f>IF(ISBLANK(Select_Product),TRUE,Data[[#This Row],[Product]]=Select_Product)</f>
        <v>1</v>
      </c>
      <c r="O132" t="b">
        <f>IF(ISBLANK(Select_Month),TRUE,Data[[#This Row],[Month]]=Select_Month)</f>
        <v>1</v>
      </c>
      <c r="P132">
        <f>Data[[#This Row],[inc_region]]*Data[[#This Row],[inc_rep]]*Data[[#This Row],[inc_product]]*Data[[#This Row],[inc_month]]</f>
        <v>1</v>
      </c>
      <c r="Q132" s="2">
        <f>Data[[#This Row],[Units Sold]]*Data[[#This Row],[Unit Price]]*(1-Data[[#This Row],[Discount %]]/100)-Data[[#This Row],[Units Sold]]*Data[[#This Row],[Cost per Unit]]</f>
        <v>3299.75</v>
      </c>
      <c r="R132" s="2">
        <f>Data[[#This Row],[inc_region]]*Data[[#This Row],[inc_rep]]*Data[[#This Row],[inc_product]]</f>
        <v>1</v>
      </c>
    </row>
    <row r="133" spans="1:18" hidden="1" x14ac:dyDescent="0.2">
      <c r="A133" t="s">
        <v>142</v>
      </c>
      <c r="B133" t="s">
        <v>313</v>
      </c>
      <c r="C133" t="s">
        <v>317</v>
      </c>
      <c r="D133" t="s">
        <v>326</v>
      </c>
      <c r="E133" t="s">
        <v>329</v>
      </c>
      <c r="F133" t="s">
        <v>330</v>
      </c>
      <c r="G133">
        <v>134</v>
      </c>
      <c r="H133">
        <v>52</v>
      </c>
      <c r="I133">
        <v>36</v>
      </c>
      <c r="J133">
        <v>0</v>
      </c>
      <c r="K133">
        <v>25</v>
      </c>
      <c r="L133" t="b">
        <f>IF(ISBLANK(Select_Region),TRUE,Data[[#This Row],[Region]]=Select_Region)</f>
        <v>1</v>
      </c>
      <c r="M133" t="b">
        <f>IF(ISBLANK(Select_Rep),TRUE,Data[[#This Row],[Sales Rep]]=Select_Rep)</f>
        <v>1</v>
      </c>
      <c r="N133" t="b">
        <f>IF(ISBLANK(Select_Product),TRUE,Data[[#This Row],[Product]]=Select_Product)</f>
        <v>1</v>
      </c>
      <c r="O133" t="b">
        <f>IF(ISBLANK(Select_Month),TRUE,Data[[#This Row],[Month]]=Select_Month)</f>
        <v>1</v>
      </c>
      <c r="P133">
        <f>Data[[#This Row],[inc_region]]*Data[[#This Row],[inc_rep]]*Data[[#This Row],[inc_product]]*Data[[#This Row],[inc_month]]</f>
        <v>1</v>
      </c>
      <c r="Q133" s="2">
        <f>Data[[#This Row],[Units Sold]]*Data[[#This Row],[Unit Price]]*(1-Data[[#This Row],[Discount %]]/100)-Data[[#This Row],[Units Sold]]*Data[[#This Row],[Cost per Unit]]</f>
        <v>2144</v>
      </c>
      <c r="R133" s="2">
        <f>Data[[#This Row],[inc_region]]*Data[[#This Row],[inc_rep]]*Data[[#This Row],[inc_product]]</f>
        <v>1</v>
      </c>
    </row>
    <row r="134" spans="1:18" hidden="1" x14ac:dyDescent="0.2">
      <c r="A134" t="s">
        <v>143</v>
      </c>
      <c r="B134" t="s">
        <v>313</v>
      </c>
      <c r="C134" t="s">
        <v>321</v>
      </c>
      <c r="D134" t="s">
        <v>323</v>
      </c>
      <c r="E134" t="s">
        <v>327</v>
      </c>
      <c r="F134" t="s">
        <v>332</v>
      </c>
      <c r="G134">
        <v>194</v>
      </c>
      <c r="H134">
        <v>45</v>
      </c>
      <c r="I134">
        <v>26</v>
      </c>
      <c r="J134">
        <v>15</v>
      </c>
      <c r="K134">
        <v>30</v>
      </c>
      <c r="L134" t="b">
        <f>IF(ISBLANK(Select_Region),TRUE,Data[[#This Row],[Region]]=Select_Region)</f>
        <v>1</v>
      </c>
      <c r="M134" t="b">
        <f>IF(ISBLANK(Select_Rep),TRUE,Data[[#This Row],[Sales Rep]]=Select_Rep)</f>
        <v>1</v>
      </c>
      <c r="N134" t="b">
        <f>IF(ISBLANK(Select_Product),TRUE,Data[[#This Row],[Product]]=Select_Product)</f>
        <v>1</v>
      </c>
      <c r="O134" t="b">
        <f>IF(ISBLANK(Select_Month),TRUE,Data[[#This Row],[Month]]=Select_Month)</f>
        <v>1</v>
      </c>
      <c r="P134">
        <f>Data[[#This Row],[inc_region]]*Data[[#This Row],[inc_rep]]*Data[[#This Row],[inc_product]]*Data[[#This Row],[inc_month]]</f>
        <v>1</v>
      </c>
      <c r="Q134" s="2">
        <f>Data[[#This Row],[Units Sold]]*Data[[#This Row],[Unit Price]]*(1-Data[[#This Row],[Discount %]]/100)-Data[[#This Row],[Units Sold]]*Data[[#This Row],[Cost per Unit]]</f>
        <v>2376.5</v>
      </c>
      <c r="R134" s="2">
        <f>Data[[#This Row],[inc_region]]*Data[[#This Row],[inc_rep]]*Data[[#This Row],[inc_product]]</f>
        <v>1</v>
      </c>
    </row>
    <row r="135" spans="1:18" x14ac:dyDescent="0.2">
      <c r="A135" t="s">
        <v>144</v>
      </c>
      <c r="B135" t="s">
        <v>313</v>
      </c>
      <c r="C135" t="s">
        <v>321</v>
      </c>
      <c r="D135" t="s">
        <v>324</v>
      </c>
      <c r="E135" t="s">
        <v>327</v>
      </c>
      <c r="F135" t="s">
        <v>332</v>
      </c>
      <c r="G135">
        <v>126</v>
      </c>
      <c r="H135">
        <v>60</v>
      </c>
      <c r="I135">
        <v>46</v>
      </c>
      <c r="J135">
        <v>0</v>
      </c>
      <c r="K135">
        <v>20</v>
      </c>
      <c r="L135" t="b">
        <f>IF(ISBLANK(Select_Region),TRUE,Data[[#This Row],[Region]]=Select_Region)</f>
        <v>1</v>
      </c>
      <c r="M135" t="b">
        <f>IF(ISBLANK(Select_Rep),TRUE,Data[[#This Row],[Sales Rep]]=Select_Rep)</f>
        <v>1</v>
      </c>
      <c r="N135" t="b">
        <f>IF(ISBLANK(Select_Product),TRUE,Data[[#This Row],[Product]]=Select_Product)</f>
        <v>1</v>
      </c>
      <c r="O135" t="b">
        <f>IF(ISBLANK(Select_Month),TRUE,Data[[#This Row],[Month]]=Select_Month)</f>
        <v>1</v>
      </c>
      <c r="P135">
        <f>Data[[#This Row],[inc_region]]*Data[[#This Row],[inc_rep]]*Data[[#This Row],[inc_product]]*Data[[#This Row],[inc_month]]</f>
        <v>1</v>
      </c>
      <c r="Q135" s="2">
        <f>Data[[#This Row],[Units Sold]]*Data[[#This Row],[Unit Price]]*(1-Data[[#This Row],[Discount %]]/100)-Data[[#This Row],[Units Sold]]*Data[[#This Row],[Cost per Unit]]</f>
        <v>1764</v>
      </c>
      <c r="R135" s="2">
        <f>Data[[#This Row],[inc_region]]*Data[[#This Row],[inc_rep]]*Data[[#This Row],[inc_product]]</f>
        <v>1</v>
      </c>
    </row>
    <row r="136" spans="1:18" hidden="1" x14ac:dyDescent="0.2">
      <c r="A136" t="s">
        <v>145</v>
      </c>
      <c r="B136" t="s">
        <v>313</v>
      </c>
      <c r="C136" t="s">
        <v>321</v>
      </c>
      <c r="D136" t="s">
        <v>323</v>
      </c>
      <c r="E136" t="s">
        <v>327</v>
      </c>
      <c r="F136" t="s">
        <v>333</v>
      </c>
      <c r="G136">
        <v>95</v>
      </c>
      <c r="H136">
        <v>62</v>
      </c>
      <c r="I136">
        <v>51</v>
      </c>
      <c r="J136">
        <v>5</v>
      </c>
      <c r="K136">
        <v>25</v>
      </c>
      <c r="L136" t="b">
        <f>IF(ISBLANK(Select_Region),TRUE,Data[[#This Row],[Region]]=Select_Region)</f>
        <v>1</v>
      </c>
      <c r="M136" t="b">
        <f>IF(ISBLANK(Select_Rep),TRUE,Data[[#This Row],[Sales Rep]]=Select_Rep)</f>
        <v>1</v>
      </c>
      <c r="N136" t="b">
        <f>IF(ISBLANK(Select_Product),TRUE,Data[[#This Row],[Product]]=Select_Product)</f>
        <v>1</v>
      </c>
      <c r="O136" t="b">
        <f>IF(ISBLANK(Select_Month),TRUE,Data[[#This Row],[Month]]=Select_Month)</f>
        <v>1</v>
      </c>
      <c r="P136">
        <f>Data[[#This Row],[inc_region]]*Data[[#This Row],[inc_rep]]*Data[[#This Row],[inc_product]]*Data[[#This Row],[inc_month]]</f>
        <v>1</v>
      </c>
      <c r="Q136" s="2">
        <f>Data[[#This Row],[Units Sold]]*Data[[#This Row],[Unit Price]]*(1-Data[[#This Row],[Discount %]]/100)-Data[[#This Row],[Units Sold]]*Data[[#This Row],[Cost per Unit]]</f>
        <v>750.5</v>
      </c>
      <c r="R136" s="2">
        <f>Data[[#This Row],[inc_region]]*Data[[#This Row],[inc_rep]]*Data[[#This Row],[inc_product]]</f>
        <v>1</v>
      </c>
    </row>
    <row r="137" spans="1:18" hidden="1" x14ac:dyDescent="0.2">
      <c r="A137" t="s">
        <v>146</v>
      </c>
      <c r="B137" t="s">
        <v>311</v>
      </c>
      <c r="C137" t="s">
        <v>320</v>
      </c>
      <c r="D137" t="s">
        <v>323</v>
      </c>
      <c r="E137" t="s">
        <v>327</v>
      </c>
      <c r="F137" t="s">
        <v>333</v>
      </c>
      <c r="G137">
        <v>123</v>
      </c>
      <c r="H137">
        <v>52</v>
      </c>
      <c r="I137">
        <v>34</v>
      </c>
      <c r="J137">
        <v>0</v>
      </c>
      <c r="K137">
        <v>30</v>
      </c>
      <c r="L137" t="b">
        <f>IF(ISBLANK(Select_Region),TRUE,Data[[#This Row],[Region]]=Select_Region)</f>
        <v>1</v>
      </c>
      <c r="M137" t="b">
        <f>IF(ISBLANK(Select_Rep),TRUE,Data[[#This Row],[Sales Rep]]=Select_Rep)</f>
        <v>1</v>
      </c>
      <c r="N137" t="b">
        <f>IF(ISBLANK(Select_Product),TRUE,Data[[#This Row],[Product]]=Select_Product)</f>
        <v>1</v>
      </c>
      <c r="O137" t="b">
        <f>IF(ISBLANK(Select_Month),TRUE,Data[[#This Row],[Month]]=Select_Month)</f>
        <v>1</v>
      </c>
      <c r="P137">
        <f>Data[[#This Row],[inc_region]]*Data[[#This Row],[inc_rep]]*Data[[#This Row],[inc_product]]*Data[[#This Row],[inc_month]]</f>
        <v>1</v>
      </c>
      <c r="Q137" s="2">
        <f>Data[[#This Row],[Units Sold]]*Data[[#This Row],[Unit Price]]*(1-Data[[#This Row],[Discount %]]/100)-Data[[#This Row],[Units Sold]]*Data[[#This Row],[Cost per Unit]]</f>
        <v>2214</v>
      </c>
      <c r="R137" s="2">
        <f>Data[[#This Row],[inc_region]]*Data[[#This Row],[inc_rep]]*Data[[#This Row],[inc_product]]</f>
        <v>1</v>
      </c>
    </row>
    <row r="138" spans="1:18" hidden="1" x14ac:dyDescent="0.2">
      <c r="A138" t="s">
        <v>147</v>
      </c>
      <c r="B138" t="s">
        <v>314</v>
      </c>
      <c r="C138" t="s">
        <v>318</v>
      </c>
      <c r="D138" t="s">
        <v>325</v>
      </c>
      <c r="E138" t="s">
        <v>328</v>
      </c>
      <c r="F138" t="s">
        <v>334</v>
      </c>
      <c r="G138">
        <v>173</v>
      </c>
      <c r="H138">
        <v>62</v>
      </c>
      <c r="I138">
        <v>48</v>
      </c>
      <c r="J138">
        <v>10</v>
      </c>
      <c r="K138">
        <v>30</v>
      </c>
      <c r="L138" t="b">
        <f>IF(ISBLANK(Select_Region),TRUE,Data[[#This Row],[Region]]=Select_Region)</f>
        <v>1</v>
      </c>
      <c r="M138" t="b">
        <f>IF(ISBLANK(Select_Rep),TRUE,Data[[#This Row],[Sales Rep]]=Select_Rep)</f>
        <v>1</v>
      </c>
      <c r="N138" t="b">
        <f>IF(ISBLANK(Select_Product),TRUE,Data[[#This Row],[Product]]=Select_Product)</f>
        <v>1</v>
      </c>
      <c r="O138" t="b">
        <f>IF(ISBLANK(Select_Month),TRUE,Data[[#This Row],[Month]]=Select_Month)</f>
        <v>1</v>
      </c>
      <c r="P138">
        <f>Data[[#This Row],[inc_region]]*Data[[#This Row],[inc_rep]]*Data[[#This Row],[inc_product]]*Data[[#This Row],[inc_month]]</f>
        <v>1</v>
      </c>
      <c r="Q138" s="2">
        <f>Data[[#This Row],[Units Sold]]*Data[[#This Row],[Unit Price]]*(1-Data[[#This Row],[Discount %]]/100)-Data[[#This Row],[Units Sold]]*Data[[#This Row],[Cost per Unit]]</f>
        <v>1349.3999999999996</v>
      </c>
      <c r="R138" s="2">
        <f>Data[[#This Row],[inc_region]]*Data[[#This Row],[inc_rep]]*Data[[#This Row],[inc_product]]</f>
        <v>1</v>
      </c>
    </row>
    <row r="139" spans="1:18" hidden="1" x14ac:dyDescent="0.2">
      <c r="A139" t="s">
        <v>148</v>
      </c>
      <c r="B139" t="s">
        <v>312</v>
      </c>
      <c r="C139" t="s">
        <v>316</v>
      </c>
      <c r="D139" t="s">
        <v>326</v>
      </c>
      <c r="E139" t="s">
        <v>329</v>
      </c>
      <c r="F139" t="s">
        <v>334</v>
      </c>
      <c r="G139">
        <v>73</v>
      </c>
      <c r="H139">
        <v>60</v>
      </c>
      <c r="I139">
        <v>49</v>
      </c>
      <c r="J139">
        <v>0</v>
      </c>
      <c r="K139">
        <v>20</v>
      </c>
      <c r="L139" t="b">
        <f>IF(ISBLANK(Select_Region),TRUE,Data[[#This Row],[Region]]=Select_Region)</f>
        <v>1</v>
      </c>
      <c r="M139" t="b">
        <f>IF(ISBLANK(Select_Rep),TRUE,Data[[#This Row],[Sales Rep]]=Select_Rep)</f>
        <v>1</v>
      </c>
      <c r="N139" t="b">
        <f>IF(ISBLANK(Select_Product),TRUE,Data[[#This Row],[Product]]=Select_Product)</f>
        <v>1</v>
      </c>
      <c r="O139" t="b">
        <f>IF(ISBLANK(Select_Month),TRUE,Data[[#This Row],[Month]]=Select_Month)</f>
        <v>1</v>
      </c>
      <c r="P139">
        <f>Data[[#This Row],[inc_region]]*Data[[#This Row],[inc_rep]]*Data[[#This Row],[inc_product]]*Data[[#This Row],[inc_month]]</f>
        <v>1</v>
      </c>
      <c r="Q139" s="2">
        <f>Data[[#This Row],[Units Sold]]*Data[[#This Row],[Unit Price]]*(1-Data[[#This Row],[Discount %]]/100)-Data[[#This Row],[Units Sold]]*Data[[#This Row],[Cost per Unit]]</f>
        <v>803</v>
      </c>
      <c r="R139" s="2">
        <f>Data[[#This Row],[inc_region]]*Data[[#This Row],[inc_rep]]*Data[[#This Row],[inc_product]]</f>
        <v>1</v>
      </c>
    </row>
    <row r="140" spans="1:18" hidden="1" x14ac:dyDescent="0.2">
      <c r="A140" t="s">
        <v>149</v>
      </c>
      <c r="B140" t="s">
        <v>313</v>
      </c>
      <c r="C140" t="s">
        <v>317</v>
      </c>
      <c r="D140" t="s">
        <v>323</v>
      </c>
      <c r="E140" t="s">
        <v>327</v>
      </c>
      <c r="F140" t="s">
        <v>333</v>
      </c>
      <c r="G140">
        <v>168</v>
      </c>
      <c r="H140">
        <v>52</v>
      </c>
      <c r="I140">
        <v>35</v>
      </c>
      <c r="J140">
        <v>5</v>
      </c>
      <c r="K140">
        <v>25</v>
      </c>
      <c r="L140" t="b">
        <f>IF(ISBLANK(Select_Region),TRUE,Data[[#This Row],[Region]]=Select_Region)</f>
        <v>1</v>
      </c>
      <c r="M140" t="b">
        <f>IF(ISBLANK(Select_Rep),TRUE,Data[[#This Row],[Sales Rep]]=Select_Rep)</f>
        <v>1</v>
      </c>
      <c r="N140" t="b">
        <f>IF(ISBLANK(Select_Product),TRUE,Data[[#This Row],[Product]]=Select_Product)</f>
        <v>1</v>
      </c>
      <c r="O140" t="b">
        <f>IF(ISBLANK(Select_Month),TRUE,Data[[#This Row],[Month]]=Select_Month)</f>
        <v>1</v>
      </c>
      <c r="P140">
        <f>Data[[#This Row],[inc_region]]*Data[[#This Row],[inc_rep]]*Data[[#This Row],[inc_product]]*Data[[#This Row],[inc_month]]</f>
        <v>1</v>
      </c>
      <c r="Q140" s="2">
        <f>Data[[#This Row],[Units Sold]]*Data[[#This Row],[Unit Price]]*(1-Data[[#This Row],[Discount %]]/100)-Data[[#This Row],[Units Sold]]*Data[[#This Row],[Cost per Unit]]</f>
        <v>2419.1999999999989</v>
      </c>
      <c r="R140" s="2">
        <f>Data[[#This Row],[inc_region]]*Data[[#This Row],[inc_rep]]*Data[[#This Row],[inc_product]]</f>
        <v>1</v>
      </c>
    </row>
    <row r="141" spans="1:18" x14ac:dyDescent="0.2">
      <c r="A141" t="s">
        <v>150</v>
      </c>
      <c r="B141" t="s">
        <v>313</v>
      </c>
      <c r="C141" t="s">
        <v>317</v>
      </c>
      <c r="D141" t="s">
        <v>324</v>
      </c>
      <c r="E141" t="s">
        <v>327</v>
      </c>
      <c r="F141" t="s">
        <v>331</v>
      </c>
      <c r="G141">
        <v>86</v>
      </c>
      <c r="H141">
        <v>50</v>
      </c>
      <c r="I141">
        <v>35</v>
      </c>
      <c r="J141">
        <v>5</v>
      </c>
      <c r="K141">
        <v>25</v>
      </c>
      <c r="L141" t="b">
        <f>IF(ISBLANK(Select_Region),TRUE,Data[[#This Row],[Region]]=Select_Region)</f>
        <v>1</v>
      </c>
      <c r="M141" t="b">
        <f>IF(ISBLANK(Select_Rep),TRUE,Data[[#This Row],[Sales Rep]]=Select_Rep)</f>
        <v>1</v>
      </c>
      <c r="N141" t="b">
        <f>IF(ISBLANK(Select_Product),TRUE,Data[[#This Row],[Product]]=Select_Product)</f>
        <v>1</v>
      </c>
      <c r="O141" t="b">
        <f>IF(ISBLANK(Select_Month),TRUE,Data[[#This Row],[Month]]=Select_Month)</f>
        <v>1</v>
      </c>
      <c r="P141">
        <f>Data[[#This Row],[inc_region]]*Data[[#This Row],[inc_rep]]*Data[[#This Row],[inc_product]]*Data[[#This Row],[inc_month]]</f>
        <v>1</v>
      </c>
      <c r="Q141" s="2">
        <f>Data[[#This Row],[Units Sold]]*Data[[#This Row],[Unit Price]]*(1-Data[[#This Row],[Discount %]]/100)-Data[[#This Row],[Units Sold]]*Data[[#This Row],[Cost per Unit]]</f>
        <v>1075</v>
      </c>
      <c r="R141" s="2">
        <f>Data[[#This Row],[inc_region]]*Data[[#This Row],[inc_rep]]*Data[[#This Row],[inc_product]]</f>
        <v>1</v>
      </c>
    </row>
    <row r="142" spans="1:18" hidden="1" x14ac:dyDescent="0.2">
      <c r="A142" t="s">
        <v>151</v>
      </c>
      <c r="B142" t="s">
        <v>312</v>
      </c>
      <c r="C142" t="s">
        <v>319</v>
      </c>
      <c r="D142" t="s">
        <v>323</v>
      </c>
      <c r="E142" t="s">
        <v>327</v>
      </c>
      <c r="F142" t="s">
        <v>330</v>
      </c>
      <c r="G142">
        <v>156</v>
      </c>
      <c r="H142">
        <v>55</v>
      </c>
      <c r="I142">
        <v>39</v>
      </c>
      <c r="J142">
        <v>10</v>
      </c>
      <c r="K142">
        <v>30</v>
      </c>
      <c r="L142" t="b">
        <f>IF(ISBLANK(Select_Region),TRUE,Data[[#This Row],[Region]]=Select_Region)</f>
        <v>1</v>
      </c>
      <c r="M142" t="b">
        <f>IF(ISBLANK(Select_Rep),TRUE,Data[[#This Row],[Sales Rep]]=Select_Rep)</f>
        <v>1</v>
      </c>
      <c r="N142" t="b">
        <f>IF(ISBLANK(Select_Product),TRUE,Data[[#This Row],[Product]]=Select_Product)</f>
        <v>1</v>
      </c>
      <c r="O142" t="b">
        <f>IF(ISBLANK(Select_Month),TRUE,Data[[#This Row],[Month]]=Select_Month)</f>
        <v>1</v>
      </c>
      <c r="P142">
        <f>Data[[#This Row],[inc_region]]*Data[[#This Row],[inc_rep]]*Data[[#This Row],[inc_product]]*Data[[#This Row],[inc_month]]</f>
        <v>1</v>
      </c>
      <c r="Q142" s="2">
        <f>Data[[#This Row],[Units Sold]]*Data[[#This Row],[Unit Price]]*(1-Data[[#This Row],[Discount %]]/100)-Data[[#This Row],[Units Sold]]*Data[[#This Row],[Cost per Unit]]</f>
        <v>1638</v>
      </c>
      <c r="R142" s="2">
        <f>Data[[#This Row],[inc_region]]*Data[[#This Row],[inc_rep]]*Data[[#This Row],[inc_product]]</f>
        <v>1</v>
      </c>
    </row>
    <row r="143" spans="1:18" hidden="1" x14ac:dyDescent="0.2">
      <c r="A143" t="s">
        <v>152</v>
      </c>
      <c r="B143" t="s">
        <v>311</v>
      </c>
      <c r="C143" t="s">
        <v>320</v>
      </c>
      <c r="D143" t="s">
        <v>323</v>
      </c>
      <c r="E143" t="s">
        <v>327</v>
      </c>
      <c r="F143" t="s">
        <v>334</v>
      </c>
      <c r="G143">
        <v>166</v>
      </c>
      <c r="H143">
        <v>60</v>
      </c>
      <c r="I143">
        <v>44</v>
      </c>
      <c r="J143">
        <v>15</v>
      </c>
      <c r="K143">
        <v>20</v>
      </c>
      <c r="L143" t="b">
        <f>IF(ISBLANK(Select_Region),TRUE,Data[[#This Row],[Region]]=Select_Region)</f>
        <v>1</v>
      </c>
      <c r="M143" t="b">
        <f>IF(ISBLANK(Select_Rep),TRUE,Data[[#This Row],[Sales Rep]]=Select_Rep)</f>
        <v>1</v>
      </c>
      <c r="N143" t="b">
        <f>IF(ISBLANK(Select_Product),TRUE,Data[[#This Row],[Product]]=Select_Product)</f>
        <v>1</v>
      </c>
      <c r="O143" t="b">
        <f>IF(ISBLANK(Select_Month),TRUE,Data[[#This Row],[Month]]=Select_Month)</f>
        <v>1</v>
      </c>
      <c r="P143">
        <f>Data[[#This Row],[inc_region]]*Data[[#This Row],[inc_rep]]*Data[[#This Row],[inc_product]]*Data[[#This Row],[inc_month]]</f>
        <v>1</v>
      </c>
      <c r="Q143" s="2">
        <f>Data[[#This Row],[Units Sold]]*Data[[#This Row],[Unit Price]]*(1-Data[[#This Row],[Discount %]]/100)-Data[[#This Row],[Units Sold]]*Data[[#This Row],[Cost per Unit]]</f>
        <v>1162</v>
      </c>
      <c r="R143" s="2">
        <f>Data[[#This Row],[inc_region]]*Data[[#This Row],[inc_rep]]*Data[[#This Row],[inc_product]]</f>
        <v>1</v>
      </c>
    </row>
    <row r="144" spans="1:18" x14ac:dyDescent="0.2">
      <c r="A144" t="s">
        <v>153</v>
      </c>
      <c r="B144" t="s">
        <v>314</v>
      </c>
      <c r="C144" t="s">
        <v>322</v>
      </c>
      <c r="D144" t="s">
        <v>324</v>
      </c>
      <c r="E144" t="s">
        <v>327</v>
      </c>
      <c r="F144" t="s">
        <v>333</v>
      </c>
      <c r="G144">
        <v>175</v>
      </c>
      <c r="H144">
        <v>45</v>
      </c>
      <c r="I144">
        <v>29</v>
      </c>
      <c r="J144">
        <v>0</v>
      </c>
      <c r="K144">
        <v>25</v>
      </c>
      <c r="L144" t="b">
        <f>IF(ISBLANK(Select_Region),TRUE,Data[[#This Row],[Region]]=Select_Region)</f>
        <v>1</v>
      </c>
      <c r="M144" t="b">
        <f>IF(ISBLANK(Select_Rep),TRUE,Data[[#This Row],[Sales Rep]]=Select_Rep)</f>
        <v>1</v>
      </c>
      <c r="N144" t="b">
        <f>IF(ISBLANK(Select_Product),TRUE,Data[[#This Row],[Product]]=Select_Product)</f>
        <v>1</v>
      </c>
      <c r="O144" t="b">
        <f>IF(ISBLANK(Select_Month),TRUE,Data[[#This Row],[Month]]=Select_Month)</f>
        <v>1</v>
      </c>
      <c r="P144">
        <f>Data[[#This Row],[inc_region]]*Data[[#This Row],[inc_rep]]*Data[[#This Row],[inc_product]]*Data[[#This Row],[inc_month]]</f>
        <v>1</v>
      </c>
      <c r="Q144" s="2">
        <f>Data[[#This Row],[Units Sold]]*Data[[#This Row],[Unit Price]]*(1-Data[[#This Row],[Discount %]]/100)-Data[[#This Row],[Units Sold]]*Data[[#This Row],[Cost per Unit]]</f>
        <v>2800</v>
      </c>
      <c r="R144" s="2">
        <f>Data[[#This Row],[inc_region]]*Data[[#This Row],[inc_rep]]*Data[[#This Row],[inc_product]]</f>
        <v>1</v>
      </c>
    </row>
    <row r="145" spans="1:18" hidden="1" x14ac:dyDescent="0.2">
      <c r="A145" t="s">
        <v>154</v>
      </c>
      <c r="B145" t="s">
        <v>311</v>
      </c>
      <c r="C145" t="s">
        <v>320</v>
      </c>
      <c r="D145" t="s">
        <v>326</v>
      </c>
      <c r="E145" t="s">
        <v>329</v>
      </c>
      <c r="F145" t="s">
        <v>330</v>
      </c>
      <c r="G145">
        <v>89</v>
      </c>
      <c r="H145">
        <v>52</v>
      </c>
      <c r="I145">
        <v>34</v>
      </c>
      <c r="J145">
        <v>0</v>
      </c>
      <c r="K145">
        <v>25</v>
      </c>
      <c r="L145" t="b">
        <f>IF(ISBLANK(Select_Region),TRUE,Data[[#This Row],[Region]]=Select_Region)</f>
        <v>1</v>
      </c>
      <c r="M145" t="b">
        <f>IF(ISBLANK(Select_Rep),TRUE,Data[[#This Row],[Sales Rep]]=Select_Rep)</f>
        <v>1</v>
      </c>
      <c r="N145" t="b">
        <f>IF(ISBLANK(Select_Product),TRUE,Data[[#This Row],[Product]]=Select_Product)</f>
        <v>1</v>
      </c>
      <c r="O145" t="b">
        <f>IF(ISBLANK(Select_Month),TRUE,Data[[#This Row],[Month]]=Select_Month)</f>
        <v>1</v>
      </c>
      <c r="P145">
        <f>Data[[#This Row],[inc_region]]*Data[[#This Row],[inc_rep]]*Data[[#This Row],[inc_product]]*Data[[#This Row],[inc_month]]</f>
        <v>1</v>
      </c>
      <c r="Q145" s="2">
        <f>Data[[#This Row],[Units Sold]]*Data[[#This Row],[Unit Price]]*(1-Data[[#This Row],[Discount %]]/100)-Data[[#This Row],[Units Sold]]*Data[[#This Row],[Cost per Unit]]</f>
        <v>1602</v>
      </c>
      <c r="R145" s="2">
        <f>Data[[#This Row],[inc_region]]*Data[[#This Row],[inc_rep]]*Data[[#This Row],[inc_product]]</f>
        <v>1</v>
      </c>
    </row>
    <row r="146" spans="1:18" hidden="1" x14ac:dyDescent="0.2">
      <c r="A146" t="s">
        <v>155</v>
      </c>
      <c r="B146" t="s">
        <v>313</v>
      </c>
      <c r="C146" t="s">
        <v>321</v>
      </c>
      <c r="D146" t="s">
        <v>326</v>
      </c>
      <c r="E146" t="s">
        <v>329</v>
      </c>
      <c r="F146" t="s">
        <v>332</v>
      </c>
      <c r="G146">
        <v>55</v>
      </c>
      <c r="H146">
        <v>52</v>
      </c>
      <c r="I146">
        <v>37</v>
      </c>
      <c r="J146">
        <v>15</v>
      </c>
      <c r="K146">
        <v>30</v>
      </c>
      <c r="L146" t="b">
        <f>IF(ISBLANK(Select_Region),TRUE,Data[[#This Row],[Region]]=Select_Region)</f>
        <v>1</v>
      </c>
      <c r="M146" t="b">
        <f>IF(ISBLANK(Select_Rep),TRUE,Data[[#This Row],[Sales Rep]]=Select_Rep)</f>
        <v>1</v>
      </c>
      <c r="N146" t="b">
        <f>IF(ISBLANK(Select_Product),TRUE,Data[[#This Row],[Product]]=Select_Product)</f>
        <v>1</v>
      </c>
      <c r="O146" t="b">
        <f>IF(ISBLANK(Select_Month),TRUE,Data[[#This Row],[Month]]=Select_Month)</f>
        <v>1</v>
      </c>
      <c r="P146">
        <f>Data[[#This Row],[inc_region]]*Data[[#This Row],[inc_rep]]*Data[[#This Row],[inc_product]]*Data[[#This Row],[inc_month]]</f>
        <v>1</v>
      </c>
      <c r="Q146" s="2">
        <f>Data[[#This Row],[Units Sold]]*Data[[#This Row],[Unit Price]]*(1-Data[[#This Row],[Discount %]]/100)-Data[[#This Row],[Units Sold]]*Data[[#This Row],[Cost per Unit]]</f>
        <v>396</v>
      </c>
      <c r="R146" s="2">
        <f>Data[[#This Row],[inc_region]]*Data[[#This Row],[inc_rep]]*Data[[#This Row],[inc_product]]</f>
        <v>1</v>
      </c>
    </row>
    <row r="147" spans="1:18" hidden="1" x14ac:dyDescent="0.2">
      <c r="A147" t="s">
        <v>156</v>
      </c>
      <c r="B147" t="s">
        <v>311</v>
      </c>
      <c r="C147" t="s">
        <v>315</v>
      </c>
      <c r="D147" t="s">
        <v>326</v>
      </c>
      <c r="E147" t="s">
        <v>329</v>
      </c>
      <c r="F147" t="s">
        <v>330</v>
      </c>
      <c r="G147">
        <v>77</v>
      </c>
      <c r="H147">
        <v>55</v>
      </c>
      <c r="I147">
        <v>41</v>
      </c>
      <c r="J147">
        <v>0</v>
      </c>
      <c r="K147">
        <v>25</v>
      </c>
      <c r="L147" t="b">
        <f>IF(ISBLANK(Select_Region),TRUE,Data[[#This Row],[Region]]=Select_Region)</f>
        <v>1</v>
      </c>
      <c r="M147" t="b">
        <f>IF(ISBLANK(Select_Rep),TRUE,Data[[#This Row],[Sales Rep]]=Select_Rep)</f>
        <v>1</v>
      </c>
      <c r="N147" t="b">
        <f>IF(ISBLANK(Select_Product),TRUE,Data[[#This Row],[Product]]=Select_Product)</f>
        <v>1</v>
      </c>
      <c r="O147" t="b">
        <f>IF(ISBLANK(Select_Month),TRUE,Data[[#This Row],[Month]]=Select_Month)</f>
        <v>1</v>
      </c>
      <c r="P147">
        <f>Data[[#This Row],[inc_region]]*Data[[#This Row],[inc_rep]]*Data[[#This Row],[inc_product]]*Data[[#This Row],[inc_month]]</f>
        <v>1</v>
      </c>
      <c r="Q147" s="2">
        <f>Data[[#This Row],[Units Sold]]*Data[[#This Row],[Unit Price]]*(1-Data[[#This Row],[Discount %]]/100)-Data[[#This Row],[Units Sold]]*Data[[#This Row],[Cost per Unit]]</f>
        <v>1078</v>
      </c>
      <c r="R147" s="2">
        <f>Data[[#This Row],[inc_region]]*Data[[#This Row],[inc_rep]]*Data[[#This Row],[inc_product]]</f>
        <v>1</v>
      </c>
    </row>
    <row r="148" spans="1:18" hidden="1" x14ac:dyDescent="0.2">
      <c r="A148" t="s">
        <v>157</v>
      </c>
      <c r="B148" t="s">
        <v>311</v>
      </c>
      <c r="C148" t="s">
        <v>320</v>
      </c>
      <c r="D148" t="s">
        <v>326</v>
      </c>
      <c r="E148" t="s">
        <v>329</v>
      </c>
      <c r="F148" t="s">
        <v>333</v>
      </c>
      <c r="G148">
        <v>90</v>
      </c>
      <c r="H148">
        <v>62</v>
      </c>
      <c r="I148">
        <v>43</v>
      </c>
      <c r="J148">
        <v>5</v>
      </c>
      <c r="K148">
        <v>30</v>
      </c>
      <c r="L148" t="b">
        <f>IF(ISBLANK(Select_Region),TRUE,Data[[#This Row],[Region]]=Select_Region)</f>
        <v>1</v>
      </c>
      <c r="M148" t="b">
        <f>IF(ISBLANK(Select_Rep),TRUE,Data[[#This Row],[Sales Rep]]=Select_Rep)</f>
        <v>1</v>
      </c>
      <c r="N148" t="b">
        <f>IF(ISBLANK(Select_Product),TRUE,Data[[#This Row],[Product]]=Select_Product)</f>
        <v>1</v>
      </c>
      <c r="O148" t="b">
        <f>IF(ISBLANK(Select_Month),TRUE,Data[[#This Row],[Month]]=Select_Month)</f>
        <v>1</v>
      </c>
      <c r="P148">
        <f>Data[[#This Row],[inc_region]]*Data[[#This Row],[inc_rep]]*Data[[#This Row],[inc_product]]*Data[[#This Row],[inc_month]]</f>
        <v>1</v>
      </c>
      <c r="Q148" s="2">
        <f>Data[[#This Row],[Units Sold]]*Data[[#This Row],[Unit Price]]*(1-Data[[#This Row],[Discount %]]/100)-Data[[#This Row],[Units Sold]]*Data[[#This Row],[Cost per Unit]]</f>
        <v>1431</v>
      </c>
      <c r="R148" s="2">
        <f>Data[[#This Row],[inc_region]]*Data[[#This Row],[inc_rep]]*Data[[#This Row],[inc_product]]</f>
        <v>1</v>
      </c>
    </row>
    <row r="149" spans="1:18" hidden="1" x14ac:dyDescent="0.2">
      <c r="A149" t="s">
        <v>158</v>
      </c>
      <c r="B149" t="s">
        <v>313</v>
      </c>
      <c r="C149" t="s">
        <v>321</v>
      </c>
      <c r="D149" t="s">
        <v>326</v>
      </c>
      <c r="E149" t="s">
        <v>329</v>
      </c>
      <c r="F149" t="s">
        <v>333</v>
      </c>
      <c r="G149">
        <v>98</v>
      </c>
      <c r="H149">
        <v>62</v>
      </c>
      <c r="I149">
        <v>44</v>
      </c>
      <c r="J149">
        <v>0</v>
      </c>
      <c r="K149">
        <v>20</v>
      </c>
      <c r="L149" t="b">
        <f>IF(ISBLANK(Select_Region),TRUE,Data[[#This Row],[Region]]=Select_Region)</f>
        <v>1</v>
      </c>
      <c r="M149" t="b">
        <f>IF(ISBLANK(Select_Rep),TRUE,Data[[#This Row],[Sales Rep]]=Select_Rep)</f>
        <v>1</v>
      </c>
      <c r="N149" t="b">
        <f>IF(ISBLANK(Select_Product),TRUE,Data[[#This Row],[Product]]=Select_Product)</f>
        <v>1</v>
      </c>
      <c r="O149" t="b">
        <f>IF(ISBLANK(Select_Month),TRUE,Data[[#This Row],[Month]]=Select_Month)</f>
        <v>1</v>
      </c>
      <c r="P149">
        <f>Data[[#This Row],[inc_region]]*Data[[#This Row],[inc_rep]]*Data[[#This Row],[inc_product]]*Data[[#This Row],[inc_month]]</f>
        <v>1</v>
      </c>
      <c r="Q149" s="2">
        <f>Data[[#This Row],[Units Sold]]*Data[[#This Row],[Unit Price]]*(1-Data[[#This Row],[Discount %]]/100)-Data[[#This Row],[Units Sold]]*Data[[#This Row],[Cost per Unit]]</f>
        <v>1764</v>
      </c>
      <c r="R149" s="2">
        <f>Data[[#This Row],[inc_region]]*Data[[#This Row],[inc_rep]]*Data[[#This Row],[inc_product]]</f>
        <v>1</v>
      </c>
    </row>
    <row r="150" spans="1:18" hidden="1" x14ac:dyDescent="0.2">
      <c r="A150" t="s">
        <v>159</v>
      </c>
      <c r="B150" t="s">
        <v>311</v>
      </c>
      <c r="C150" t="s">
        <v>315</v>
      </c>
      <c r="D150" t="s">
        <v>325</v>
      </c>
      <c r="E150" t="s">
        <v>328</v>
      </c>
      <c r="F150" t="s">
        <v>331</v>
      </c>
      <c r="G150">
        <v>65</v>
      </c>
      <c r="H150">
        <v>52</v>
      </c>
      <c r="I150">
        <v>35</v>
      </c>
      <c r="J150">
        <v>0</v>
      </c>
      <c r="K150">
        <v>25</v>
      </c>
      <c r="L150" t="b">
        <f>IF(ISBLANK(Select_Region),TRUE,Data[[#This Row],[Region]]=Select_Region)</f>
        <v>1</v>
      </c>
      <c r="M150" t="b">
        <f>IF(ISBLANK(Select_Rep),TRUE,Data[[#This Row],[Sales Rep]]=Select_Rep)</f>
        <v>1</v>
      </c>
      <c r="N150" t="b">
        <f>IF(ISBLANK(Select_Product),TRUE,Data[[#This Row],[Product]]=Select_Product)</f>
        <v>1</v>
      </c>
      <c r="O150" t="b">
        <f>IF(ISBLANK(Select_Month),TRUE,Data[[#This Row],[Month]]=Select_Month)</f>
        <v>1</v>
      </c>
      <c r="P150">
        <f>Data[[#This Row],[inc_region]]*Data[[#This Row],[inc_rep]]*Data[[#This Row],[inc_product]]*Data[[#This Row],[inc_month]]</f>
        <v>1</v>
      </c>
      <c r="Q150" s="2">
        <f>Data[[#This Row],[Units Sold]]*Data[[#This Row],[Unit Price]]*(1-Data[[#This Row],[Discount %]]/100)-Data[[#This Row],[Units Sold]]*Data[[#This Row],[Cost per Unit]]</f>
        <v>1105</v>
      </c>
      <c r="R150" s="2">
        <f>Data[[#This Row],[inc_region]]*Data[[#This Row],[inc_rep]]*Data[[#This Row],[inc_product]]</f>
        <v>1</v>
      </c>
    </row>
    <row r="151" spans="1:18" hidden="1" x14ac:dyDescent="0.2">
      <c r="A151" t="s">
        <v>160</v>
      </c>
      <c r="B151" t="s">
        <v>313</v>
      </c>
      <c r="C151" t="s">
        <v>317</v>
      </c>
      <c r="D151" t="s">
        <v>323</v>
      </c>
      <c r="E151" t="s">
        <v>327</v>
      </c>
      <c r="F151" t="s">
        <v>330</v>
      </c>
      <c r="G151">
        <v>62</v>
      </c>
      <c r="H151">
        <v>55</v>
      </c>
      <c r="I151">
        <v>35</v>
      </c>
      <c r="J151">
        <v>15</v>
      </c>
      <c r="K151">
        <v>30</v>
      </c>
      <c r="L151" t="b">
        <f>IF(ISBLANK(Select_Region),TRUE,Data[[#This Row],[Region]]=Select_Region)</f>
        <v>1</v>
      </c>
      <c r="M151" t="b">
        <f>IF(ISBLANK(Select_Rep),TRUE,Data[[#This Row],[Sales Rep]]=Select_Rep)</f>
        <v>1</v>
      </c>
      <c r="N151" t="b">
        <f>IF(ISBLANK(Select_Product),TRUE,Data[[#This Row],[Product]]=Select_Product)</f>
        <v>1</v>
      </c>
      <c r="O151" t="b">
        <f>IF(ISBLANK(Select_Month),TRUE,Data[[#This Row],[Month]]=Select_Month)</f>
        <v>1</v>
      </c>
      <c r="P151">
        <f>Data[[#This Row],[inc_region]]*Data[[#This Row],[inc_rep]]*Data[[#This Row],[inc_product]]*Data[[#This Row],[inc_month]]</f>
        <v>1</v>
      </c>
      <c r="Q151" s="2">
        <f>Data[[#This Row],[Units Sold]]*Data[[#This Row],[Unit Price]]*(1-Data[[#This Row],[Discount %]]/100)-Data[[#This Row],[Units Sold]]*Data[[#This Row],[Cost per Unit]]</f>
        <v>728.5</v>
      </c>
      <c r="R151" s="2">
        <f>Data[[#This Row],[inc_region]]*Data[[#This Row],[inc_rep]]*Data[[#This Row],[inc_product]]</f>
        <v>1</v>
      </c>
    </row>
    <row r="152" spans="1:18" x14ac:dyDescent="0.2">
      <c r="A152" t="s">
        <v>161</v>
      </c>
      <c r="B152" t="s">
        <v>313</v>
      </c>
      <c r="C152" t="s">
        <v>317</v>
      </c>
      <c r="D152" t="s">
        <v>324</v>
      </c>
      <c r="E152" t="s">
        <v>327</v>
      </c>
      <c r="F152" t="s">
        <v>332</v>
      </c>
      <c r="G152">
        <v>139</v>
      </c>
      <c r="H152">
        <v>50</v>
      </c>
      <c r="I152">
        <v>39</v>
      </c>
      <c r="J152">
        <v>5</v>
      </c>
      <c r="K152">
        <v>20</v>
      </c>
      <c r="L152" t="b">
        <f>IF(ISBLANK(Select_Region),TRUE,Data[[#This Row],[Region]]=Select_Region)</f>
        <v>1</v>
      </c>
      <c r="M152" t="b">
        <f>IF(ISBLANK(Select_Rep),TRUE,Data[[#This Row],[Sales Rep]]=Select_Rep)</f>
        <v>1</v>
      </c>
      <c r="N152" t="b">
        <f>IF(ISBLANK(Select_Product),TRUE,Data[[#This Row],[Product]]=Select_Product)</f>
        <v>1</v>
      </c>
      <c r="O152" t="b">
        <f>IF(ISBLANK(Select_Month),TRUE,Data[[#This Row],[Month]]=Select_Month)</f>
        <v>1</v>
      </c>
      <c r="P152">
        <f>Data[[#This Row],[inc_region]]*Data[[#This Row],[inc_rep]]*Data[[#This Row],[inc_product]]*Data[[#This Row],[inc_month]]</f>
        <v>1</v>
      </c>
      <c r="Q152" s="2">
        <f>Data[[#This Row],[Units Sold]]*Data[[#This Row],[Unit Price]]*(1-Data[[#This Row],[Discount %]]/100)-Data[[#This Row],[Units Sold]]*Data[[#This Row],[Cost per Unit]]</f>
        <v>1181.5</v>
      </c>
      <c r="R152" s="2">
        <f>Data[[#This Row],[inc_region]]*Data[[#This Row],[inc_rep]]*Data[[#This Row],[inc_product]]</f>
        <v>1</v>
      </c>
    </row>
    <row r="153" spans="1:18" hidden="1" x14ac:dyDescent="0.2">
      <c r="A153" t="s">
        <v>162</v>
      </c>
      <c r="B153" t="s">
        <v>314</v>
      </c>
      <c r="C153" t="s">
        <v>322</v>
      </c>
      <c r="D153" t="s">
        <v>323</v>
      </c>
      <c r="E153" t="s">
        <v>327</v>
      </c>
      <c r="F153" t="s">
        <v>332</v>
      </c>
      <c r="G153">
        <v>144</v>
      </c>
      <c r="H153">
        <v>62</v>
      </c>
      <c r="I153">
        <v>48</v>
      </c>
      <c r="J153">
        <v>5</v>
      </c>
      <c r="K153">
        <v>20</v>
      </c>
      <c r="L153" t="b">
        <f>IF(ISBLANK(Select_Region),TRUE,Data[[#This Row],[Region]]=Select_Region)</f>
        <v>1</v>
      </c>
      <c r="M153" t="b">
        <f>IF(ISBLANK(Select_Rep),TRUE,Data[[#This Row],[Sales Rep]]=Select_Rep)</f>
        <v>1</v>
      </c>
      <c r="N153" t="b">
        <f>IF(ISBLANK(Select_Product),TRUE,Data[[#This Row],[Product]]=Select_Product)</f>
        <v>1</v>
      </c>
      <c r="O153" t="b">
        <f>IF(ISBLANK(Select_Month),TRUE,Data[[#This Row],[Month]]=Select_Month)</f>
        <v>1</v>
      </c>
      <c r="P153">
        <f>Data[[#This Row],[inc_region]]*Data[[#This Row],[inc_rep]]*Data[[#This Row],[inc_product]]*Data[[#This Row],[inc_month]]</f>
        <v>1</v>
      </c>
      <c r="Q153" s="2">
        <f>Data[[#This Row],[Units Sold]]*Data[[#This Row],[Unit Price]]*(1-Data[[#This Row],[Discount %]]/100)-Data[[#This Row],[Units Sold]]*Data[[#This Row],[Cost per Unit]]</f>
        <v>1569.6000000000004</v>
      </c>
      <c r="R153" s="2">
        <f>Data[[#This Row],[inc_region]]*Data[[#This Row],[inc_rep]]*Data[[#This Row],[inc_product]]</f>
        <v>1</v>
      </c>
    </row>
    <row r="154" spans="1:18" hidden="1" x14ac:dyDescent="0.2">
      <c r="A154" t="s">
        <v>163</v>
      </c>
      <c r="B154" t="s">
        <v>311</v>
      </c>
      <c r="C154" t="s">
        <v>320</v>
      </c>
      <c r="D154" t="s">
        <v>325</v>
      </c>
      <c r="E154" t="s">
        <v>328</v>
      </c>
      <c r="F154" t="s">
        <v>333</v>
      </c>
      <c r="G154">
        <v>63</v>
      </c>
      <c r="H154">
        <v>52</v>
      </c>
      <c r="I154">
        <v>42</v>
      </c>
      <c r="J154">
        <v>0</v>
      </c>
      <c r="K154">
        <v>30</v>
      </c>
      <c r="L154" t="b">
        <f>IF(ISBLANK(Select_Region),TRUE,Data[[#This Row],[Region]]=Select_Region)</f>
        <v>1</v>
      </c>
      <c r="M154" t="b">
        <f>IF(ISBLANK(Select_Rep),TRUE,Data[[#This Row],[Sales Rep]]=Select_Rep)</f>
        <v>1</v>
      </c>
      <c r="N154" t="b">
        <f>IF(ISBLANK(Select_Product),TRUE,Data[[#This Row],[Product]]=Select_Product)</f>
        <v>1</v>
      </c>
      <c r="O154" t="b">
        <f>IF(ISBLANK(Select_Month),TRUE,Data[[#This Row],[Month]]=Select_Month)</f>
        <v>1</v>
      </c>
      <c r="P154">
        <f>Data[[#This Row],[inc_region]]*Data[[#This Row],[inc_rep]]*Data[[#This Row],[inc_product]]*Data[[#This Row],[inc_month]]</f>
        <v>1</v>
      </c>
      <c r="Q154" s="2">
        <f>Data[[#This Row],[Units Sold]]*Data[[#This Row],[Unit Price]]*(1-Data[[#This Row],[Discount %]]/100)-Data[[#This Row],[Units Sold]]*Data[[#This Row],[Cost per Unit]]</f>
        <v>630</v>
      </c>
      <c r="R154" s="2">
        <f>Data[[#This Row],[inc_region]]*Data[[#This Row],[inc_rep]]*Data[[#This Row],[inc_product]]</f>
        <v>1</v>
      </c>
    </row>
    <row r="155" spans="1:18" hidden="1" x14ac:dyDescent="0.2">
      <c r="A155" t="s">
        <v>164</v>
      </c>
      <c r="B155" t="s">
        <v>313</v>
      </c>
      <c r="C155" t="s">
        <v>317</v>
      </c>
      <c r="D155" t="s">
        <v>325</v>
      </c>
      <c r="E155" t="s">
        <v>328</v>
      </c>
      <c r="F155" t="s">
        <v>334</v>
      </c>
      <c r="G155">
        <v>74</v>
      </c>
      <c r="H155">
        <v>52</v>
      </c>
      <c r="I155">
        <v>40</v>
      </c>
      <c r="J155">
        <v>0</v>
      </c>
      <c r="K155">
        <v>25</v>
      </c>
      <c r="L155" t="b">
        <f>IF(ISBLANK(Select_Region),TRUE,Data[[#This Row],[Region]]=Select_Region)</f>
        <v>1</v>
      </c>
      <c r="M155" t="b">
        <f>IF(ISBLANK(Select_Rep),TRUE,Data[[#This Row],[Sales Rep]]=Select_Rep)</f>
        <v>1</v>
      </c>
      <c r="N155" t="b">
        <f>IF(ISBLANK(Select_Product),TRUE,Data[[#This Row],[Product]]=Select_Product)</f>
        <v>1</v>
      </c>
      <c r="O155" t="b">
        <f>IF(ISBLANK(Select_Month),TRUE,Data[[#This Row],[Month]]=Select_Month)</f>
        <v>1</v>
      </c>
      <c r="P155">
        <f>Data[[#This Row],[inc_region]]*Data[[#This Row],[inc_rep]]*Data[[#This Row],[inc_product]]*Data[[#This Row],[inc_month]]</f>
        <v>1</v>
      </c>
      <c r="Q155" s="2">
        <f>Data[[#This Row],[Units Sold]]*Data[[#This Row],[Unit Price]]*(1-Data[[#This Row],[Discount %]]/100)-Data[[#This Row],[Units Sold]]*Data[[#This Row],[Cost per Unit]]</f>
        <v>888</v>
      </c>
      <c r="R155" s="2">
        <f>Data[[#This Row],[inc_region]]*Data[[#This Row],[inc_rep]]*Data[[#This Row],[inc_product]]</f>
        <v>1</v>
      </c>
    </row>
    <row r="156" spans="1:18" hidden="1" x14ac:dyDescent="0.2">
      <c r="A156" t="s">
        <v>165</v>
      </c>
      <c r="B156" t="s">
        <v>313</v>
      </c>
      <c r="C156" t="s">
        <v>321</v>
      </c>
      <c r="D156" t="s">
        <v>326</v>
      </c>
      <c r="E156" t="s">
        <v>329</v>
      </c>
      <c r="F156" t="s">
        <v>334</v>
      </c>
      <c r="G156">
        <v>189</v>
      </c>
      <c r="H156">
        <v>60</v>
      </c>
      <c r="I156">
        <v>49</v>
      </c>
      <c r="J156">
        <v>0</v>
      </c>
      <c r="K156">
        <v>25</v>
      </c>
      <c r="L156" t="b">
        <f>IF(ISBLANK(Select_Region),TRUE,Data[[#This Row],[Region]]=Select_Region)</f>
        <v>1</v>
      </c>
      <c r="M156" t="b">
        <f>IF(ISBLANK(Select_Rep),TRUE,Data[[#This Row],[Sales Rep]]=Select_Rep)</f>
        <v>1</v>
      </c>
      <c r="N156" t="b">
        <f>IF(ISBLANK(Select_Product),TRUE,Data[[#This Row],[Product]]=Select_Product)</f>
        <v>1</v>
      </c>
      <c r="O156" t="b">
        <f>IF(ISBLANK(Select_Month),TRUE,Data[[#This Row],[Month]]=Select_Month)</f>
        <v>1</v>
      </c>
      <c r="P156">
        <f>Data[[#This Row],[inc_region]]*Data[[#This Row],[inc_rep]]*Data[[#This Row],[inc_product]]*Data[[#This Row],[inc_month]]</f>
        <v>1</v>
      </c>
      <c r="Q156" s="2">
        <f>Data[[#This Row],[Units Sold]]*Data[[#This Row],[Unit Price]]*(1-Data[[#This Row],[Discount %]]/100)-Data[[#This Row],[Units Sold]]*Data[[#This Row],[Cost per Unit]]</f>
        <v>2079</v>
      </c>
      <c r="R156" s="2">
        <f>Data[[#This Row],[inc_region]]*Data[[#This Row],[inc_rep]]*Data[[#This Row],[inc_product]]</f>
        <v>1</v>
      </c>
    </row>
    <row r="157" spans="1:18" hidden="1" x14ac:dyDescent="0.2">
      <c r="A157" t="s">
        <v>166</v>
      </c>
      <c r="B157" t="s">
        <v>314</v>
      </c>
      <c r="C157" t="s">
        <v>322</v>
      </c>
      <c r="D157" t="s">
        <v>323</v>
      </c>
      <c r="E157" t="s">
        <v>327</v>
      </c>
      <c r="F157" t="s">
        <v>330</v>
      </c>
      <c r="G157">
        <v>57</v>
      </c>
      <c r="H157">
        <v>60</v>
      </c>
      <c r="I157">
        <v>42</v>
      </c>
      <c r="J157">
        <v>0</v>
      </c>
      <c r="K157">
        <v>30</v>
      </c>
      <c r="L157" t="b">
        <f>IF(ISBLANK(Select_Region),TRUE,Data[[#This Row],[Region]]=Select_Region)</f>
        <v>1</v>
      </c>
      <c r="M157" t="b">
        <f>IF(ISBLANK(Select_Rep),TRUE,Data[[#This Row],[Sales Rep]]=Select_Rep)</f>
        <v>1</v>
      </c>
      <c r="N157" t="b">
        <f>IF(ISBLANK(Select_Product),TRUE,Data[[#This Row],[Product]]=Select_Product)</f>
        <v>1</v>
      </c>
      <c r="O157" t="b">
        <f>IF(ISBLANK(Select_Month),TRUE,Data[[#This Row],[Month]]=Select_Month)</f>
        <v>1</v>
      </c>
      <c r="P157">
        <f>Data[[#This Row],[inc_region]]*Data[[#This Row],[inc_rep]]*Data[[#This Row],[inc_product]]*Data[[#This Row],[inc_month]]</f>
        <v>1</v>
      </c>
      <c r="Q157" s="2">
        <f>Data[[#This Row],[Units Sold]]*Data[[#This Row],[Unit Price]]*(1-Data[[#This Row],[Discount %]]/100)-Data[[#This Row],[Units Sold]]*Data[[#This Row],[Cost per Unit]]</f>
        <v>1026</v>
      </c>
      <c r="R157" s="2">
        <f>Data[[#This Row],[inc_region]]*Data[[#This Row],[inc_rep]]*Data[[#This Row],[inc_product]]</f>
        <v>1</v>
      </c>
    </row>
    <row r="158" spans="1:18" hidden="1" x14ac:dyDescent="0.2">
      <c r="A158" t="s">
        <v>167</v>
      </c>
      <c r="B158" t="s">
        <v>314</v>
      </c>
      <c r="C158" t="s">
        <v>318</v>
      </c>
      <c r="D158" t="s">
        <v>323</v>
      </c>
      <c r="E158" t="s">
        <v>327</v>
      </c>
      <c r="F158" t="s">
        <v>333</v>
      </c>
      <c r="G158">
        <v>140</v>
      </c>
      <c r="H158">
        <v>62</v>
      </c>
      <c r="I158">
        <v>48</v>
      </c>
      <c r="J158">
        <v>0</v>
      </c>
      <c r="K158">
        <v>20</v>
      </c>
      <c r="L158" t="b">
        <f>IF(ISBLANK(Select_Region),TRUE,Data[[#This Row],[Region]]=Select_Region)</f>
        <v>1</v>
      </c>
      <c r="M158" t="b">
        <f>IF(ISBLANK(Select_Rep),TRUE,Data[[#This Row],[Sales Rep]]=Select_Rep)</f>
        <v>1</v>
      </c>
      <c r="N158" t="b">
        <f>IF(ISBLANK(Select_Product),TRUE,Data[[#This Row],[Product]]=Select_Product)</f>
        <v>1</v>
      </c>
      <c r="O158" t="b">
        <f>IF(ISBLANK(Select_Month),TRUE,Data[[#This Row],[Month]]=Select_Month)</f>
        <v>1</v>
      </c>
      <c r="P158">
        <f>Data[[#This Row],[inc_region]]*Data[[#This Row],[inc_rep]]*Data[[#This Row],[inc_product]]*Data[[#This Row],[inc_month]]</f>
        <v>1</v>
      </c>
      <c r="Q158" s="2">
        <f>Data[[#This Row],[Units Sold]]*Data[[#This Row],[Unit Price]]*(1-Data[[#This Row],[Discount %]]/100)-Data[[#This Row],[Units Sold]]*Data[[#This Row],[Cost per Unit]]</f>
        <v>1960</v>
      </c>
      <c r="R158" s="2">
        <f>Data[[#This Row],[inc_region]]*Data[[#This Row],[inc_rep]]*Data[[#This Row],[inc_product]]</f>
        <v>1</v>
      </c>
    </row>
    <row r="159" spans="1:18" x14ac:dyDescent="0.2">
      <c r="A159" t="s">
        <v>168</v>
      </c>
      <c r="B159" t="s">
        <v>312</v>
      </c>
      <c r="C159" t="s">
        <v>319</v>
      </c>
      <c r="D159" t="s">
        <v>324</v>
      </c>
      <c r="E159" t="s">
        <v>327</v>
      </c>
      <c r="F159" t="s">
        <v>333</v>
      </c>
      <c r="G159">
        <v>196</v>
      </c>
      <c r="H159">
        <v>50</v>
      </c>
      <c r="I159">
        <v>34</v>
      </c>
      <c r="J159">
        <v>10</v>
      </c>
      <c r="K159">
        <v>25</v>
      </c>
      <c r="L159" t="b">
        <f>IF(ISBLANK(Select_Region),TRUE,Data[[#This Row],[Region]]=Select_Region)</f>
        <v>1</v>
      </c>
      <c r="M159" t="b">
        <f>IF(ISBLANK(Select_Rep),TRUE,Data[[#This Row],[Sales Rep]]=Select_Rep)</f>
        <v>1</v>
      </c>
      <c r="N159" t="b">
        <f>IF(ISBLANK(Select_Product),TRUE,Data[[#This Row],[Product]]=Select_Product)</f>
        <v>1</v>
      </c>
      <c r="O159" t="b">
        <f>IF(ISBLANK(Select_Month),TRUE,Data[[#This Row],[Month]]=Select_Month)</f>
        <v>1</v>
      </c>
      <c r="P159">
        <f>Data[[#This Row],[inc_region]]*Data[[#This Row],[inc_rep]]*Data[[#This Row],[inc_product]]*Data[[#This Row],[inc_month]]</f>
        <v>1</v>
      </c>
      <c r="Q159" s="2">
        <f>Data[[#This Row],[Units Sold]]*Data[[#This Row],[Unit Price]]*(1-Data[[#This Row],[Discount %]]/100)-Data[[#This Row],[Units Sold]]*Data[[#This Row],[Cost per Unit]]</f>
        <v>2156</v>
      </c>
      <c r="R159" s="2">
        <f>Data[[#This Row],[inc_region]]*Data[[#This Row],[inc_rep]]*Data[[#This Row],[inc_product]]</f>
        <v>1</v>
      </c>
    </row>
    <row r="160" spans="1:18" hidden="1" x14ac:dyDescent="0.2">
      <c r="A160" t="s">
        <v>169</v>
      </c>
      <c r="B160" t="s">
        <v>312</v>
      </c>
      <c r="C160" t="s">
        <v>319</v>
      </c>
      <c r="D160" t="s">
        <v>323</v>
      </c>
      <c r="E160" t="s">
        <v>327</v>
      </c>
      <c r="F160" t="s">
        <v>332</v>
      </c>
      <c r="G160">
        <v>151</v>
      </c>
      <c r="H160">
        <v>52</v>
      </c>
      <c r="I160">
        <v>39</v>
      </c>
      <c r="J160">
        <v>0</v>
      </c>
      <c r="K160">
        <v>25</v>
      </c>
      <c r="L160" t="b">
        <f>IF(ISBLANK(Select_Region),TRUE,Data[[#This Row],[Region]]=Select_Region)</f>
        <v>1</v>
      </c>
      <c r="M160" t="b">
        <f>IF(ISBLANK(Select_Rep),TRUE,Data[[#This Row],[Sales Rep]]=Select_Rep)</f>
        <v>1</v>
      </c>
      <c r="N160" t="b">
        <f>IF(ISBLANK(Select_Product),TRUE,Data[[#This Row],[Product]]=Select_Product)</f>
        <v>1</v>
      </c>
      <c r="O160" t="b">
        <f>IF(ISBLANK(Select_Month),TRUE,Data[[#This Row],[Month]]=Select_Month)</f>
        <v>1</v>
      </c>
      <c r="P160">
        <f>Data[[#This Row],[inc_region]]*Data[[#This Row],[inc_rep]]*Data[[#This Row],[inc_product]]*Data[[#This Row],[inc_month]]</f>
        <v>1</v>
      </c>
      <c r="Q160" s="2">
        <f>Data[[#This Row],[Units Sold]]*Data[[#This Row],[Unit Price]]*(1-Data[[#This Row],[Discount %]]/100)-Data[[#This Row],[Units Sold]]*Data[[#This Row],[Cost per Unit]]</f>
        <v>1963</v>
      </c>
      <c r="R160" s="2">
        <f>Data[[#This Row],[inc_region]]*Data[[#This Row],[inc_rep]]*Data[[#This Row],[inc_product]]</f>
        <v>1</v>
      </c>
    </row>
    <row r="161" spans="1:18" hidden="1" x14ac:dyDescent="0.2">
      <c r="A161" t="s">
        <v>170</v>
      </c>
      <c r="B161" t="s">
        <v>314</v>
      </c>
      <c r="C161" t="s">
        <v>318</v>
      </c>
      <c r="D161" t="s">
        <v>326</v>
      </c>
      <c r="E161" t="s">
        <v>329</v>
      </c>
      <c r="F161" t="s">
        <v>331</v>
      </c>
      <c r="G161">
        <v>113</v>
      </c>
      <c r="H161">
        <v>52</v>
      </c>
      <c r="I161">
        <v>35</v>
      </c>
      <c r="J161">
        <v>0</v>
      </c>
      <c r="K161">
        <v>20</v>
      </c>
      <c r="L161" t="b">
        <f>IF(ISBLANK(Select_Region),TRUE,Data[[#This Row],[Region]]=Select_Region)</f>
        <v>1</v>
      </c>
      <c r="M161" t="b">
        <f>IF(ISBLANK(Select_Rep),TRUE,Data[[#This Row],[Sales Rep]]=Select_Rep)</f>
        <v>1</v>
      </c>
      <c r="N161" t="b">
        <f>IF(ISBLANK(Select_Product),TRUE,Data[[#This Row],[Product]]=Select_Product)</f>
        <v>1</v>
      </c>
      <c r="O161" t="b">
        <f>IF(ISBLANK(Select_Month),TRUE,Data[[#This Row],[Month]]=Select_Month)</f>
        <v>1</v>
      </c>
      <c r="P161">
        <f>Data[[#This Row],[inc_region]]*Data[[#This Row],[inc_rep]]*Data[[#This Row],[inc_product]]*Data[[#This Row],[inc_month]]</f>
        <v>1</v>
      </c>
      <c r="Q161" s="2">
        <f>Data[[#This Row],[Units Sold]]*Data[[#This Row],[Unit Price]]*(1-Data[[#This Row],[Discount %]]/100)-Data[[#This Row],[Units Sold]]*Data[[#This Row],[Cost per Unit]]</f>
        <v>1921</v>
      </c>
      <c r="R161" s="2">
        <f>Data[[#This Row],[inc_region]]*Data[[#This Row],[inc_rep]]*Data[[#This Row],[inc_product]]</f>
        <v>1</v>
      </c>
    </row>
    <row r="162" spans="1:18" hidden="1" x14ac:dyDescent="0.2">
      <c r="A162" t="s">
        <v>171</v>
      </c>
      <c r="B162" t="s">
        <v>312</v>
      </c>
      <c r="C162" t="s">
        <v>316</v>
      </c>
      <c r="D162" t="s">
        <v>326</v>
      </c>
      <c r="E162" t="s">
        <v>329</v>
      </c>
      <c r="F162" t="s">
        <v>334</v>
      </c>
      <c r="G162">
        <v>171</v>
      </c>
      <c r="H162">
        <v>50</v>
      </c>
      <c r="I162">
        <v>36</v>
      </c>
      <c r="J162">
        <v>5</v>
      </c>
      <c r="K162">
        <v>30</v>
      </c>
      <c r="L162" t="b">
        <f>IF(ISBLANK(Select_Region),TRUE,Data[[#This Row],[Region]]=Select_Region)</f>
        <v>1</v>
      </c>
      <c r="M162" t="b">
        <f>IF(ISBLANK(Select_Rep),TRUE,Data[[#This Row],[Sales Rep]]=Select_Rep)</f>
        <v>1</v>
      </c>
      <c r="N162" t="b">
        <f>IF(ISBLANK(Select_Product),TRUE,Data[[#This Row],[Product]]=Select_Product)</f>
        <v>1</v>
      </c>
      <c r="O162" t="b">
        <f>IF(ISBLANK(Select_Month),TRUE,Data[[#This Row],[Month]]=Select_Month)</f>
        <v>1</v>
      </c>
      <c r="P162">
        <f>Data[[#This Row],[inc_region]]*Data[[#This Row],[inc_rep]]*Data[[#This Row],[inc_product]]*Data[[#This Row],[inc_month]]</f>
        <v>1</v>
      </c>
      <c r="Q162" s="2">
        <f>Data[[#This Row],[Units Sold]]*Data[[#This Row],[Unit Price]]*(1-Data[[#This Row],[Discount %]]/100)-Data[[#This Row],[Units Sold]]*Data[[#This Row],[Cost per Unit]]</f>
        <v>1966.5</v>
      </c>
      <c r="R162" s="2">
        <f>Data[[#This Row],[inc_region]]*Data[[#This Row],[inc_rep]]*Data[[#This Row],[inc_product]]</f>
        <v>1</v>
      </c>
    </row>
    <row r="163" spans="1:18" hidden="1" x14ac:dyDescent="0.2">
      <c r="A163" t="s">
        <v>172</v>
      </c>
      <c r="B163" t="s">
        <v>311</v>
      </c>
      <c r="C163" t="s">
        <v>320</v>
      </c>
      <c r="D163" t="s">
        <v>325</v>
      </c>
      <c r="E163" t="s">
        <v>328</v>
      </c>
      <c r="F163" t="s">
        <v>332</v>
      </c>
      <c r="G163">
        <v>129</v>
      </c>
      <c r="H163">
        <v>45</v>
      </c>
      <c r="I163">
        <v>35</v>
      </c>
      <c r="J163">
        <v>5</v>
      </c>
      <c r="K163">
        <v>20</v>
      </c>
      <c r="L163" t="b">
        <f>IF(ISBLANK(Select_Region),TRUE,Data[[#This Row],[Region]]=Select_Region)</f>
        <v>1</v>
      </c>
      <c r="M163" t="b">
        <f>IF(ISBLANK(Select_Rep),TRUE,Data[[#This Row],[Sales Rep]]=Select_Rep)</f>
        <v>1</v>
      </c>
      <c r="N163" t="b">
        <f>IF(ISBLANK(Select_Product),TRUE,Data[[#This Row],[Product]]=Select_Product)</f>
        <v>1</v>
      </c>
      <c r="O163" t="b">
        <f>IF(ISBLANK(Select_Month),TRUE,Data[[#This Row],[Month]]=Select_Month)</f>
        <v>1</v>
      </c>
      <c r="P163">
        <f>Data[[#This Row],[inc_region]]*Data[[#This Row],[inc_rep]]*Data[[#This Row],[inc_product]]*Data[[#This Row],[inc_month]]</f>
        <v>1</v>
      </c>
      <c r="Q163" s="2">
        <f>Data[[#This Row],[Units Sold]]*Data[[#This Row],[Unit Price]]*(1-Data[[#This Row],[Discount %]]/100)-Data[[#This Row],[Units Sold]]*Data[[#This Row],[Cost per Unit]]</f>
        <v>999.75</v>
      </c>
      <c r="R163" s="2">
        <f>Data[[#This Row],[inc_region]]*Data[[#This Row],[inc_rep]]*Data[[#This Row],[inc_product]]</f>
        <v>1</v>
      </c>
    </row>
    <row r="164" spans="1:18" x14ac:dyDescent="0.2">
      <c r="A164" t="s">
        <v>173</v>
      </c>
      <c r="B164" t="s">
        <v>313</v>
      </c>
      <c r="C164" t="s">
        <v>321</v>
      </c>
      <c r="D164" t="s">
        <v>324</v>
      </c>
      <c r="E164" t="s">
        <v>327</v>
      </c>
      <c r="F164" t="s">
        <v>332</v>
      </c>
      <c r="G164">
        <v>62</v>
      </c>
      <c r="H164">
        <v>50</v>
      </c>
      <c r="I164">
        <v>37</v>
      </c>
      <c r="J164">
        <v>0</v>
      </c>
      <c r="K164">
        <v>20</v>
      </c>
      <c r="L164" t="b">
        <f>IF(ISBLANK(Select_Region),TRUE,Data[[#This Row],[Region]]=Select_Region)</f>
        <v>1</v>
      </c>
      <c r="M164" t="b">
        <f>IF(ISBLANK(Select_Rep),TRUE,Data[[#This Row],[Sales Rep]]=Select_Rep)</f>
        <v>1</v>
      </c>
      <c r="N164" t="b">
        <f>IF(ISBLANK(Select_Product),TRUE,Data[[#This Row],[Product]]=Select_Product)</f>
        <v>1</v>
      </c>
      <c r="O164" t="b">
        <f>IF(ISBLANK(Select_Month),TRUE,Data[[#This Row],[Month]]=Select_Month)</f>
        <v>1</v>
      </c>
      <c r="P164">
        <f>Data[[#This Row],[inc_region]]*Data[[#This Row],[inc_rep]]*Data[[#This Row],[inc_product]]*Data[[#This Row],[inc_month]]</f>
        <v>1</v>
      </c>
      <c r="Q164" s="2">
        <f>Data[[#This Row],[Units Sold]]*Data[[#This Row],[Unit Price]]*(1-Data[[#This Row],[Discount %]]/100)-Data[[#This Row],[Units Sold]]*Data[[#This Row],[Cost per Unit]]</f>
        <v>806</v>
      </c>
      <c r="R164" s="2">
        <f>Data[[#This Row],[inc_region]]*Data[[#This Row],[inc_rep]]*Data[[#This Row],[inc_product]]</f>
        <v>1</v>
      </c>
    </row>
    <row r="165" spans="1:18" hidden="1" x14ac:dyDescent="0.2">
      <c r="A165" t="s">
        <v>174</v>
      </c>
      <c r="B165" t="s">
        <v>314</v>
      </c>
      <c r="C165" t="s">
        <v>322</v>
      </c>
      <c r="D165" t="s">
        <v>325</v>
      </c>
      <c r="E165" t="s">
        <v>328</v>
      </c>
      <c r="F165" t="s">
        <v>333</v>
      </c>
      <c r="G165">
        <v>63</v>
      </c>
      <c r="H165">
        <v>60</v>
      </c>
      <c r="I165">
        <v>45</v>
      </c>
      <c r="J165">
        <v>0</v>
      </c>
      <c r="K165">
        <v>30</v>
      </c>
      <c r="L165" t="b">
        <f>IF(ISBLANK(Select_Region),TRUE,Data[[#This Row],[Region]]=Select_Region)</f>
        <v>1</v>
      </c>
      <c r="M165" t="b">
        <f>IF(ISBLANK(Select_Rep),TRUE,Data[[#This Row],[Sales Rep]]=Select_Rep)</f>
        <v>1</v>
      </c>
      <c r="N165" t="b">
        <f>IF(ISBLANK(Select_Product),TRUE,Data[[#This Row],[Product]]=Select_Product)</f>
        <v>1</v>
      </c>
      <c r="O165" t="b">
        <f>IF(ISBLANK(Select_Month),TRUE,Data[[#This Row],[Month]]=Select_Month)</f>
        <v>1</v>
      </c>
      <c r="P165">
        <f>Data[[#This Row],[inc_region]]*Data[[#This Row],[inc_rep]]*Data[[#This Row],[inc_product]]*Data[[#This Row],[inc_month]]</f>
        <v>1</v>
      </c>
      <c r="Q165" s="2">
        <f>Data[[#This Row],[Units Sold]]*Data[[#This Row],[Unit Price]]*(1-Data[[#This Row],[Discount %]]/100)-Data[[#This Row],[Units Sold]]*Data[[#This Row],[Cost per Unit]]</f>
        <v>945</v>
      </c>
      <c r="R165" s="2">
        <f>Data[[#This Row],[inc_region]]*Data[[#This Row],[inc_rep]]*Data[[#This Row],[inc_product]]</f>
        <v>1</v>
      </c>
    </row>
    <row r="166" spans="1:18" hidden="1" x14ac:dyDescent="0.2">
      <c r="A166" t="s">
        <v>175</v>
      </c>
      <c r="B166" t="s">
        <v>314</v>
      </c>
      <c r="C166" t="s">
        <v>322</v>
      </c>
      <c r="D166" t="s">
        <v>326</v>
      </c>
      <c r="E166" t="s">
        <v>329</v>
      </c>
      <c r="F166" t="s">
        <v>334</v>
      </c>
      <c r="G166">
        <v>158</v>
      </c>
      <c r="H166">
        <v>50</v>
      </c>
      <c r="I166">
        <v>37</v>
      </c>
      <c r="J166">
        <v>0</v>
      </c>
      <c r="K166">
        <v>25</v>
      </c>
      <c r="L166" t="b">
        <f>IF(ISBLANK(Select_Region),TRUE,Data[[#This Row],[Region]]=Select_Region)</f>
        <v>1</v>
      </c>
      <c r="M166" t="b">
        <f>IF(ISBLANK(Select_Rep),TRUE,Data[[#This Row],[Sales Rep]]=Select_Rep)</f>
        <v>1</v>
      </c>
      <c r="N166" t="b">
        <f>IF(ISBLANK(Select_Product),TRUE,Data[[#This Row],[Product]]=Select_Product)</f>
        <v>1</v>
      </c>
      <c r="O166" t="b">
        <f>IF(ISBLANK(Select_Month),TRUE,Data[[#This Row],[Month]]=Select_Month)</f>
        <v>1</v>
      </c>
      <c r="P166">
        <f>Data[[#This Row],[inc_region]]*Data[[#This Row],[inc_rep]]*Data[[#This Row],[inc_product]]*Data[[#This Row],[inc_month]]</f>
        <v>1</v>
      </c>
      <c r="Q166" s="2">
        <f>Data[[#This Row],[Units Sold]]*Data[[#This Row],[Unit Price]]*(1-Data[[#This Row],[Discount %]]/100)-Data[[#This Row],[Units Sold]]*Data[[#This Row],[Cost per Unit]]</f>
        <v>2054</v>
      </c>
      <c r="R166" s="2">
        <f>Data[[#This Row],[inc_region]]*Data[[#This Row],[inc_rep]]*Data[[#This Row],[inc_product]]</f>
        <v>1</v>
      </c>
    </row>
    <row r="167" spans="1:18" x14ac:dyDescent="0.2">
      <c r="A167" t="s">
        <v>176</v>
      </c>
      <c r="B167" t="s">
        <v>312</v>
      </c>
      <c r="C167" t="s">
        <v>316</v>
      </c>
      <c r="D167" t="s">
        <v>324</v>
      </c>
      <c r="E167" t="s">
        <v>327</v>
      </c>
      <c r="F167" t="s">
        <v>332</v>
      </c>
      <c r="G167">
        <v>125</v>
      </c>
      <c r="H167">
        <v>52</v>
      </c>
      <c r="I167">
        <v>36</v>
      </c>
      <c r="J167">
        <v>0</v>
      </c>
      <c r="K167">
        <v>30</v>
      </c>
      <c r="L167" t="b">
        <f>IF(ISBLANK(Select_Region),TRUE,Data[[#This Row],[Region]]=Select_Region)</f>
        <v>1</v>
      </c>
      <c r="M167" t="b">
        <f>IF(ISBLANK(Select_Rep),TRUE,Data[[#This Row],[Sales Rep]]=Select_Rep)</f>
        <v>1</v>
      </c>
      <c r="N167" t="b">
        <f>IF(ISBLANK(Select_Product),TRUE,Data[[#This Row],[Product]]=Select_Product)</f>
        <v>1</v>
      </c>
      <c r="O167" t="b">
        <f>IF(ISBLANK(Select_Month),TRUE,Data[[#This Row],[Month]]=Select_Month)</f>
        <v>1</v>
      </c>
      <c r="P167">
        <f>Data[[#This Row],[inc_region]]*Data[[#This Row],[inc_rep]]*Data[[#This Row],[inc_product]]*Data[[#This Row],[inc_month]]</f>
        <v>1</v>
      </c>
      <c r="Q167" s="2">
        <f>Data[[#This Row],[Units Sold]]*Data[[#This Row],[Unit Price]]*(1-Data[[#This Row],[Discount %]]/100)-Data[[#This Row],[Units Sold]]*Data[[#This Row],[Cost per Unit]]</f>
        <v>2000</v>
      </c>
      <c r="R167" s="2">
        <f>Data[[#This Row],[inc_region]]*Data[[#This Row],[inc_rep]]*Data[[#This Row],[inc_product]]</f>
        <v>1</v>
      </c>
    </row>
    <row r="168" spans="1:18" hidden="1" x14ac:dyDescent="0.2">
      <c r="A168" t="s">
        <v>177</v>
      </c>
      <c r="B168" t="s">
        <v>314</v>
      </c>
      <c r="C168" t="s">
        <v>322</v>
      </c>
      <c r="D168" t="s">
        <v>323</v>
      </c>
      <c r="E168" t="s">
        <v>327</v>
      </c>
      <c r="F168" t="s">
        <v>334</v>
      </c>
      <c r="G168">
        <v>137</v>
      </c>
      <c r="H168">
        <v>50</v>
      </c>
      <c r="I168">
        <v>30</v>
      </c>
      <c r="J168">
        <v>0</v>
      </c>
      <c r="K168">
        <v>25</v>
      </c>
      <c r="L168" t="b">
        <f>IF(ISBLANK(Select_Region),TRUE,Data[[#This Row],[Region]]=Select_Region)</f>
        <v>1</v>
      </c>
      <c r="M168" t="b">
        <f>IF(ISBLANK(Select_Rep),TRUE,Data[[#This Row],[Sales Rep]]=Select_Rep)</f>
        <v>1</v>
      </c>
      <c r="N168" t="b">
        <f>IF(ISBLANK(Select_Product),TRUE,Data[[#This Row],[Product]]=Select_Product)</f>
        <v>1</v>
      </c>
      <c r="O168" t="b">
        <f>IF(ISBLANK(Select_Month),TRUE,Data[[#This Row],[Month]]=Select_Month)</f>
        <v>1</v>
      </c>
      <c r="P168">
        <f>Data[[#This Row],[inc_region]]*Data[[#This Row],[inc_rep]]*Data[[#This Row],[inc_product]]*Data[[#This Row],[inc_month]]</f>
        <v>1</v>
      </c>
      <c r="Q168" s="2">
        <f>Data[[#This Row],[Units Sold]]*Data[[#This Row],[Unit Price]]*(1-Data[[#This Row],[Discount %]]/100)-Data[[#This Row],[Units Sold]]*Data[[#This Row],[Cost per Unit]]</f>
        <v>2740</v>
      </c>
      <c r="R168" s="2">
        <f>Data[[#This Row],[inc_region]]*Data[[#This Row],[inc_rep]]*Data[[#This Row],[inc_product]]</f>
        <v>1</v>
      </c>
    </row>
    <row r="169" spans="1:18" x14ac:dyDescent="0.2">
      <c r="A169" t="s">
        <v>178</v>
      </c>
      <c r="B169" t="s">
        <v>314</v>
      </c>
      <c r="C169" t="s">
        <v>318</v>
      </c>
      <c r="D169" t="s">
        <v>324</v>
      </c>
      <c r="E169" t="s">
        <v>327</v>
      </c>
      <c r="F169" t="s">
        <v>332</v>
      </c>
      <c r="G169">
        <v>105</v>
      </c>
      <c r="H169">
        <v>52</v>
      </c>
      <c r="I169">
        <v>34</v>
      </c>
      <c r="J169">
        <v>0</v>
      </c>
      <c r="K169">
        <v>30</v>
      </c>
      <c r="L169" t="b">
        <f>IF(ISBLANK(Select_Region),TRUE,Data[[#This Row],[Region]]=Select_Region)</f>
        <v>1</v>
      </c>
      <c r="M169" t="b">
        <f>IF(ISBLANK(Select_Rep),TRUE,Data[[#This Row],[Sales Rep]]=Select_Rep)</f>
        <v>1</v>
      </c>
      <c r="N169" t="b">
        <f>IF(ISBLANK(Select_Product),TRUE,Data[[#This Row],[Product]]=Select_Product)</f>
        <v>1</v>
      </c>
      <c r="O169" t="b">
        <f>IF(ISBLANK(Select_Month),TRUE,Data[[#This Row],[Month]]=Select_Month)</f>
        <v>1</v>
      </c>
      <c r="P169">
        <f>Data[[#This Row],[inc_region]]*Data[[#This Row],[inc_rep]]*Data[[#This Row],[inc_product]]*Data[[#This Row],[inc_month]]</f>
        <v>1</v>
      </c>
      <c r="Q169" s="2">
        <f>Data[[#This Row],[Units Sold]]*Data[[#This Row],[Unit Price]]*(1-Data[[#This Row],[Discount %]]/100)-Data[[#This Row],[Units Sold]]*Data[[#This Row],[Cost per Unit]]</f>
        <v>1890</v>
      </c>
      <c r="R169" s="2">
        <f>Data[[#This Row],[inc_region]]*Data[[#This Row],[inc_rep]]*Data[[#This Row],[inc_product]]</f>
        <v>1</v>
      </c>
    </row>
    <row r="170" spans="1:18" hidden="1" x14ac:dyDescent="0.2">
      <c r="A170" t="s">
        <v>179</v>
      </c>
      <c r="B170" t="s">
        <v>311</v>
      </c>
      <c r="C170" t="s">
        <v>315</v>
      </c>
      <c r="D170" t="s">
        <v>323</v>
      </c>
      <c r="E170" t="s">
        <v>327</v>
      </c>
      <c r="F170" t="s">
        <v>333</v>
      </c>
      <c r="G170">
        <v>182</v>
      </c>
      <c r="H170">
        <v>62</v>
      </c>
      <c r="I170">
        <v>46</v>
      </c>
      <c r="J170">
        <v>0</v>
      </c>
      <c r="K170">
        <v>30</v>
      </c>
      <c r="L170" t="b">
        <f>IF(ISBLANK(Select_Region),TRUE,Data[[#This Row],[Region]]=Select_Region)</f>
        <v>1</v>
      </c>
      <c r="M170" t="b">
        <f>IF(ISBLANK(Select_Rep),TRUE,Data[[#This Row],[Sales Rep]]=Select_Rep)</f>
        <v>1</v>
      </c>
      <c r="N170" t="b">
        <f>IF(ISBLANK(Select_Product),TRUE,Data[[#This Row],[Product]]=Select_Product)</f>
        <v>1</v>
      </c>
      <c r="O170" t="b">
        <f>IF(ISBLANK(Select_Month),TRUE,Data[[#This Row],[Month]]=Select_Month)</f>
        <v>1</v>
      </c>
      <c r="P170">
        <f>Data[[#This Row],[inc_region]]*Data[[#This Row],[inc_rep]]*Data[[#This Row],[inc_product]]*Data[[#This Row],[inc_month]]</f>
        <v>1</v>
      </c>
      <c r="Q170" s="2">
        <f>Data[[#This Row],[Units Sold]]*Data[[#This Row],[Unit Price]]*(1-Data[[#This Row],[Discount %]]/100)-Data[[#This Row],[Units Sold]]*Data[[#This Row],[Cost per Unit]]</f>
        <v>2912</v>
      </c>
      <c r="R170" s="2">
        <f>Data[[#This Row],[inc_region]]*Data[[#This Row],[inc_rep]]*Data[[#This Row],[inc_product]]</f>
        <v>1</v>
      </c>
    </row>
    <row r="171" spans="1:18" hidden="1" x14ac:dyDescent="0.2">
      <c r="A171" t="s">
        <v>180</v>
      </c>
      <c r="B171" t="s">
        <v>311</v>
      </c>
      <c r="C171" t="s">
        <v>320</v>
      </c>
      <c r="D171" t="s">
        <v>325</v>
      </c>
      <c r="E171" t="s">
        <v>328</v>
      </c>
      <c r="F171" t="s">
        <v>331</v>
      </c>
      <c r="G171">
        <v>86</v>
      </c>
      <c r="H171">
        <v>55</v>
      </c>
      <c r="I171">
        <v>37</v>
      </c>
      <c r="J171">
        <v>0</v>
      </c>
      <c r="K171">
        <v>25</v>
      </c>
      <c r="L171" t="b">
        <f>IF(ISBLANK(Select_Region),TRUE,Data[[#This Row],[Region]]=Select_Region)</f>
        <v>1</v>
      </c>
      <c r="M171" t="b">
        <f>IF(ISBLANK(Select_Rep),TRUE,Data[[#This Row],[Sales Rep]]=Select_Rep)</f>
        <v>1</v>
      </c>
      <c r="N171" t="b">
        <f>IF(ISBLANK(Select_Product),TRUE,Data[[#This Row],[Product]]=Select_Product)</f>
        <v>1</v>
      </c>
      <c r="O171" t="b">
        <f>IF(ISBLANK(Select_Month),TRUE,Data[[#This Row],[Month]]=Select_Month)</f>
        <v>1</v>
      </c>
      <c r="P171">
        <f>Data[[#This Row],[inc_region]]*Data[[#This Row],[inc_rep]]*Data[[#This Row],[inc_product]]*Data[[#This Row],[inc_month]]</f>
        <v>1</v>
      </c>
      <c r="Q171" s="2">
        <f>Data[[#This Row],[Units Sold]]*Data[[#This Row],[Unit Price]]*(1-Data[[#This Row],[Discount %]]/100)-Data[[#This Row],[Units Sold]]*Data[[#This Row],[Cost per Unit]]</f>
        <v>1548</v>
      </c>
      <c r="R171" s="2">
        <f>Data[[#This Row],[inc_region]]*Data[[#This Row],[inc_rep]]*Data[[#This Row],[inc_product]]</f>
        <v>1</v>
      </c>
    </row>
    <row r="172" spans="1:18" x14ac:dyDescent="0.2">
      <c r="A172" t="s">
        <v>181</v>
      </c>
      <c r="B172" t="s">
        <v>311</v>
      </c>
      <c r="C172" t="s">
        <v>315</v>
      </c>
      <c r="D172" t="s">
        <v>324</v>
      </c>
      <c r="E172" t="s">
        <v>327</v>
      </c>
      <c r="F172" t="s">
        <v>330</v>
      </c>
      <c r="G172">
        <v>63</v>
      </c>
      <c r="H172">
        <v>52</v>
      </c>
      <c r="I172">
        <v>35</v>
      </c>
      <c r="J172">
        <v>15</v>
      </c>
      <c r="K172">
        <v>30</v>
      </c>
      <c r="L172" t="b">
        <f>IF(ISBLANK(Select_Region),TRUE,Data[[#This Row],[Region]]=Select_Region)</f>
        <v>1</v>
      </c>
      <c r="M172" t="b">
        <f>IF(ISBLANK(Select_Rep),TRUE,Data[[#This Row],[Sales Rep]]=Select_Rep)</f>
        <v>1</v>
      </c>
      <c r="N172" t="b">
        <f>IF(ISBLANK(Select_Product),TRUE,Data[[#This Row],[Product]]=Select_Product)</f>
        <v>1</v>
      </c>
      <c r="O172" t="b">
        <f>IF(ISBLANK(Select_Month),TRUE,Data[[#This Row],[Month]]=Select_Month)</f>
        <v>1</v>
      </c>
      <c r="P172">
        <f>Data[[#This Row],[inc_region]]*Data[[#This Row],[inc_rep]]*Data[[#This Row],[inc_product]]*Data[[#This Row],[inc_month]]</f>
        <v>1</v>
      </c>
      <c r="Q172" s="2">
        <f>Data[[#This Row],[Units Sold]]*Data[[#This Row],[Unit Price]]*(1-Data[[#This Row],[Discount %]]/100)-Data[[#This Row],[Units Sold]]*Data[[#This Row],[Cost per Unit]]</f>
        <v>579.59999999999991</v>
      </c>
      <c r="R172" s="2">
        <f>Data[[#This Row],[inc_region]]*Data[[#This Row],[inc_rep]]*Data[[#This Row],[inc_product]]</f>
        <v>1</v>
      </c>
    </row>
    <row r="173" spans="1:18" hidden="1" x14ac:dyDescent="0.2">
      <c r="A173" t="s">
        <v>182</v>
      </c>
      <c r="B173" t="s">
        <v>314</v>
      </c>
      <c r="C173" t="s">
        <v>322</v>
      </c>
      <c r="D173" t="s">
        <v>325</v>
      </c>
      <c r="E173" t="s">
        <v>328</v>
      </c>
      <c r="F173" t="s">
        <v>330</v>
      </c>
      <c r="G173">
        <v>51</v>
      </c>
      <c r="H173">
        <v>45</v>
      </c>
      <c r="I173">
        <v>34</v>
      </c>
      <c r="J173">
        <v>0</v>
      </c>
      <c r="K173">
        <v>20</v>
      </c>
      <c r="L173" t="b">
        <f>IF(ISBLANK(Select_Region),TRUE,Data[[#This Row],[Region]]=Select_Region)</f>
        <v>1</v>
      </c>
      <c r="M173" t="b">
        <f>IF(ISBLANK(Select_Rep),TRUE,Data[[#This Row],[Sales Rep]]=Select_Rep)</f>
        <v>1</v>
      </c>
      <c r="N173" t="b">
        <f>IF(ISBLANK(Select_Product),TRUE,Data[[#This Row],[Product]]=Select_Product)</f>
        <v>1</v>
      </c>
      <c r="O173" t="b">
        <f>IF(ISBLANK(Select_Month),TRUE,Data[[#This Row],[Month]]=Select_Month)</f>
        <v>1</v>
      </c>
      <c r="P173">
        <f>Data[[#This Row],[inc_region]]*Data[[#This Row],[inc_rep]]*Data[[#This Row],[inc_product]]*Data[[#This Row],[inc_month]]</f>
        <v>1</v>
      </c>
      <c r="Q173" s="2">
        <f>Data[[#This Row],[Units Sold]]*Data[[#This Row],[Unit Price]]*(1-Data[[#This Row],[Discount %]]/100)-Data[[#This Row],[Units Sold]]*Data[[#This Row],[Cost per Unit]]</f>
        <v>561</v>
      </c>
      <c r="R173" s="2">
        <f>Data[[#This Row],[inc_region]]*Data[[#This Row],[inc_rep]]*Data[[#This Row],[inc_product]]</f>
        <v>1</v>
      </c>
    </row>
    <row r="174" spans="1:18" hidden="1" x14ac:dyDescent="0.2">
      <c r="A174" t="s">
        <v>183</v>
      </c>
      <c r="B174" t="s">
        <v>314</v>
      </c>
      <c r="C174" t="s">
        <v>322</v>
      </c>
      <c r="D174" t="s">
        <v>326</v>
      </c>
      <c r="E174" t="s">
        <v>329</v>
      </c>
      <c r="F174" t="s">
        <v>334</v>
      </c>
      <c r="G174">
        <v>104</v>
      </c>
      <c r="H174">
        <v>50</v>
      </c>
      <c r="I174">
        <v>38</v>
      </c>
      <c r="J174">
        <v>10</v>
      </c>
      <c r="K174">
        <v>20</v>
      </c>
      <c r="L174" t="b">
        <f>IF(ISBLANK(Select_Region),TRUE,Data[[#This Row],[Region]]=Select_Region)</f>
        <v>1</v>
      </c>
      <c r="M174" t="b">
        <f>IF(ISBLANK(Select_Rep),TRUE,Data[[#This Row],[Sales Rep]]=Select_Rep)</f>
        <v>1</v>
      </c>
      <c r="N174" t="b">
        <f>IF(ISBLANK(Select_Product),TRUE,Data[[#This Row],[Product]]=Select_Product)</f>
        <v>1</v>
      </c>
      <c r="O174" t="b">
        <f>IF(ISBLANK(Select_Month),TRUE,Data[[#This Row],[Month]]=Select_Month)</f>
        <v>1</v>
      </c>
      <c r="P174">
        <f>Data[[#This Row],[inc_region]]*Data[[#This Row],[inc_rep]]*Data[[#This Row],[inc_product]]*Data[[#This Row],[inc_month]]</f>
        <v>1</v>
      </c>
      <c r="Q174" s="2">
        <f>Data[[#This Row],[Units Sold]]*Data[[#This Row],[Unit Price]]*(1-Data[[#This Row],[Discount %]]/100)-Data[[#This Row],[Units Sold]]*Data[[#This Row],[Cost per Unit]]</f>
        <v>728</v>
      </c>
      <c r="R174" s="2">
        <f>Data[[#This Row],[inc_region]]*Data[[#This Row],[inc_rep]]*Data[[#This Row],[inc_product]]</f>
        <v>1</v>
      </c>
    </row>
    <row r="175" spans="1:18" hidden="1" x14ac:dyDescent="0.2">
      <c r="A175" t="s">
        <v>184</v>
      </c>
      <c r="B175" t="s">
        <v>312</v>
      </c>
      <c r="C175" t="s">
        <v>316</v>
      </c>
      <c r="D175" t="s">
        <v>326</v>
      </c>
      <c r="E175" t="s">
        <v>329</v>
      </c>
      <c r="F175" t="s">
        <v>330</v>
      </c>
      <c r="G175">
        <v>70</v>
      </c>
      <c r="H175">
        <v>52</v>
      </c>
      <c r="I175">
        <v>39</v>
      </c>
      <c r="J175">
        <v>10</v>
      </c>
      <c r="K175">
        <v>20</v>
      </c>
      <c r="L175" t="b">
        <f>IF(ISBLANK(Select_Region),TRUE,Data[[#This Row],[Region]]=Select_Region)</f>
        <v>1</v>
      </c>
      <c r="M175" t="b">
        <f>IF(ISBLANK(Select_Rep),TRUE,Data[[#This Row],[Sales Rep]]=Select_Rep)</f>
        <v>1</v>
      </c>
      <c r="N175" t="b">
        <f>IF(ISBLANK(Select_Product),TRUE,Data[[#This Row],[Product]]=Select_Product)</f>
        <v>1</v>
      </c>
      <c r="O175" t="b">
        <f>IF(ISBLANK(Select_Month),TRUE,Data[[#This Row],[Month]]=Select_Month)</f>
        <v>1</v>
      </c>
      <c r="P175">
        <f>Data[[#This Row],[inc_region]]*Data[[#This Row],[inc_rep]]*Data[[#This Row],[inc_product]]*Data[[#This Row],[inc_month]]</f>
        <v>1</v>
      </c>
      <c r="Q175" s="2">
        <f>Data[[#This Row],[Units Sold]]*Data[[#This Row],[Unit Price]]*(1-Data[[#This Row],[Discount %]]/100)-Data[[#This Row],[Units Sold]]*Data[[#This Row],[Cost per Unit]]</f>
        <v>546</v>
      </c>
      <c r="R175" s="2">
        <f>Data[[#This Row],[inc_region]]*Data[[#This Row],[inc_rep]]*Data[[#This Row],[inc_product]]</f>
        <v>1</v>
      </c>
    </row>
    <row r="176" spans="1:18" x14ac:dyDescent="0.2">
      <c r="A176" t="s">
        <v>185</v>
      </c>
      <c r="B176" t="s">
        <v>313</v>
      </c>
      <c r="C176" t="s">
        <v>317</v>
      </c>
      <c r="D176" t="s">
        <v>324</v>
      </c>
      <c r="E176" t="s">
        <v>327</v>
      </c>
      <c r="F176" t="s">
        <v>330</v>
      </c>
      <c r="G176">
        <v>140</v>
      </c>
      <c r="H176">
        <v>45</v>
      </c>
      <c r="I176">
        <v>25</v>
      </c>
      <c r="J176">
        <v>15</v>
      </c>
      <c r="K176">
        <v>20</v>
      </c>
      <c r="L176" t="b">
        <f>IF(ISBLANK(Select_Region),TRUE,Data[[#This Row],[Region]]=Select_Region)</f>
        <v>1</v>
      </c>
      <c r="M176" t="b">
        <f>IF(ISBLANK(Select_Rep),TRUE,Data[[#This Row],[Sales Rep]]=Select_Rep)</f>
        <v>1</v>
      </c>
      <c r="N176" t="b">
        <f>IF(ISBLANK(Select_Product),TRUE,Data[[#This Row],[Product]]=Select_Product)</f>
        <v>1</v>
      </c>
      <c r="O176" t="b">
        <f>IF(ISBLANK(Select_Month),TRUE,Data[[#This Row],[Month]]=Select_Month)</f>
        <v>1</v>
      </c>
      <c r="P176">
        <f>Data[[#This Row],[inc_region]]*Data[[#This Row],[inc_rep]]*Data[[#This Row],[inc_product]]*Data[[#This Row],[inc_month]]</f>
        <v>1</v>
      </c>
      <c r="Q176" s="2">
        <f>Data[[#This Row],[Units Sold]]*Data[[#This Row],[Unit Price]]*(1-Data[[#This Row],[Discount %]]/100)-Data[[#This Row],[Units Sold]]*Data[[#This Row],[Cost per Unit]]</f>
        <v>1855</v>
      </c>
      <c r="R176" s="2">
        <f>Data[[#This Row],[inc_region]]*Data[[#This Row],[inc_rep]]*Data[[#This Row],[inc_product]]</f>
        <v>1</v>
      </c>
    </row>
    <row r="177" spans="1:18" hidden="1" x14ac:dyDescent="0.2">
      <c r="A177" t="s">
        <v>186</v>
      </c>
      <c r="B177" t="s">
        <v>314</v>
      </c>
      <c r="C177" t="s">
        <v>318</v>
      </c>
      <c r="D177" t="s">
        <v>326</v>
      </c>
      <c r="E177" t="s">
        <v>329</v>
      </c>
      <c r="F177" t="s">
        <v>332</v>
      </c>
      <c r="G177">
        <v>114</v>
      </c>
      <c r="H177">
        <v>50</v>
      </c>
      <c r="I177">
        <v>37</v>
      </c>
      <c r="J177">
        <v>15</v>
      </c>
      <c r="K177">
        <v>20</v>
      </c>
      <c r="L177" t="b">
        <f>IF(ISBLANK(Select_Region),TRUE,Data[[#This Row],[Region]]=Select_Region)</f>
        <v>1</v>
      </c>
      <c r="M177" t="b">
        <f>IF(ISBLANK(Select_Rep),TRUE,Data[[#This Row],[Sales Rep]]=Select_Rep)</f>
        <v>1</v>
      </c>
      <c r="N177" t="b">
        <f>IF(ISBLANK(Select_Product),TRUE,Data[[#This Row],[Product]]=Select_Product)</f>
        <v>1</v>
      </c>
      <c r="O177" t="b">
        <f>IF(ISBLANK(Select_Month),TRUE,Data[[#This Row],[Month]]=Select_Month)</f>
        <v>1</v>
      </c>
      <c r="P177">
        <f>Data[[#This Row],[inc_region]]*Data[[#This Row],[inc_rep]]*Data[[#This Row],[inc_product]]*Data[[#This Row],[inc_month]]</f>
        <v>1</v>
      </c>
      <c r="Q177" s="2">
        <f>Data[[#This Row],[Units Sold]]*Data[[#This Row],[Unit Price]]*(1-Data[[#This Row],[Discount %]]/100)-Data[[#This Row],[Units Sold]]*Data[[#This Row],[Cost per Unit]]</f>
        <v>627</v>
      </c>
      <c r="R177" s="2">
        <f>Data[[#This Row],[inc_region]]*Data[[#This Row],[inc_rep]]*Data[[#This Row],[inc_product]]</f>
        <v>1</v>
      </c>
    </row>
    <row r="178" spans="1:18" x14ac:dyDescent="0.2">
      <c r="A178" t="s">
        <v>187</v>
      </c>
      <c r="B178" t="s">
        <v>312</v>
      </c>
      <c r="C178" t="s">
        <v>319</v>
      </c>
      <c r="D178" t="s">
        <v>324</v>
      </c>
      <c r="E178" t="s">
        <v>327</v>
      </c>
      <c r="F178" t="s">
        <v>332</v>
      </c>
      <c r="G178">
        <v>70</v>
      </c>
      <c r="H178">
        <v>55</v>
      </c>
      <c r="I178">
        <v>39</v>
      </c>
      <c r="J178">
        <v>5</v>
      </c>
      <c r="K178">
        <v>25</v>
      </c>
      <c r="L178" t="b">
        <f>IF(ISBLANK(Select_Region),TRUE,Data[[#This Row],[Region]]=Select_Region)</f>
        <v>1</v>
      </c>
      <c r="M178" t="b">
        <f>IF(ISBLANK(Select_Rep),TRUE,Data[[#This Row],[Sales Rep]]=Select_Rep)</f>
        <v>1</v>
      </c>
      <c r="N178" t="b">
        <f>IF(ISBLANK(Select_Product),TRUE,Data[[#This Row],[Product]]=Select_Product)</f>
        <v>1</v>
      </c>
      <c r="O178" t="b">
        <f>IF(ISBLANK(Select_Month),TRUE,Data[[#This Row],[Month]]=Select_Month)</f>
        <v>1</v>
      </c>
      <c r="P178">
        <f>Data[[#This Row],[inc_region]]*Data[[#This Row],[inc_rep]]*Data[[#This Row],[inc_product]]*Data[[#This Row],[inc_month]]</f>
        <v>1</v>
      </c>
      <c r="Q178" s="2">
        <f>Data[[#This Row],[Units Sold]]*Data[[#This Row],[Unit Price]]*(1-Data[[#This Row],[Discount %]]/100)-Data[[#This Row],[Units Sold]]*Data[[#This Row],[Cost per Unit]]</f>
        <v>927.5</v>
      </c>
      <c r="R178" s="2">
        <f>Data[[#This Row],[inc_region]]*Data[[#This Row],[inc_rep]]*Data[[#This Row],[inc_product]]</f>
        <v>1</v>
      </c>
    </row>
    <row r="179" spans="1:18" x14ac:dyDescent="0.2">
      <c r="A179" t="s">
        <v>188</v>
      </c>
      <c r="B179" t="s">
        <v>314</v>
      </c>
      <c r="C179" t="s">
        <v>322</v>
      </c>
      <c r="D179" t="s">
        <v>324</v>
      </c>
      <c r="E179" t="s">
        <v>327</v>
      </c>
      <c r="F179" t="s">
        <v>330</v>
      </c>
      <c r="G179">
        <v>180</v>
      </c>
      <c r="H179">
        <v>50</v>
      </c>
      <c r="I179">
        <v>34</v>
      </c>
      <c r="J179">
        <v>0</v>
      </c>
      <c r="K179">
        <v>25</v>
      </c>
      <c r="L179" t="b">
        <f>IF(ISBLANK(Select_Region),TRUE,Data[[#This Row],[Region]]=Select_Region)</f>
        <v>1</v>
      </c>
      <c r="M179" t="b">
        <f>IF(ISBLANK(Select_Rep),TRUE,Data[[#This Row],[Sales Rep]]=Select_Rep)</f>
        <v>1</v>
      </c>
      <c r="N179" t="b">
        <f>IF(ISBLANK(Select_Product),TRUE,Data[[#This Row],[Product]]=Select_Product)</f>
        <v>1</v>
      </c>
      <c r="O179" t="b">
        <f>IF(ISBLANK(Select_Month),TRUE,Data[[#This Row],[Month]]=Select_Month)</f>
        <v>1</v>
      </c>
      <c r="P179">
        <f>Data[[#This Row],[inc_region]]*Data[[#This Row],[inc_rep]]*Data[[#This Row],[inc_product]]*Data[[#This Row],[inc_month]]</f>
        <v>1</v>
      </c>
      <c r="Q179" s="2">
        <f>Data[[#This Row],[Units Sold]]*Data[[#This Row],[Unit Price]]*(1-Data[[#This Row],[Discount %]]/100)-Data[[#This Row],[Units Sold]]*Data[[#This Row],[Cost per Unit]]</f>
        <v>2880</v>
      </c>
      <c r="R179" s="2">
        <f>Data[[#This Row],[inc_region]]*Data[[#This Row],[inc_rep]]*Data[[#This Row],[inc_product]]</f>
        <v>1</v>
      </c>
    </row>
    <row r="180" spans="1:18" hidden="1" x14ac:dyDescent="0.2">
      <c r="A180" t="s">
        <v>189</v>
      </c>
      <c r="B180" t="s">
        <v>313</v>
      </c>
      <c r="C180" t="s">
        <v>317</v>
      </c>
      <c r="D180" t="s">
        <v>323</v>
      </c>
      <c r="E180" t="s">
        <v>327</v>
      </c>
      <c r="F180" t="s">
        <v>334</v>
      </c>
      <c r="G180">
        <v>140</v>
      </c>
      <c r="H180">
        <v>55</v>
      </c>
      <c r="I180">
        <v>37</v>
      </c>
      <c r="J180">
        <v>15</v>
      </c>
      <c r="K180">
        <v>30</v>
      </c>
      <c r="L180" t="b">
        <f>IF(ISBLANK(Select_Region),TRUE,Data[[#This Row],[Region]]=Select_Region)</f>
        <v>1</v>
      </c>
      <c r="M180" t="b">
        <f>IF(ISBLANK(Select_Rep),TRUE,Data[[#This Row],[Sales Rep]]=Select_Rep)</f>
        <v>1</v>
      </c>
      <c r="N180" t="b">
        <f>IF(ISBLANK(Select_Product),TRUE,Data[[#This Row],[Product]]=Select_Product)</f>
        <v>1</v>
      </c>
      <c r="O180" t="b">
        <f>IF(ISBLANK(Select_Month),TRUE,Data[[#This Row],[Month]]=Select_Month)</f>
        <v>1</v>
      </c>
      <c r="P180">
        <f>Data[[#This Row],[inc_region]]*Data[[#This Row],[inc_rep]]*Data[[#This Row],[inc_product]]*Data[[#This Row],[inc_month]]</f>
        <v>1</v>
      </c>
      <c r="Q180" s="2">
        <f>Data[[#This Row],[Units Sold]]*Data[[#This Row],[Unit Price]]*(1-Data[[#This Row],[Discount %]]/100)-Data[[#This Row],[Units Sold]]*Data[[#This Row],[Cost per Unit]]</f>
        <v>1365</v>
      </c>
      <c r="R180" s="2">
        <f>Data[[#This Row],[inc_region]]*Data[[#This Row],[inc_rep]]*Data[[#This Row],[inc_product]]</f>
        <v>1</v>
      </c>
    </row>
    <row r="181" spans="1:18" hidden="1" x14ac:dyDescent="0.2">
      <c r="A181" t="s">
        <v>190</v>
      </c>
      <c r="B181" t="s">
        <v>312</v>
      </c>
      <c r="C181" t="s">
        <v>319</v>
      </c>
      <c r="D181" t="s">
        <v>323</v>
      </c>
      <c r="E181" t="s">
        <v>327</v>
      </c>
      <c r="F181" t="s">
        <v>331</v>
      </c>
      <c r="G181">
        <v>132</v>
      </c>
      <c r="H181">
        <v>50</v>
      </c>
      <c r="I181">
        <v>39</v>
      </c>
      <c r="J181">
        <v>10</v>
      </c>
      <c r="K181">
        <v>30</v>
      </c>
      <c r="L181" t="b">
        <f>IF(ISBLANK(Select_Region),TRUE,Data[[#This Row],[Region]]=Select_Region)</f>
        <v>1</v>
      </c>
      <c r="M181" t="b">
        <f>IF(ISBLANK(Select_Rep),TRUE,Data[[#This Row],[Sales Rep]]=Select_Rep)</f>
        <v>1</v>
      </c>
      <c r="N181" t="b">
        <f>IF(ISBLANK(Select_Product),TRUE,Data[[#This Row],[Product]]=Select_Product)</f>
        <v>1</v>
      </c>
      <c r="O181" t="b">
        <f>IF(ISBLANK(Select_Month),TRUE,Data[[#This Row],[Month]]=Select_Month)</f>
        <v>1</v>
      </c>
      <c r="P181">
        <f>Data[[#This Row],[inc_region]]*Data[[#This Row],[inc_rep]]*Data[[#This Row],[inc_product]]*Data[[#This Row],[inc_month]]</f>
        <v>1</v>
      </c>
      <c r="Q181" s="2">
        <f>Data[[#This Row],[Units Sold]]*Data[[#This Row],[Unit Price]]*(1-Data[[#This Row],[Discount %]]/100)-Data[[#This Row],[Units Sold]]*Data[[#This Row],[Cost per Unit]]</f>
        <v>792</v>
      </c>
      <c r="R181" s="2">
        <f>Data[[#This Row],[inc_region]]*Data[[#This Row],[inc_rep]]*Data[[#This Row],[inc_product]]</f>
        <v>1</v>
      </c>
    </row>
    <row r="182" spans="1:18" hidden="1" x14ac:dyDescent="0.2">
      <c r="A182" t="s">
        <v>191</v>
      </c>
      <c r="B182" t="s">
        <v>313</v>
      </c>
      <c r="C182" t="s">
        <v>317</v>
      </c>
      <c r="D182" t="s">
        <v>323</v>
      </c>
      <c r="E182" t="s">
        <v>327</v>
      </c>
      <c r="F182" t="s">
        <v>332</v>
      </c>
      <c r="G182">
        <v>134</v>
      </c>
      <c r="H182">
        <v>45</v>
      </c>
      <c r="I182">
        <v>34</v>
      </c>
      <c r="J182">
        <v>15</v>
      </c>
      <c r="K182">
        <v>30</v>
      </c>
      <c r="L182" t="b">
        <f>IF(ISBLANK(Select_Region),TRUE,Data[[#This Row],[Region]]=Select_Region)</f>
        <v>1</v>
      </c>
      <c r="M182" t="b">
        <f>IF(ISBLANK(Select_Rep),TRUE,Data[[#This Row],[Sales Rep]]=Select_Rep)</f>
        <v>1</v>
      </c>
      <c r="N182" t="b">
        <f>IF(ISBLANK(Select_Product),TRUE,Data[[#This Row],[Product]]=Select_Product)</f>
        <v>1</v>
      </c>
      <c r="O182" t="b">
        <f>IF(ISBLANK(Select_Month),TRUE,Data[[#This Row],[Month]]=Select_Month)</f>
        <v>1</v>
      </c>
      <c r="P182">
        <f>Data[[#This Row],[inc_region]]*Data[[#This Row],[inc_rep]]*Data[[#This Row],[inc_product]]*Data[[#This Row],[inc_month]]</f>
        <v>1</v>
      </c>
      <c r="Q182" s="2">
        <f>Data[[#This Row],[Units Sold]]*Data[[#This Row],[Unit Price]]*(1-Data[[#This Row],[Discount %]]/100)-Data[[#This Row],[Units Sold]]*Data[[#This Row],[Cost per Unit]]</f>
        <v>569.5</v>
      </c>
      <c r="R182" s="2">
        <f>Data[[#This Row],[inc_region]]*Data[[#This Row],[inc_rep]]*Data[[#This Row],[inc_product]]</f>
        <v>1</v>
      </c>
    </row>
    <row r="183" spans="1:18" hidden="1" x14ac:dyDescent="0.2">
      <c r="A183" t="s">
        <v>192</v>
      </c>
      <c r="B183" t="s">
        <v>314</v>
      </c>
      <c r="C183" t="s">
        <v>318</v>
      </c>
      <c r="D183" t="s">
        <v>325</v>
      </c>
      <c r="E183" t="s">
        <v>328</v>
      </c>
      <c r="F183" t="s">
        <v>333</v>
      </c>
      <c r="G183">
        <v>112</v>
      </c>
      <c r="H183">
        <v>60</v>
      </c>
      <c r="I183">
        <v>50</v>
      </c>
      <c r="J183">
        <v>0</v>
      </c>
      <c r="K183">
        <v>30</v>
      </c>
      <c r="L183" t="b">
        <f>IF(ISBLANK(Select_Region),TRUE,Data[[#This Row],[Region]]=Select_Region)</f>
        <v>1</v>
      </c>
      <c r="M183" t="b">
        <f>IF(ISBLANK(Select_Rep),TRUE,Data[[#This Row],[Sales Rep]]=Select_Rep)</f>
        <v>1</v>
      </c>
      <c r="N183" t="b">
        <f>IF(ISBLANK(Select_Product),TRUE,Data[[#This Row],[Product]]=Select_Product)</f>
        <v>1</v>
      </c>
      <c r="O183" t="b">
        <f>IF(ISBLANK(Select_Month),TRUE,Data[[#This Row],[Month]]=Select_Month)</f>
        <v>1</v>
      </c>
      <c r="P183">
        <f>Data[[#This Row],[inc_region]]*Data[[#This Row],[inc_rep]]*Data[[#This Row],[inc_product]]*Data[[#This Row],[inc_month]]</f>
        <v>1</v>
      </c>
      <c r="Q183" s="2">
        <f>Data[[#This Row],[Units Sold]]*Data[[#This Row],[Unit Price]]*(1-Data[[#This Row],[Discount %]]/100)-Data[[#This Row],[Units Sold]]*Data[[#This Row],[Cost per Unit]]</f>
        <v>1120</v>
      </c>
      <c r="R183" s="2">
        <f>Data[[#This Row],[inc_region]]*Data[[#This Row],[inc_rep]]*Data[[#This Row],[inc_product]]</f>
        <v>1</v>
      </c>
    </row>
    <row r="184" spans="1:18" x14ac:dyDescent="0.2">
      <c r="A184" t="s">
        <v>193</v>
      </c>
      <c r="B184" t="s">
        <v>313</v>
      </c>
      <c r="C184" t="s">
        <v>317</v>
      </c>
      <c r="D184" t="s">
        <v>324</v>
      </c>
      <c r="E184" t="s">
        <v>327</v>
      </c>
      <c r="F184" t="s">
        <v>331</v>
      </c>
      <c r="G184">
        <v>137</v>
      </c>
      <c r="H184">
        <v>45</v>
      </c>
      <c r="I184">
        <v>31</v>
      </c>
      <c r="J184">
        <v>5</v>
      </c>
      <c r="K184">
        <v>25</v>
      </c>
      <c r="L184" t="b">
        <f>IF(ISBLANK(Select_Region),TRUE,Data[[#This Row],[Region]]=Select_Region)</f>
        <v>1</v>
      </c>
      <c r="M184" t="b">
        <f>IF(ISBLANK(Select_Rep),TRUE,Data[[#This Row],[Sales Rep]]=Select_Rep)</f>
        <v>1</v>
      </c>
      <c r="N184" t="b">
        <f>IF(ISBLANK(Select_Product),TRUE,Data[[#This Row],[Product]]=Select_Product)</f>
        <v>1</v>
      </c>
      <c r="O184" t="b">
        <f>IF(ISBLANK(Select_Month),TRUE,Data[[#This Row],[Month]]=Select_Month)</f>
        <v>1</v>
      </c>
      <c r="P184">
        <f>Data[[#This Row],[inc_region]]*Data[[#This Row],[inc_rep]]*Data[[#This Row],[inc_product]]*Data[[#This Row],[inc_month]]</f>
        <v>1</v>
      </c>
      <c r="Q184" s="2">
        <f>Data[[#This Row],[Units Sold]]*Data[[#This Row],[Unit Price]]*(1-Data[[#This Row],[Discount %]]/100)-Data[[#This Row],[Units Sold]]*Data[[#This Row],[Cost per Unit]]</f>
        <v>1609.75</v>
      </c>
      <c r="R184" s="2">
        <f>Data[[#This Row],[inc_region]]*Data[[#This Row],[inc_rep]]*Data[[#This Row],[inc_product]]</f>
        <v>1</v>
      </c>
    </row>
    <row r="185" spans="1:18" hidden="1" x14ac:dyDescent="0.2">
      <c r="A185" t="s">
        <v>194</v>
      </c>
      <c r="B185" t="s">
        <v>312</v>
      </c>
      <c r="C185" t="s">
        <v>316</v>
      </c>
      <c r="D185" t="s">
        <v>323</v>
      </c>
      <c r="E185" t="s">
        <v>327</v>
      </c>
      <c r="F185" t="s">
        <v>332</v>
      </c>
      <c r="G185">
        <v>133</v>
      </c>
      <c r="H185">
        <v>45</v>
      </c>
      <c r="I185">
        <v>31</v>
      </c>
      <c r="J185">
        <v>10</v>
      </c>
      <c r="K185">
        <v>20</v>
      </c>
      <c r="L185" t="b">
        <f>IF(ISBLANK(Select_Region),TRUE,Data[[#This Row],[Region]]=Select_Region)</f>
        <v>1</v>
      </c>
      <c r="M185" t="b">
        <f>IF(ISBLANK(Select_Rep),TRUE,Data[[#This Row],[Sales Rep]]=Select_Rep)</f>
        <v>1</v>
      </c>
      <c r="N185" t="b">
        <f>IF(ISBLANK(Select_Product),TRUE,Data[[#This Row],[Product]]=Select_Product)</f>
        <v>1</v>
      </c>
      <c r="O185" t="b">
        <f>IF(ISBLANK(Select_Month),TRUE,Data[[#This Row],[Month]]=Select_Month)</f>
        <v>1</v>
      </c>
      <c r="P185">
        <f>Data[[#This Row],[inc_region]]*Data[[#This Row],[inc_rep]]*Data[[#This Row],[inc_product]]*Data[[#This Row],[inc_month]]</f>
        <v>1</v>
      </c>
      <c r="Q185" s="2">
        <f>Data[[#This Row],[Units Sold]]*Data[[#This Row],[Unit Price]]*(1-Data[[#This Row],[Discount %]]/100)-Data[[#This Row],[Units Sold]]*Data[[#This Row],[Cost per Unit]]</f>
        <v>1263.5</v>
      </c>
      <c r="R185" s="2">
        <f>Data[[#This Row],[inc_region]]*Data[[#This Row],[inc_rep]]*Data[[#This Row],[inc_product]]</f>
        <v>1</v>
      </c>
    </row>
    <row r="186" spans="1:18" x14ac:dyDescent="0.2">
      <c r="A186" t="s">
        <v>195</v>
      </c>
      <c r="B186" t="s">
        <v>312</v>
      </c>
      <c r="C186" t="s">
        <v>316</v>
      </c>
      <c r="D186" t="s">
        <v>324</v>
      </c>
      <c r="E186" t="s">
        <v>327</v>
      </c>
      <c r="F186" t="s">
        <v>331</v>
      </c>
      <c r="G186">
        <v>89</v>
      </c>
      <c r="H186">
        <v>45</v>
      </c>
      <c r="I186">
        <v>26</v>
      </c>
      <c r="J186">
        <v>0</v>
      </c>
      <c r="K186">
        <v>20</v>
      </c>
      <c r="L186" t="b">
        <f>IF(ISBLANK(Select_Region),TRUE,Data[[#This Row],[Region]]=Select_Region)</f>
        <v>1</v>
      </c>
      <c r="M186" t="b">
        <f>IF(ISBLANK(Select_Rep),TRUE,Data[[#This Row],[Sales Rep]]=Select_Rep)</f>
        <v>1</v>
      </c>
      <c r="N186" t="b">
        <f>IF(ISBLANK(Select_Product),TRUE,Data[[#This Row],[Product]]=Select_Product)</f>
        <v>1</v>
      </c>
      <c r="O186" t="b">
        <f>IF(ISBLANK(Select_Month),TRUE,Data[[#This Row],[Month]]=Select_Month)</f>
        <v>1</v>
      </c>
      <c r="P186">
        <f>Data[[#This Row],[inc_region]]*Data[[#This Row],[inc_rep]]*Data[[#This Row],[inc_product]]*Data[[#This Row],[inc_month]]</f>
        <v>1</v>
      </c>
      <c r="Q186" s="2">
        <f>Data[[#This Row],[Units Sold]]*Data[[#This Row],[Unit Price]]*(1-Data[[#This Row],[Discount %]]/100)-Data[[#This Row],[Units Sold]]*Data[[#This Row],[Cost per Unit]]</f>
        <v>1691</v>
      </c>
      <c r="R186" s="2">
        <f>Data[[#This Row],[inc_region]]*Data[[#This Row],[inc_rep]]*Data[[#This Row],[inc_product]]</f>
        <v>1</v>
      </c>
    </row>
    <row r="187" spans="1:18" x14ac:dyDescent="0.2">
      <c r="A187" t="s">
        <v>196</v>
      </c>
      <c r="B187" t="s">
        <v>314</v>
      </c>
      <c r="C187" t="s">
        <v>322</v>
      </c>
      <c r="D187" t="s">
        <v>324</v>
      </c>
      <c r="E187" t="s">
        <v>327</v>
      </c>
      <c r="F187" t="s">
        <v>333</v>
      </c>
      <c r="G187">
        <v>152</v>
      </c>
      <c r="H187">
        <v>45</v>
      </c>
      <c r="I187">
        <v>29</v>
      </c>
      <c r="J187">
        <v>0</v>
      </c>
      <c r="K187">
        <v>25</v>
      </c>
      <c r="L187" t="b">
        <f>IF(ISBLANK(Select_Region),TRUE,Data[[#This Row],[Region]]=Select_Region)</f>
        <v>1</v>
      </c>
      <c r="M187" t="b">
        <f>IF(ISBLANK(Select_Rep),TRUE,Data[[#This Row],[Sales Rep]]=Select_Rep)</f>
        <v>1</v>
      </c>
      <c r="N187" t="b">
        <f>IF(ISBLANK(Select_Product),TRUE,Data[[#This Row],[Product]]=Select_Product)</f>
        <v>1</v>
      </c>
      <c r="O187" t="b">
        <f>IF(ISBLANK(Select_Month),TRUE,Data[[#This Row],[Month]]=Select_Month)</f>
        <v>1</v>
      </c>
      <c r="P187">
        <f>Data[[#This Row],[inc_region]]*Data[[#This Row],[inc_rep]]*Data[[#This Row],[inc_product]]*Data[[#This Row],[inc_month]]</f>
        <v>1</v>
      </c>
      <c r="Q187" s="2">
        <f>Data[[#This Row],[Units Sold]]*Data[[#This Row],[Unit Price]]*(1-Data[[#This Row],[Discount %]]/100)-Data[[#This Row],[Units Sold]]*Data[[#This Row],[Cost per Unit]]</f>
        <v>2432</v>
      </c>
      <c r="R187" s="2">
        <f>Data[[#This Row],[inc_region]]*Data[[#This Row],[inc_rep]]*Data[[#This Row],[inc_product]]</f>
        <v>1</v>
      </c>
    </row>
    <row r="188" spans="1:18" x14ac:dyDescent="0.2">
      <c r="A188" t="s">
        <v>197</v>
      </c>
      <c r="B188" t="s">
        <v>314</v>
      </c>
      <c r="C188" t="s">
        <v>318</v>
      </c>
      <c r="D188" t="s">
        <v>324</v>
      </c>
      <c r="E188" t="s">
        <v>327</v>
      </c>
      <c r="F188" t="s">
        <v>330</v>
      </c>
      <c r="G188">
        <v>52</v>
      </c>
      <c r="H188">
        <v>55</v>
      </c>
      <c r="I188">
        <v>37</v>
      </c>
      <c r="J188">
        <v>0</v>
      </c>
      <c r="K188">
        <v>20</v>
      </c>
      <c r="L188" t="b">
        <f>IF(ISBLANK(Select_Region),TRUE,Data[[#This Row],[Region]]=Select_Region)</f>
        <v>1</v>
      </c>
      <c r="M188" t="b">
        <f>IF(ISBLANK(Select_Rep),TRUE,Data[[#This Row],[Sales Rep]]=Select_Rep)</f>
        <v>1</v>
      </c>
      <c r="N188" t="b">
        <f>IF(ISBLANK(Select_Product),TRUE,Data[[#This Row],[Product]]=Select_Product)</f>
        <v>1</v>
      </c>
      <c r="O188" t="b">
        <f>IF(ISBLANK(Select_Month),TRUE,Data[[#This Row],[Month]]=Select_Month)</f>
        <v>1</v>
      </c>
      <c r="P188">
        <f>Data[[#This Row],[inc_region]]*Data[[#This Row],[inc_rep]]*Data[[#This Row],[inc_product]]*Data[[#This Row],[inc_month]]</f>
        <v>1</v>
      </c>
      <c r="Q188" s="2">
        <f>Data[[#This Row],[Units Sold]]*Data[[#This Row],[Unit Price]]*(1-Data[[#This Row],[Discount %]]/100)-Data[[#This Row],[Units Sold]]*Data[[#This Row],[Cost per Unit]]</f>
        <v>936</v>
      </c>
      <c r="R188" s="2">
        <f>Data[[#This Row],[inc_region]]*Data[[#This Row],[inc_rep]]*Data[[#This Row],[inc_product]]</f>
        <v>1</v>
      </c>
    </row>
    <row r="189" spans="1:18" x14ac:dyDescent="0.2">
      <c r="A189" t="s">
        <v>198</v>
      </c>
      <c r="B189" t="s">
        <v>313</v>
      </c>
      <c r="C189" t="s">
        <v>317</v>
      </c>
      <c r="D189" t="s">
        <v>324</v>
      </c>
      <c r="E189" t="s">
        <v>327</v>
      </c>
      <c r="F189" t="s">
        <v>330</v>
      </c>
      <c r="G189">
        <v>78</v>
      </c>
      <c r="H189">
        <v>50</v>
      </c>
      <c r="I189">
        <v>40</v>
      </c>
      <c r="J189">
        <v>5</v>
      </c>
      <c r="K189">
        <v>25</v>
      </c>
      <c r="L189" t="b">
        <f>IF(ISBLANK(Select_Region),TRUE,Data[[#This Row],[Region]]=Select_Region)</f>
        <v>1</v>
      </c>
      <c r="M189" t="b">
        <f>IF(ISBLANK(Select_Rep),TRUE,Data[[#This Row],[Sales Rep]]=Select_Rep)</f>
        <v>1</v>
      </c>
      <c r="N189" t="b">
        <f>IF(ISBLANK(Select_Product),TRUE,Data[[#This Row],[Product]]=Select_Product)</f>
        <v>1</v>
      </c>
      <c r="O189" t="b">
        <f>IF(ISBLANK(Select_Month),TRUE,Data[[#This Row],[Month]]=Select_Month)</f>
        <v>1</v>
      </c>
      <c r="P189">
        <f>Data[[#This Row],[inc_region]]*Data[[#This Row],[inc_rep]]*Data[[#This Row],[inc_product]]*Data[[#This Row],[inc_month]]</f>
        <v>1</v>
      </c>
      <c r="Q189" s="2">
        <f>Data[[#This Row],[Units Sold]]*Data[[#This Row],[Unit Price]]*(1-Data[[#This Row],[Discount %]]/100)-Data[[#This Row],[Units Sold]]*Data[[#This Row],[Cost per Unit]]</f>
        <v>585</v>
      </c>
      <c r="R189" s="2">
        <f>Data[[#This Row],[inc_region]]*Data[[#This Row],[inc_rep]]*Data[[#This Row],[inc_product]]</f>
        <v>1</v>
      </c>
    </row>
    <row r="190" spans="1:18" x14ac:dyDescent="0.2">
      <c r="A190" t="s">
        <v>199</v>
      </c>
      <c r="B190" t="s">
        <v>312</v>
      </c>
      <c r="C190" t="s">
        <v>319</v>
      </c>
      <c r="D190" t="s">
        <v>324</v>
      </c>
      <c r="E190" t="s">
        <v>327</v>
      </c>
      <c r="F190" t="s">
        <v>330</v>
      </c>
      <c r="G190">
        <v>103</v>
      </c>
      <c r="H190">
        <v>55</v>
      </c>
      <c r="I190">
        <v>36</v>
      </c>
      <c r="J190">
        <v>15</v>
      </c>
      <c r="K190">
        <v>20</v>
      </c>
      <c r="L190" t="b">
        <f>IF(ISBLANK(Select_Region),TRUE,Data[[#This Row],[Region]]=Select_Region)</f>
        <v>1</v>
      </c>
      <c r="M190" t="b">
        <f>IF(ISBLANK(Select_Rep),TRUE,Data[[#This Row],[Sales Rep]]=Select_Rep)</f>
        <v>1</v>
      </c>
      <c r="N190" t="b">
        <f>IF(ISBLANK(Select_Product),TRUE,Data[[#This Row],[Product]]=Select_Product)</f>
        <v>1</v>
      </c>
      <c r="O190" t="b">
        <f>IF(ISBLANK(Select_Month),TRUE,Data[[#This Row],[Month]]=Select_Month)</f>
        <v>1</v>
      </c>
      <c r="P190">
        <f>Data[[#This Row],[inc_region]]*Data[[#This Row],[inc_rep]]*Data[[#This Row],[inc_product]]*Data[[#This Row],[inc_month]]</f>
        <v>1</v>
      </c>
      <c r="Q190" s="2">
        <f>Data[[#This Row],[Units Sold]]*Data[[#This Row],[Unit Price]]*(1-Data[[#This Row],[Discount %]]/100)-Data[[#This Row],[Units Sold]]*Data[[#This Row],[Cost per Unit]]</f>
        <v>1107.25</v>
      </c>
      <c r="R190" s="2">
        <f>Data[[#This Row],[inc_region]]*Data[[#This Row],[inc_rep]]*Data[[#This Row],[inc_product]]</f>
        <v>1</v>
      </c>
    </row>
    <row r="191" spans="1:18" hidden="1" x14ac:dyDescent="0.2">
      <c r="A191" t="s">
        <v>200</v>
      </c>
      <c r="B191" t="s">
        <v>314</v>
      </c>
      <c r="C191" t="s">
        <v>322</v>
      </c>
      <c r="D191" t="s">
        <v>325</v>
      </c>
      <c r="E191" t="s">
        <v>328</v>
      </c>
      <c r="F191" t="s">
        <v>330</v>
      </c>
      <c r="G191">
        <v>105</v>
      </c>
      <c r="H191">
        <v>62</v>
      </c>
      <c r="I191">
        <v>46</v>
      </c>
      <c r="J191">
        <v>10</v>
      </c>
      <c r="K191">
        <v>20</v>
      </c>
      <c r="L191" t="b">
        <f>IF(ISBLANK(Select_Region),TRUE,Data[[#This Row],[Region]]=Select_Region)</f>
        <v>1</v>
      </c>
      <c r="M191" t="b">
        <f>IF(ISBLANK(Select_Rep),TRUE,Data[[#This Row],[Sales Rep]]=Select_Rep)</f>
        <v>1</v>
      </c>
      <c r="N191" t="b">
        <f>IF(ISBLANK(Select_Product),TRUE,Data[[#This Row],[Product]]=Select_Product)</f>
        <v>1</v>
      </c>
      <c r="O191" t="b">
        <f>IF(ISBLANK(Select_Month),TRUE,Data[[#This Row],[Month]]=Select_Month)</f>
        <v>1</v>
      </c>
      <c r="P191">
        <f>Data[[#This Row],[inc_region]]*Data[[#This Row],[inc_rep]]*Data[[#This Row],[inc_product]]*Data[[#This Row],[inc_month]]</f>
        <v>1</v>
      </c>
      <c r="Q191" s="2">
        <f>Data[[#This Row],[Units Sold]]*Data[[#This Row],[Unit Price]]*(1-Data[[#This Row],[Discount %]]/100)-Data[[#This Row],[Units Sold]]*Data[[#This Row],[Cost per Unit]]</f>
        <v>1029</v>
      </c>
      <c r="R191" s="2">
        <f>Data[[#This Row],[inc_region]]*Data[[#This Row],[inc_rep]]*Data[[#This Row],[inc_product]]</f>
        <v>1</v>
      </c>
    </row>
    <row r="192" spans="1:18" hidden="1" x14ac:dyDescent="0.2">
      <c r="A192" t="s">
        <v>201</v>
      </c>
      <c r="B192" t="s">
        <v>312</v>
      </c>
      <c r="C192" t="s">
        <v>316</v>
      </c>
      <c r="D192" t="s">
        <v>325</v>
      </c>
      <c r="E192" t="s">
        <v>328</v>
      </c>
      <c r="F192" t="s">
        <v>331</v>
      </c>
      <c r="G192">
        <v>75</v>
      </c>
      <c r="H192">
        <v>45</v>
      </c>
      <c r="I192">
        <v>34</v>
      </c>
      <c r="J192">
        <v>15</v>
      </c>
      <c r="K192">
        <v>30</v>
      </c>
      <c r="L192" t="b">
        <f>IF(ISBLANK(Select_Region),TRUE,Data[[#This Row],[Region]]=Select_Region)</f>
        <v>1</v>
      </c>
      <c r="M192" t="b">
        <f>IF(ISBLANK(Select_Rep),TRUE,Data[[#This Row],[Sales Rep]]=Select_Rep)</f>
        <v>1</v>
      </c>
      <c r="N192" t="b">
        <f>IF(ISBLANK(Select_Product),TRUE,Data[[#This Row],[Product]]=Select_Product)</f>
        <v>1</v>
      </c>
      <c r="O192" t="b">
        <f>IF(ISBLANK(Select_Month),TRUE,Data[[#This Row],[Month]]=Select_Month)</f>
        <v>1</v>
      </c>
      <c r="P192">
        <f>Data[[#This Row],[inc_region]]*Data[[#This Row],[inc_rep]]*Data[[#This Row],[inc_product]]*Data[[#This Row],[inc_month]]</f>
        <v>1</v>
      </c>
      <c r="Q192" s="2">
        <f>Data[[#This Row],[Units Sold]]*Data[[#This Row],[Unit Price]]*(1-Data[[#This Row],[Discount %]]/100)-Data[[#This Row],[Units Sold]]*Data[[#This Row],[Cost per Unit]]</f>
        <v>318.75</v>
      </c>
      <c r="R192" s="2">
        <f>Data[[#This Row],[inc_region]]*Data[[#This Row],[inc_rep]]*Data[[#This Row],[inc_product]]</f>
        <v>1</v>
      </c>
    </row>
    <row r="193" spans="1:18" hidden="1" x14ac:dyDescent="0.2">
      <c r="A193" t="s">
        <v>202</v>
      </c>
      <c r="B193" t="s">
        <v>314</v>
      </c>
      <c r="C193" t="s">
        <v>318</v>
      </c>
      <c r="D193" t="s">
        <v>323</v>
      </c>
      <c r="E193" t="s">
        <v>327</v>
      </c>
      <c r="F193" t="s">
        <v>334</v>
      </c>
      <c r="G193">
        <v>83</v>
      </c>
      <c r="H193">
        <v>62</v>
      </c>
      <c r="I193">
        <v>51</v>
      </c>
      <c r="J193">
        <v>0</v>
      </c>
      <c r="K193">
        <v>20</v>
      </c>
      <c r="L193" t="b">
        <f>IF(ISBLANK(Select_Region),TRUE,Data[[#This Row],[Region]]=Select_Region)</f>
        <v>1</v>
      </c>
      <c r="M193" t="b">
        <f>IF(ISBLANK(Select_Rep),TRUE,Data[[#This Row],[Sales Rep]]=Select_Rep)</f>
        <v>1</v>
      </c>
      <c r="N193" t="b">
        <f>IF(ISBLANK(Select_Product),TRUE,Data[[#This Row],[Product]]=Select_Product)</f>
        <v>1</v>
      </c>
      <c r="O193" t="b">
        <f>IF(ISBLANK(Select_Month),TRUE,Data[[#This Row],[Month]]=Select_Month)</f>
        <v>1</v>
      </c>
      <c r="P193">
        <f>Data[[#This Row],[inc_region]]*Data[[#This Row],[inc_rep]]*Data[[#This Row],[inc_product]]*Data[[#This Row],[inc_month]]</f>
        <v>1</v>
      </c>
      <c r="Q193" s="2">
        <f>Data[[#This Row],[Units Sold]]*Data[[#This Row],[Unit Price]]*(1-Data[[#This Row],[Discount %]]/100)-Data[[#This Row],[Units Sold]]*Data[[#This Row],[Cost per Unit]]</f>
        <v>913</v>
      </c>
      <c r="R193" s="2">
        <f>Data[[#This Row],[inc_region]]*Data[[#This Row],[inc_rep]]*Data[[#This Row],[inc_product]]</f>
        <v>1</v>
      </c>
    </row>
    <row r="194" spans="1:18" hidden="1" x14ac:dyDescent="0.2">
      <c r="A194" t="s">
        <v>203</v>
      </c>
      <c r="B194" t="s">
        <v>311</v>
      </c>
      <c r="C194" t="s">
        <v>320</v>
      </c>
      <c r="D194" t="s">
        <v>325</v>
      </c>
      <c r="E194" t="s">
        <v>328</v>
      </c>
      <c r="F194" t="s">
        <v>330</v>
      </c>
      <c r="G194">
        <v>165</v>
      </c>
      <c r="H194">
        <v>55</v>
      </c>
      <c r="I194">
        <v>38</v>
      </c>
      <c r="J194">
        <v>10</v>
      </c>
      <c r="K194">
        <v>30</v>
      </c>
      <c r="L194" t="b">
        <f>IF(ISBLANK(Select_Region),TRUE,Data[[#This Row],[Region]]=Select_Region)</f>
        <v>1</v>
      </c>
      <c r="M194" t="b">
        <f>IF(ISBLANK(Select_Rep),TRUE,Data[[#This Row],[Sales Rep]]=Select_Rep)</f>
        <v>1</v>
      </c>
      <c r="N194" t="b">
        <f>IF(ISBLANK(Select_Product),TRUE,Data[[#This Row],[Product]]=Select_Product)</f>
        <v>1</v>
      </c>
      <c r="O194" t="b">
        <f>IF(ISBLANK(Select_Month),TRUE,Data[[#This Row],[Month]]=Select_Month)</f>
        <v>1</v>
      </c>
      <c r="P194">
        <f>Data[[#This Row],[inc_region]]*Data[[#This Row],[inc_rep]]*Data[[#This Row],[inc_product]]*Data[[#This Row],[inc_month]]</f>
        <v>1</v>
      </c>
      <c r="Q194" s="2">
        <f>Data[[#This Row],[Units Sold]]*Data[[#This Row],[Unit Price]]*(1-Data[[#This Row],[Discount %]]/100)-Data[[#This Row],[Units Sold]]*Data[[#This Row],[Cost per Unit]]</f>
        <v>1897.5</v>
      </c>
      <c r="R194" s="2">
        <f>Data[[#This Row],[inc_region]]*Data[[#This Row],[inc_rep]]*Data[[#This Row],[inc_product]]</f>
        <v>1</v>
      </c>
    </row>
    <row r="195" spans="1:18" x14ac:dyDescent="0.2">
      <c r="A195" t="s">
        <v>204</v>
      </c>
      <c r="B195" t="s">
        <v>313</v>
      </c>
      <c r="C195" t="s">
        <v>317</v>
      </c>
      <c r="D195" t="s">
        <v>324</v>
      </c>
      <c r="E195" t="s">
        <v>327</v>
      </c>
      <c r="F195" t="s">
        <v>334</v>
      </c>
      <c r="G195">
        <v>124</v>
      </c>
      <c r="H195">
        <v>60</v>
      </c>
      <c r="I195">
        <v>42</v>
      </c>
      <c r="J195">
        <v>10</v>
      </c>
      <c r="K195">
        <v>30</v>
      </c>
      <c r="L195" t="b">
        <f>IF(ISBLANK(Select_Region),TRUE,Data[[#This Row],[Region]]=Select_Region)</f>
        <v>1</v>
      </c>
      <c r="M195" t="b">
        <f>IF(ISBLANK(Select_Rep),TRUE,Data[[#This Row],[Sales Rep]]=Select_Rep)</f>
        <v>1</v>
      </c>
      <c r="N195" t="b">
        <f>IF(ISBLANK(Select_Product),TRUE,Data[[#This Row],[Product]]=Select_Product)</f>
        <v>1</v>
      </c>
      <c r="O195" t="b">
        <f>IF(ISBLANK(Select_Month),TRUE,Data[[#This Row],[Month]]=Select_Month)</f>
        <v>1</v>
      </c>
      <c r="P195">
        <f>Data[[#This Row],[inc_region]]*Data[[#This Row],[inc_rep]]*Data[[#This Row],[inc_product]]*Data[[#This Row],[inc_month]]</f>
        <v>1</v>
      </c>
      <c r="Q195" s="2">
        <f>Data[[#This Row],[Units Sold]]*Data[[#This Row],[Unit Price]]*(1-Data[[#This Row],[Discount %]]/100)-Data[[#This Row],[Units Sold]]*Data[[#This Row],[Cost per Unit]]</f>
        <v>1488</v>
      </c>
      <c r="R195" s="2">
        <f>Data[[#This Row],[inc_region]]*Data[[#This Row],[inc_rep]]*Data[[#This Row],[inc_product]]</f>
        <v>1</v>
      </c>
    </row>
    <row r="196" spans="1:18" hidden="1" x14ac:dyDescent="0.2">
      <c r="A196" t="s">
        <v>205</v>
      </c>
      <c r="B196" t="s">
        <v>312</v>
      </c>
      <c r="C196" t="s">
        <v>319</v>
      </c>
      <c r="D196" t="s">
        <v>325</v>
      </c>
      <c r="E196" t="s">
        <v>328</v>
      </c>
      <c r="F196" t="s">
        <v>331</v>
      </c>
      <c r="G196">
        <v>145</v>
      </c>
      <c r="H196">
        <v>50</v>
      </c>
      <c r="I196">
        <v>38</v>
      </c>
      <c r="J196">
        <v>10</v>
      </c>
      <c r="K196">
        <v>20</v>
      </c>
      <c r="L196" t="b">
        <f>IF(ISBLANK(Select_Region),TRUE,Data[[#This Row],[Region]]=Select_Region)</f>
        <v>1</v>
      </c>
      <c r="M196" t="b">
        <f>IF(ISBLANK(Select_Rep),TRUE,Data[[#This Row],[Sales Rep]]=Select_Rep)</f>
        <v>1</v>
      </c>
      <c r="N196" t="b">
        <f>IF(ISBLANK(Select_Product),TRUE,Data[[#This Row],[Product]]=Select_Product)</f>
        <v>1</v>
      </c>
      <c r="O196" t="b">
        <f>IF(ISBLANK(Select_Month),TRUE,Data[[#This Row],[Month]]=Select_Month)</f>
        <v>1</v>
      </c>
      <c r="P196">
        <f>Data[[#This Row],[inc_region]]*Data[[#This Row],[inc_rep]]*Data[[#This Row],[inc_product]]*Data[[#This Row],[inc_month]]</f>
        <v>1</v>
      </c>
      <c r="Q196" s="2">
        <f>Data[[#This Row],[Units Sold]]*Data[[#This Row],[Unit Price]]*(1-Data[[#This Row],[Discount %]]/100)-Data[[#This Row],[Units Sold]]*Data[[#This Row],[Cost per Unit]]</f>
        <v>1015</v>
      </c>
      <c r="R196" s="2">
        <f>Data[[#This Row],[inc_region]]*Data[[#This Row],[inc_rep]]*Data[[#This Row],[inc_product]]</f>
        <v>1</v>
      </c>
    </row>
    <row r="197" spans="1:18" hidden="1" x14ac:dyDescent="0.2">
      <c r="A197" t="s">
        <v>206</v>
      </c>
      <c r="B197" t="s">
        <v>312</v>
      </c>
      <c r="C197" t="s">
        <v>316</v>
      </c>
      <c r="D197" t="s">
        <v>325</v>
      </c>
      <c r="E197" t="s">
        <v>328</v>
      </c>
      <c r="F197" t="s">
        <v>330</v>
      </c>
      <c r="G197">
        <v>193</v>
      </c>
      <c r="H197">
        <v>45</v>
      </c>
      <c r="I197">
        <v>35</v>
      </c>
      <c r="J197">
        <v>10</v>
      </c>
      <c r="K197">
        <v>30</v>
      </c>
      <c r="L197" t="b">
        <f>IF(ISBLANK(Select_Region),TRUE,Data[[#This Row],[Region]]=Select_Region)</f>
        <v>1</v>
      </c>
      <c r="M197" t="b">
        <f>IF(ISBLANK(Select_Rep),TRUE,Data[[#This Row],[Sales Rep]]=Select_Rep)</f>
        <v>1</v>
      </c>
      <c r="N197" t="b">
        <f>IF(ISBLANK(Select_Product),TRUE,Data[[#This Row],[Product]]=Select_Product)</f>
        <v>1</v>
      </c>
      <c r="O197" t="b">
        <f>IF(ISBLANK(Select_Month),TRUE,Data[[#This Row],[Month]]=Select_Month)</f>
        <v>1</v>
      </c>
      <c r="P197">
        <f>Data[[#This Row],[inc_region]]*Data[[#This Row],[inc_rep]]*Data[[#This Row],[inc_product]]*Data[[#This Row],[inc_month]]</f>
        <v>1</v>
      </c>
      <c r="Q197" s="2">
        <f>Data[[#This Row],[Units Sold]]*Data[[#This Row],[Unit Price]]*(1-Data[[#This Row],[Discount %]]/100)-Data[[#This Row],[Units Sold]]*Data[[#This Row],[Cost per Unit]]</f>
        <v>1061.5</v>
      </c>
      <c r="R197" s="2">
        <f>Data[[#This Row],[inc_region]]*Data[[#This Row],[inc_rep]]*Data[[#This Row],[inc_product]]</f>
        <v>1</v>
      </c>
    </row>
    <row r="198" spans="1:18" hidden="1" x14ac:dyDescent="0.2">
      <c r="A198" t="s">
        <v>207</v>
      </c>
      <c r="B198" t="s">
        <v>314</v>
      </c>
      <c r="C198" t="s">
        <v>318</v>
      </c>
      <c r="D198" t="s">
        <v>323</v>
      </c>
      <c r="E198" t="s">
        <v>327</v>
      </c>
      <c r="F198" t="s">
        <v>334</v>
      </c>
      <c r="G198">
        <v>169</v>
      </c>
      <c r="H198">
        <v>52</v>
      </c>
      <c r="I198">
        <v>41</v>
      </c>
      <c r="J198">
        <v>0</v>
      </c>
      <c r="K198">
        <v>25</v>
      </c>
      <c r="L198" t="b">
        <f>IF(ISBLANK(Select_Region),TRUE,Data[[#This Row],[Region]]=Select_Region)</f>
        <v>1</v>
      </c>
      <c r="M198" t="b">
        <f>IF(ISBLANK(Select_Rep),TRUE,Data[[#This Row],[Sales Rep]]=Select_Rep)</f>
        <v>1</v>
      </c>
      <c r="N198" t="b">
        <f>IF(ISBLANK(Select_Product),TRUE,Data[[#This Row],[Product]]=Select_Product)</f>
        <v>1</v>
      </c>
      <c r="O198" t="b">
        <f>IF(ISBLANK(Select_Month),TRUE,Data[[#This Row],[Month]]=Select_Month)</f>
        <v>1</v>
      </c>
      <c r="P198">
        <f>Data[[#This Row],[inc_region]]*Data[[#This Row],[inc_rep]]*Data[[#This Row],[inc_product]]*Data[[#This Row],[inc_month]]</f>
        <v>1</v>
      </c>
      <c r="Q198" s="2">
        <f>Data[[#This Row],[Units Sold]]*Data[[#This Row],[Unit Price]]*(1-Data[[#This Row],[Discount %]]/100)-Data[[#This Row],[Units Sold]]*Data[[#This Row],[Cost per Unit]]</f>
        <v>1859</v>
      </c>
      <c r="R198" s="2">
        <f>Data[[#This Row],[inc_region]]*Data[[#This Row],[inc_rep]]*Data[[#This Row],[inc_product]]</f>
        <v>1</v>
      </c>
    </row>
    <row r="199" spans="1:18" x14ac:dyDescent="0.2">
      <c r="A199" t="s">
        <v>208</v>
      </c>
      <c r="B199" t="s">
        <v>314</v>
      </c>
      <c r="C199" t="s">
        <v>322</v>
      </c>
      <c r="D199" t="s">
        <v>324</v>
      </c>
      <c r="E199" t="s">
        <v>327</v>
      </c>
      <c r="F199" t="s">
        <v>330</v>
      </c>
      <c r="G199">
        <v>165</v>
      </c>
      <c r="H199">
        <v>60</v>
      </c>
      <c r="I199">
        <v>47</v>
      </c>
      <c r="J199">
        <v>0</v>
      </c>
      <c r="K199">
        <v>25</v>
      </c>
      <c r="L199" t="b">
        <f>IF(ISBLANK(Select_Region),TRUE,Data[[#This Row],[Region]]=Select_Region)</f>
        <v>1</v>
      </c>
      <c r="M199" t="b">
        <f>IF(ISBLANK(Select_Rep),TRUE,Data[[#This Row],[Sales Rep]]=Select_Rep)</f>
        <v>1</v>
      </c>
      <c r="N199" t="b">
        <f>IF(ISBLANK(Select_Product),TRUE,Data[[#This Row],[Product]]=Select_Product)</f>
        <v>1</v>
      </c>
      <c r="O199" t="b">
        <f>IF(ISBLANK(Select_Month),TRUE,Data[[#This Row],[Month]]=Select_Month)</f>
        <v>1</v>
      </c>
      <c r="P199">
        <f>Data[[#This Row],[inc_region]]*Data[[#This Row],[inc_rep]]*Data[[#This Row],[inc_product]]*Data[[#This Row],[inc_month]]</f>
        <v>1</v>
      </c>
      <c r="Q199" s="2">
        <f>Data[[#This Row],[Units Sold]]*Data[[#This Row],[Unit Price]]*(1-Data[[#This Row],[Discount %]]/100)-Data[[#This Row],[Units Sold]]*Data[[#This Row],[Cost per Unit]]</f>
        <v>2145</v>
      </c>
      <c r="R199" s="2">
        <f>Data[[#This Row],[inc_region]]*Data[[#This Row],[inc_rep]]*Data[[#This Row],[inc_product]]</f>
        <v>1</v>
      </c>
    </row>
    <row r="200" spans="1:18" hidden="1" x14ac:dyDescent="0.2">
      <c r="A200" t="s">
        <v>209</v>
      </c>
      <c r="B200" t="s">
        <v>312</v>
      </c>
      <c r="C200" t="s">
        <v>316</v>
      </c>
      <c r="D200" t="s">
        <v>326</v>
      </c>
      <c r="E200" t="s">
        <v>329</v>
      </c>
      <c r="F200" t="s">
        <v>333</v>
      </c>
      <c r="G200">
        <v>176</v>
      </c>
      <c r="H200">
        <v>45</v>
      </c>
      <c r="I200">
        <v>33</v>
      </c>
      <c r="J200">
        <v>0</v>
      </c>
      <c r="K200">
        <v>20</v>
      </c>
      <c r="L200" t="b">
        <f>IF(ISBLANK(Select_Region),TRUE,Data[[#This Row],[Region]]=Select_Region)</f>
        <v>1</v>
      </c>
      <c r="M200" t="b">
        <f>IF(ISBLANK(Select_Rep),TRUE,Data[[#This Row],[Sales Rep]]=Select_Rep)</f>
        <v>1</v>
      </c>
      <c r="N200" t="b">
        <f>IF(ISBLANK(Select_Product),TRUE,Data[[#This Row],[Product]]=Select_Product)</f>
        <v>1</v>
      </c>
      <c r="O200" t="b">
        <f>IF(ISBLANK(Select_Month),TRUE,Data[[#This Row],[Month]]=Select_Month)</f>
        <v>1</v>
      </c>
      <c r="P200">
        <f>Data[[#This Row],[inc_region]]*Data[[#This Row],[inc_rep]]*Data[[#This Row],[inc_product]]*Data[[#This Row],[inc_month]]</f>
        <v>1</v>
      </c>
      <c r="Q200" s="2">
        <f>Data[[#This Row],[Units Sold]]*Data[[#This Row],[Unit Price]]*(1-Data[[#This Row],[Discount %]]/100)-Data[[#This Row],[Units Sold]]*Data[[#This Row],[Cost per Unit]]</f>
        <v>2112</v>
      </c>
      <c r="R200" s="2">
        <f>Data[[#This Row],[inc_region]]*Data[[#This Row],[inc_rep]]*Data[[#This Row],[inc_product]]</f>
        <v>1</v>
      </c>
    </row>
    <row r="201" spans="1:18" hidden="1" x14ac:dyDescent="0.2">
      <c r="A201" t="s">
        <v>210</v>
      </c>
      <c r="B201" t="s">
        <v>312</v>
      </c>
      <c r="C201" t="s">
        <v>319</v>
      </c>
      <c r="D201" t="s">
        <v>325</v>
      </c>
      <c r="E201" t="s">
        <v>328</v>
      </c>
      <c r="F201" t="s">
        <v>334</v>
      </c>
      <c r="G201">
        <v>105</v>
      </c>
      <c r="H201">
        <v>60</v>
      </c>
      <c r="I201">
        <v>46</v>
      </c>
      <c r="J201">
        <v>10</v>
      </c>
      <c r="K201">
        <v>30</v>
      </c>
      <c r="L201" t="b">
        <f>IF(ISBLANK(Select_Region),TRUE,Data[[#This Row],[Region]]=Select_Region)</f>
        <v>1</v>
      </c>
      <c r="M201" t="b">
        <f>IF(ISBLANK(Select_Rep),TRUE,Data[[#This Row],[Sales Rep]]=Select_Rep)</f>
        <v>1</v>
      </c>
      <c r="N201" t="b">
        <f>IF(ISBLANK(Select_Product),TRUE,Data[[#This Row],[Product]]=Select_Product)</f>
        <v>1</v>
      </c>
      <c r="O201" t="b">
        <f>IF(ISBLANK(Select_Month),TRUE,Data[[#This Row],[Month]]=Select_Month)</f>
        <v>1</v>
      </c>
      <c r="P201">
        <f>Data[[#This Row],[inc_region]]*Data[[#This Row],[inc_rep]]*Data[[#This Row],[inc_product]]*Data[[#This Row],[inc_month]]</f>
        <v>1</v>
      </c>
      <c r="Q201" s="2">
        <f>Data[[#This Row],[Units Sold]]*Data[[#This Row],[Unit Price]]*(1-Data[[#This Row],[Discount %]]/100)-Data[[#This Row],[Units Sold]]*Data[[#This Row],[Cost per Unit]]</f>
        <v>840</v>
      </c>
      <c r="R201" s="2">
        <f>Data[[#This Row],[inc_region]]*Data[[#This Row],[inc_rep]]*Data[[#This Row],[inc_product]]</f>
        <v>1</v>
      </c>
    </row>
    <row r="202" spans="1:18" hidden="1" x14ac:dyDescent="0.2">
      <c r="A202" t="s">
        <v>211</v>
      </c>
      <c r="B202" t="s">
        <v>311</v>
      </c>
      <c r="C202" t="s">
        <v>320</v>
      </c>
      <c r="D202" t="s">
        <v>326</v>
      </c>
      <c r="E202" t="s">
        <v>329</v>
      </c>
      <c r="F202" t="s">
        <v>332</v>
      </c>
      <c r="G202">
        <v>170</v>
      </c>
      <c r="H202">
        <v>55</v>
      </c>
      <c r="I202">
        <v>43</v>
      </c>
      <c r="J202">
        <v>0</v>
      </c>
      <c r="K202">
        <v>30</v>
      </c>
      <c r="L202" t="b">
        <f>IF(ISBLANK(Select_Region),TRUE,Data[[#This Row],[Region]]=Select_Region)</f>
        <v>1</v>
      </c>
      <c r="M202" t="b">
        <f>IF(ISBLANK(Select_Rep),TRUE,Data[[#This Row],[Sales Rep]]=Select_Rep)</f>
        <v>1</v>
      </c>
      <c r="N202" t="b">
        <f>IF(ISBLANK(Select_Product),TRUE,Data[[#This Row],[Product]]=Select_Product)</f>
        <v>1</v>
      </c>
      <c r="O202" t="b">
        <f>IF(ISBLANK(Select_Month),TRUE,Data[[#This Row],[Month]]=Select_Month)</f>
        <v>1</v>
      </c>
      <c r="P202">
        <f>Data[[#This Row],[inc_region]]*Data[[#This Row],[inc_rep]]*Data[[#This Row],[inc_product]]*Data[[#This Row],[inc_month]]</f>
        <v>1</v>
      </c>
      <c r="Q202" s="2">
        <f>Data[[#This Row],[Units Sold]]*Data[[#This Row],[Unit Price]]*(1-Data[[#This Row],[Discount %]]/100)-Data[[#This Row],[Units Sold]]*Data[[#This Row],[Cost per Unit]]</f>
        <v>2040</v>
      </c>
      <c r="R202" s="2">
        <f>Data[[#This Row],[inc_region]]*Data[[#This Row],[inc_rep]]*Data[[#This Row],[inc_product]]</f>
        <v>1</v>
      </c>
    </row>
    <row r="203" spans="1:18" hidden="1" x14ac:dyDescent="0.2">
      <c r="A203" t="s">
        <v>212</v>
      </c>
      <c r="B203" t="s">
        <v>311</v>
      </c>
      <c r="C203" t="s">
        <v>315</v>
      </c>
      <c r="D203" t="s">
        <v>323</v>
      </c>
      <c r="E203" t="s">
        <v>327</v>
      </c>
      <c r="F203" t="s">
        <v>331</v>
      </c>
      <c r="G203">
        <v>70</v>
      </c>
      <c r="H203">
        <v>60</v>
      </c>
      <c r="I203">
        <v>40</v>
      </c>
      <c r="J203">
        <v>0</v>
      </c>
      <c r="K203">
        <v>30</v>
      </c>
      <c r="L203" t="b">
        <f>IF(ISBLANK(Select_Region),TRUE,Data[[#This Row],[Region]]=Select_Region)</f>
        <v>1</v>
      </c>
      <c r="M203" t="b">
        <f>IF(ISBLANK(Select_Rep),TRUE,Data[[#This Row],[Sales Rep]]=Select_Rep)</f>
        <v>1</v>
      </c>
      <c r="N203" t="b">
        <f>IF(ISBLANK(Select_Product),TRUE,Data[[#This Row],[Product]]=Select_Product)</f>
        <v>1</v>
      </c>
      <c r="O203" t="b">
        <f>IF(ISBLANK(Select_Month),TRUE,Data[[#This Row],[Month]]=Select_Month)</f>
        <v>1</v>
      </c>
      <c r="P203">
        <f>Data[[#This Row],[inc_region]]*Data[[#This Row],[inc_rep]]*Data[[#This Row],[inc_product]]*Data[[#This Row],[inc_month]]</f>
        <v>1</v>
      </c>
      <c r="Q203" s="2">
        <f>Data[[#This Row],[Units Sold]]*Data[[#This Row],[Unit Price]]*(1-Data[[#This Row],[Discount %]]/100)-Data[[#This Row],[Units Sold]]*Data[[#This Row],[Cost per Unit]]</f>
        <v>1400</v>
      </c>
      <c r="R203" s="2">
        <f>Data[[#This Row],[inc_region]]*Data[[#This Row],[inc_rep]]*Data[[#This Row],[inc_product]]</f>
        <v>1</v>
      </c>
    </row>
    <row r="204" spans="1:18" hidden="1" x14ac:dyDescent="0.2">
      <c r="A204" t="s">
        <v>213</v>
      </c>
      <c r="B204" t="s">
        <v>314</v>
      </c>
      <c r="C204" t="s">
        <v>318</v>
      </c>
      <c r="D204" t="s">
        <v>326</v>
      </c>
      <c r="E204" t="s">
        <v>329</v>
      </c>
      <c r="F204" t="s">
        <v>334</v>
      </c>
      <c r="G204">
        <v>72</v>
      </c>
      <c r="H204">
        <v>55</v>
      </c>
      <c r="I204">
        <v>35</v>
      </c>
      <c r="J204">
        <v>0</v>
      </c>
      <c r="K204">
        <v>25</v>
      </c>
      <c r="L204" t="b">
        <f>IF(ISBLANK(Select_Region),TRUE,Data[[#This Row],[Region]]=Select_Region)</f>
        <v>1</v>
      </c>
      <c r="M204" t="b">
        <f>IF(ISBLANK(Select_Rep),TRUE,Data[[#This Row],[Sales Rep]]=Select_Rep)</f>
        <v>1</v>
      </c>
      <c r="N204" t="b">
        <f>IF(ISBLANK(Select_Product),TRUE,Data[[#This Row],[Product]]=Select_Product)</f>
        <v>1</v>
      </c>
      <c r="O204" t="b">
        <f>IF(ISBLANK(Select_Month),TRUE,Data[[#This Row],[Month]]=Select_Month)</f>
        <v>1</v>
      </c>
      <c r="P204">
        <f>Data[[#This Row],[inc_region]]*Data[[#This Row],[inc_rep]]*Data[[#This Row],[inc_product]]*Data[[#This Row],[inc_month]]</f>
        <v>1</v>
      </c>
      <c r="Q204" s="2">
        <f>Data[[#This Row],[Units Sold]]*Data[[#This Row],[Unit Price]]*(1-Data[[#This Row],[Discount %]]/100)-Data[[#This Row],[Units Sold]]*Data[[#This Row],[Cost per Unit]]</f>
        <v>1440</v>
      </c>
      <c r="R204" s="2">
        <f>Data[[#This Row],[inc_region]]*Data[[#This Row],[inc_rep]]*Data[[#This Row],[inc_product]]</f>
        <v>1</v>
      </c>
    </row>
    <row r="205" spans="1:18" hidden="1" x14ac:dyDescent="0.2">
      <c r="A205" t="s">
        <v>214</v>
      </c>
      <c r="B205" t="s">
        <v>313</v>
      </c>
      <c r="C205" t="s">
        <v>317</v>
      </c>
      <c r="D205" t="s">
        <v>323</v>
      </c>
      <c r="E205" t="s">
        <v>327</v>
      </c>
      <c r="F205" t="s">
        <v>332</v>
      </c>
      <c r="G205">
        <v>94</v>
      </c>
      <c r="H205">
        <v>60</v>
      </c>
      <c r="I205">
        <v>45</v>
      </c>
      <c r="J205">
        <v>0</v>
      </c>
      <c r="K205">
        <v>20</v>
      </c>
      <c r="L205" t="b">
        <f>IF(ISBLANK(Select_Region),TRUE,Data[[#This Row],[Region]]=Select_Region)</f>
        <v>1</v>
      </c>
      <c r="M205" t="b">
        <f>IF(ISBLANK(Select_Rep),TRUE,Data[[#This Row],[Sales Rep]]=Select_Rep)</f>
        <v>1</v>
      </c>
      <c r="N205" t="b">
        <f>IF(ISBLANK(Select_Product),TRUE,Data[[#This Row],[Product]]=Select_Product)</f>
        <v>1</v>
      </c>
      <c r="O205" t="b">
        <f>IF(ISBLANK(Select_Month),TRUE,Data[[#This Row],[Month]]=Select_Month)</f>
        <v>1</v>
      </c>
      <c r="P205">
        <f>Data[[#This Row],[inc_region]]*Data[[#This Row],[inc_rep]]*Data[[#This Row],[inc_product]]*Data[[#This Row],[inc_month]]</f>
        <v>1</v>
      </c>
      <c r="Q205" s="2">
        <f>Data[[#This Row],[Units Sold]]*Data[[#This Row],[Unit Price]]*(1-Data[[#This Row],[Discount %]]/100)-Data[[#This Row],[Units Sold]]*Data[[#This Row],[Cost per Unit]]</f>
        <v>1410</v>
      </c>
      <c r="R205" s="2">
        <f>Data[[#This Row],[inc_region]]*Data[[#This Row],[inc_rep]]*Data[[#This Row],[inc_product]]</f>
        <v>1</v>
      </c>
    </row>
    <row r="206" spans="1:18" hidden="1" x14ac:dyDescent="0.2">
      <c r="A206" t="s">
        <v>215</v>
      </c>
      <c r="B206" t="s">
        <v>314</v>
      </c>
      <c r="C206" t="s">
        <v>322</v>
      </c>
      <c r="D206" t="s">
        <v>326</v>
      </c>
      <c r="E206" t="s">
        <v>329</v>
      </c>
      <c r="F206" t="s">
        <v>330</v>
      </c>
      <c r="G206">
        <v>68</v>
      </c>
      <c r="H206">
        <v>45</v>
      </c>
      <c r="I206">
        <v>27</v>
      </c>
      <c r="J206">
        <v>10</v>
      </c>
      <c r="K206">
        <v>30</v>
      </c>
      <c r="L206" t="b">
        <f>IF(ISBLANK(Select_Region),TRUE,Data[[#This Row],[Region]]=Select_Region)</f>
        <v>1</v>
      </c>
      <c r="M206" t="b">
        <f>IF(ISBLANK(Select_Rep),TRUE,Data[[#This Row],[Sales Rep]]=Select_Rep)</f>
        <v>1</v>
      </c>
      <c r="N206" t="b">
        <f>IF(ISBLANK(Select_Product),TRUE,Data[[#This Row],[Product]]=Select_Product)</f>
        <v>1</v>
      </c>
      <c r="O206" t="b">
        <f>IF(ISBLANK(Select_Month),TRUE,Data[[#This Row],[Month]]=Select_Month)</f>
        <v>1</v>
      </c>
      <c r="P206">
        <f>Data[[#This Row],[inc_region]]*Data[[#This Row],[inc_rep]]*Data[[#This Row],[inc_product]]*Data[[#This Row],[inc_month]]</f>
        <v>1</v>
      </c>
      <c r="Q206" s="2">
        <f>Data[[#This Row],[Units Sold]]*Data[[#This Row],[Unit Price]]*(1-Data[[#This Row],[Discount %]]/100)-Data[[#This Row],[Units Sold]]*Data[[#This Row],[Cost per Unit]]</f>
        <v>918</v>
      </c>
      <c r="R206" s="2">
        <f>Data[[#This Row],[inc_region]]*Data[[#This Row],[inc_rep]]*Data[[#This Row],[inc_product]]</f>
        <v>1</v>
      </c>
    </row>
    <row r="207" spans="1:18" hidden="1" x14ac:dyDescent="0.2">
      <c r="A207" t="s">
        <v>216</v>
      </c>
      <c r="B207" t="s">
        <v>312</v>
      </c>
      <c r="C207" t="s">
        <v>319</v>
      </c>
      <c r="D207" t="s">
        <v>325</v>
      </c>
      <c r="E207" t="s">
        <v>328</v>
      </c>
      <c r="F207" t="s">
        <v>332</v>
      </c>
      <c r="G207">
        <v>115</v>
      </c>
      <c r="H207">
        <v>55</v>
      </c>
      <c r="I207">
        <v>38</v>
      </c>
      <c r="J207">
        <v>0</v>
      </c>
      <c r="K207">
        <v>30</v>
      </c>
      <c r="L207" t="b">
        <f>IF(ISBLANK(Select_Region),TRUE,Data[[#This Row],[Region]]=Select_Region)</f>
        <v>1</v>
      </c>
      <c r="M207" t="b">
        <f>IF(ISBLANK(Select_Rep),TRUE,Data[[#This Row],[Sales Rep]]=Select_Rep)</f>
        <v>1</v>
      </c>
      <c r="N207" t="b">
        <f>IF(ISBLANK(Select_Product),TRUE,Data[[#This Row],[Product]]=Select_Product)</f>
        <v>1</v>
      </c>
      <c r="O207" t="b">
        <f>IF(ISBLANK(Select_Month),TRUE,Data[[#This Row],[Month]]=Select_Month)</f>
        <v>1</v>
      </c>
      <c r="P207">
        <f>Data[[#This Row],[inc_region]]*Data[[#This Row],[inc_rep]]*Data[[#This Row],[inc_product]]*Data[[#This Row],[inc_month]]</f>
        <v>1</v>
      </c>
      <c r="Q207" s="2">
        <f>Data[[#This Row],[Units Sold]]*Data[[#This Row],[Unit Price]]*(1-Data[[#This Row],[Discount %]]/100)-Data[[#This Row],[Units Sold]]*Data[[#This Row],[Cost per Unit]]</f>
        <v>1955</v>
      </c>
      <c r="R207" s="2">
        <f>Data[[#This Row],[inc_region]]*Data[[#This Row],[inc_rep]]*Data[[#This Row],[inc_product]]</f>
        <v>1</v>
      </c>
    </row>
    <row r="208" spans="1:18" x14ac:dyDescent="0.2">
      <c r="A208" t="s">
        <v>217</v>
      </c>
      <c r="B208" t="s">
        <v>313</v>
      </c>
      <c r="C208" t="s">
        <v>317</v>
      </c>
      <c r="D208" t="s">
        <v>324</v>
      </c>
      <c r="E208" t="s">
        <v>327</v>
      </c>
      <c r="F208" t="s">
        <v>333</v>
      </c>
      <c r="G208">
        <v>190</v>
      </c>
      <c r="H208">
        <v>60</v>
      </c>
      <c r="I208">
        <v>49</v>
      </c>
      <c r="J208">
        <v>5</v>
      </c>
      <c r="K208">
        <v>20</v>
      </c>
      <c r="L208" t="b">
        <f>IF(ISBLANK(Select_Region),TRUE,Data[[#This Row],[Region]]=Select_Region)</f>
        <v>1</v>
      </c>
      <c r="M208" t="b">
        <f>IF(ISBLANK(Select_Rep),TRUE,Data[[#This Row],[Sales Rep]]=Select_Rep)</f>
        <v>1</v>
      </c>
      <c r="N208" t="b">
        <f>IF(ISBLANK(Select_Product),TRUE,Data[[#This Row],[Product]]=Select_Product)</f>
        <v>1</v>
      </c>
      <c r="O208" t="b">
        <f>IF(ISBLANK(Select_Month),TRUE,Data[[#This Row],[Month]]=Select_Month)</f>
        <v>1</v>
      </c>
      <c r="P208">
        <f>Data[[#This Row],[inc_region]]*Data[[#This Row],[inc_rep]]*Data[[#This Row],[inc_product]]*Data[[#This Row],[inc_month]]</f>
        <v>1</v>
      </c>
      <c r="Q208" s="2">
        <f>Data[[#This Row],[Units Sold]]*Data[[#This Row],[Unit Price]]*(1-Data[[#This Row],[Discount %]]/100)-Data[[#This Row],[Units Sold]]*Data[[#This Row],[Cost per Unit]]</f>
        <v>1520</v>
      </c>
      <c r="R208" s="2">
        <f>Data[[#This Row],[inc_region]]*Data[[#This Row],[inc_rep]]*Data[[#This Row],[inc_product]]</f>
        <v>1</v>
      </c>
    </row>
    <row r="209" spans="1:18" hidden="1" x14ac:dyDescent="0.2">
      <c r="A209" t="s">
        <v>218</v>
      </c>
      <c r="B209" t="s">
        <v>314</v>
      </c>
      <c r="C209" t="s">
        <v>322</v>
      </c>
      <c r="D209" t="s">
        <v>325</v>
      </c>
      <c r="E209" t="s">
        <v>328</v>
      </c>
      <c r="F209" t="s">
        <v>333</v>
      </c>
      <c r="G209">
        <v>76</v>
      </c>
      <c r="H209">
        <v>62</v>
      </c>
      <c r="I209">
        <v>48</v>
      </c>
      <c r="J209">
        <v>15</v>
      </c>
      <c r="K209">
        <v>25</v>
      </c>
      <c r="L209" t="b">
        <f>IF(ISBLANK(Select_Region),TRUE,Data[[#This Row],[Region]]=Select_Region)</f>
        <v>1</v>
      </c>
      <c r="M209" t="b">
        <f>IF(ISBLANK(Select_Rep),TRUE,Data[[#This Row],[Sales Rep]]=Select_Rep)</f>
        <v>1</v>
      </c>
      <c r="N209" t="b">
        <f>IF(ISBLANK(Select_Product),TRUE,Data[[#This Row],[Product]]=Select_Product)</f>
        <v>1</v>
      </c>
      <c r="O209" t="b">
        <f>IF(ISBLANK(Select_Month),TRUE,Data[[#This Row],[Month]]=Select_Month)</f>
        <v>1</v>
      </c>
      <c r="P209">
        <f>Data[[#This Row],[inc_region]]*Data[[#This Row],[inc_rep]]*Data[[#This Row],[inc_product]]*Data[[#This Row],[inc_month]]</f>
        <v>1</v>
      </c>
      <c r="Q209" s="2">
        <f>Data[[#This Row],[Units Sold]]*Data[[#This Row],[Unit Price]]*(1-Data[[#This Row],[Discount %]]/100)-Data[[#This Row],[Units Sold]]*Data[[#This Row],[Cost per Unit]]</f>
        <v>357.19999999999982</v>
      </c>
      <c r="R209" s="2">
        <f>Data[[#This Row],[inc_region]]*Data[[#This Row],[inc_rep]]*Data[[#This Row],[inc_product]]</f>
        <v>1</v>
      </c>
    </row>
    <row r="210" spans="1:18" hidden="1" x14ac:dyDescent="0.2">
      <c r="A210" t="s">
        <v>219</v>
      </c>
      <c r="B210" t="s">
        <v>313</v>
      </c>
      <c r="C210" t="s">
        <v>317</v>
      </c>
      <c r="D210" t="s">
        <v>323</v>
      </c>
      <c r="E210" t="s">
        <v>327</v>
      </c>
      <c r="F210" t="s">
        <v>334</v>
      </c>
      <c r="G210">
        <v>167</v>
      </c>
      <c r="H210">
        <v>52</v>
      </c>
      <c r="I210">
        <v>35</v>
      </c>
      <c r="J210">
        <v>5</v>
      </c>
      <c r="K210">
        <v>25</v>
      </c>
      <c r="L210" t="b">
        <f>IF(ISBLANK(Select_Region),TRUE,Data[[#This Row],[Region]]=Select_Region)</f>
        <v>1</v>
      </c>
      <c r="M210" t="b">
        <f>IF(ISBLANK(Select_Rep),TRUE,Data[[#This Row],[Sales Rep]]=Select_Rep)</f>
        <v>1</v>
      </c>
      <c r="N210" t="b">
        <f>IF(ISBLANK(Select_Product),TRUE,Data[[#This Row],[Product]]=Select_Product)</f>
        <v>1</v>
      </c>
      <c r="O210" t="b">
        <f>IF(ISBLANK(Select_Month),TRUE,Data[[#This Row],[Month]]=Select_Month)</f>
        <v>1</v>
      </c>
      <c r="P210">
        <f>Data[[#This Row],[inc_region]]*Data[[#This Row],[inc_rep]]*Data[[#This Row],[inc_product]]*Data[[#This Row],[inc_month]]</f>
        <v>1</v>
      </c>
      <c r="Q210" s="2">
        <f>Data[[#This Row],[Units Sold]]*Data[[#This Row],[Unit Price]]*(1-Data[[#This Row],[Discount %]]/100)-Data[[#This Row],[Units Sold]]*Data[[#This Row],[Cost per Unit]]</f>
        <v>2404.7999999999993</v>
      </c>
      <c r="R210" s="2">
        <f>Data[[#This Row],[inc_region]]*Data[[#This Row],[inc_rep]]*Data[[#This Row],[inc_product]]</f>
        <v>1</v>
      </c>
    </row>
    <row r="211" spans="1:18" hidden="1" x14ac:dyDescent="0.2">
      <c r="A211" t="s">
        <v>220</v>
      </c>
      <c r="B211" t="s">
        <v>312</v>
      </c>
      <c r="C211" t="s">
        <v>316</v>
      </c>
      <c r="D211" t="s">
        <v>325</v>
      </c>
      <c r="E211" t="s">
        <v>328</v>
      </c>
      <c r="F211" t="s">
        <v>331</v>
      </c>
      <c r="G211">
        <v>70</v>
      </c>
      <c r="H211">
        <v>50</v>
      </c>
      <c r="I211">
        <v>32</v>
      </c>
      <c r="J211">
        <v>0</v>
      </c>
      <c r="K211">
        <v>25</v>
      </c>
      <c r="L211" t="b">
        <f>IF(ISBLANK(Select_Region),TRUE,Data[[#This Row],[Region]]=Select_Region)</f>
        <v>1</v>
      </c>
      <c r="M211" t="b">
        <f>IF(ISBLANK(Select_Rep),TRUE,Data[[#This Row],[Sales Rep]]=Select_Rep)</f>
        <v>1</v>
      </c>
      <c r="N211" t="b">
        <f>IF(ISBLANK(Select_Product),TRUE,Data[[#This Row],[Product]]=Select_Product)</f>
        <v>1</v>
      </c>
      <c r="O211" t="b">
        <f>IF(ISBLANK(Select_Month),TRUE,Data[[#This Row],[Month]]=Select_Month)</f>
        <v>1</v>
      </c>
      <c r="P211">
        <f>Data[[#This Row],[inc_region]]*Data[[#This Row],[inc_rep]]*Data[[#This Row],[inc_product]]*Data[[#This Row],[inc_month]]</f>
        <v>1</v>
      </c>
      <c r="Q211" s="2">
        <f>Data[[#This Row],[Units Sold]]*Data[[#This Row],[Unit Price]]*(1-Data[[#This Row],[Discount %]]/100)-Data[[#This Row],[Units Sold]]*Data[[#This Row],[Cost per Unit]]</f>
        <v>1260</v>
      </c>
      <c r="R211" s="2">
        <f>Data[[#This Row],[inc_region]]*Data[[#This Row],[inc_rep]]*Data[[#This Row],[inc_product]]</f>
        <v>1</v>
      </c>
    </row>
    <row r="212" spans="1:18" hidden="1" x14ac:dyDescent="0.2">
      <c r="A212" t="s">
        <v>221</v>
      </c>
      <c r="B212" t="s">
        <v>311</v>
      </c>
      <c r="C212" t="s">
        <v>315</v>
      </c>
      <c r="D212" t="s">
        <v>326</v>
      </c>
      <c r="E212" t="s">
        <v>329</v>
      </c>
      <c r="F212" t="s">
        <v>333</v>
      </c>
      <c r="G212">
        <v>138</v>
      </c>
      <c r="H212">
        <v>50</v>
      </c>
      <c r="I212">
        <v>35</v>
      </c>
      <c r="J212">
        <v>0</v>
      </c>
      <c r="K212">
        <v>20</v>
      </c>
      <c r="L212" t="b">
        <f>IF(ISBLANK(Select_Region),TRUE,Data[[#This Row],[Region]]=Select_Region)</f>
        <v>1</v>
      </c>
      <c r="M212" t="b">
        <f>IF(ISBLANK(Select_Rep),TRUE,Data[[#This Row],[Sales Rep]]=Select_Rep)</f>
        <v>1</v>
      </c>
      <c r="N212" t="b">
        <f>IF(ISBLANK(Select_Product),TRUE,Data[[#This Row],[Product]]=Select_Product)</f>
        <v>1</v>
      </c>
      <c r="O212" t="b">
        <f>IF(ISBLANK(Select_Month),TRUE,Data[[#This Row],[Month]]=Select_Month)</f>
        <v>1</v>
      </c>
      <c r="P212">
        <f>Data[[#This Row],[inc_region]]*Data[[#This Row],[inc_rep]]*Data[[#This Row],[inc_product]]*Data[[#This Row],[inc_month]]</f>
        <v>1</v>
      </c>
      <c r="Q212" s="2">
        <f>Data[[#This Row],[Units Sold]]*Data[[#This Row],[Unit Price]]*(1-Data[[#This Row],[Discount %]]/100)-Data[[#This Row],[Units Sold]]*Data[[#This Row],[Cost per Unit]]</f>
        <v>2070</v>
      </c>
      <c r="R212" s="2">
        <f>Data[[#This Row],[inc_region]]*Data[[#This Row],[inc_rep]]*Data[[#This Row],[inc_product]]</f>
        <v>1</v>
      </c>
    </row>
    <row r="213" spans="1:18" hidden="1" x14ac:dyDescent="0.2">
      <c r="A213" t="s">
        <v>222</v>
      </c>
      <c r="B213" t="s">
        <v>312</v>
      </c>
      <c r="C213" t="s">
        <v>319</v>
      </c>
      <c r="D213" t="s">
        <v>326</v>
      </c>
      <c r="E213" t="s">
        <v>329</v>
      </c>
      <c r="F213" t="s">
        <v>334</v>
      </c>
      <c r="G213">
        <v>126</v>
      </c>
      <c r="H213">
        <v>60</v>
      </c>
      <c r="I213">
        <v>42</v>
      </c>
      <c r="J213">
        <v>0</v>
      </c>
      <c r="K213">
        <v>20</v>
      </c>
      <c r="L213" t="b">
        <f>IF(ISBLANK(Select_Region),TRUE,Data[[#This Row],[Region]]=Select_Region)</f>
        <v>1</v>
      </c>
      <c r="M213" t="b">
        <f>IF(ISBLANK(Select_Rep),TRUE,Data[[#This Row],[Sales Rep]]=Select_Rep)</f>
        <v>1</v>
      </c>
      <c r="N213" t="b">
        <f>IF(ISBLANK(Select_Product),TRUE,Data[[#This Row],[Product]]=Select_Product)</f>
        <v>1</v>
      </c>
      <c r="O213" t="b">
        <f>IF(ISBLANK(Select_Month),TRUE,Data[[#This Row],[Month]]=Select_Month)</f>
        <v>1</v>
      </c>
      <c r="P213">
        <f>Data[[#This Row],[inc_region]]*Data[[#This Row],[inc_rep]]*Data[[#This Row],[inc_product]]*Data[[#This Row],[inc_month]]</f>
        <v>1</v>
      </c>
      <c r="Q213" s="2">
        <f>Data[[#This Row],[Units Sold]]*Data[[#This Row],[Unit Price]]*(1-Data[[#This Row],[Discount %]]/100)-Data[[#This Row],[Units Sold]]*Data[[#This Row],[Cost per Unit]]</f>
        <v>2268</v>
      </c>
      <c r="R213" s="2">
        <f>Data[[#This Row],[inc_region]]*Data[[#This Row],[inc_rep]]*Data[[#This Row],[inc_product]]</f>
        <v>1</v>
      </c>
    </row>
    <row r="214" spans="1:18" hidden="1" x14ac:dyDescent="0.2">
      <c r="A214" t="s">
        <v>223</v>
      </c>
      <c r="B214" t="s">
        <v>312</v>
      </c>
      <c r="C214" t="s">
        <v>316</v>
      </c>
      <c r="D214" t="s">
        <v>323</v>
      </c>
      <c r="E214" t="s">
        <v>327</v>
      </c>
      <c r="F214" t="s">
        <v>334</v>
      </c>
      <c r="G214">
        <v>192</v>
      </c>
      <c r="H214">
        <v>60</v>
      </c>
      <c r="I214">
        <v>41</v>
      </c>
      <c r="J214">
        <v>5</v>
      </c>
      <c r="K214">
        <v>25</v>
      </c>
      <c r="L214" t="b">
        <f>IF(ISBLANK(Select_Region),TRUE,Data[[#This Row],[Region]]=Select_Region)</f>
        <v>1</v>
      </c>
      <c r="M214" t="b">
        <f>IF(ISBLANK(Select_Rep),TRUE,Data[[#This Row],[Sales Rep]]=Select_Rep)</f>
        <v>1</v>
      </c>
      <c r="N214" t="b">
        <f>IF(ISBLANK(Select_Product),TRUE,Data[[#This Row],[Product]]=Select_Product)</f>
        <v>1</v>
      </c>
      <c r="O214" t="b">
        <f>IF(ISBLANK(Select_Month),TRUE,Data[[#This Row],[Month]]=Select_Month)</f>
        <v>1</v>
      </c>
      <c r="P214">
        <f>Data[[#This Row],[inc_region]]*Data[[#This Row],[inc_rep]]*Data[[#This Row],[inc_product]]*Data[[#This Row],[inc_month]]</f>
        <v>1</v>
      </c>
      <c r="Q214" s="2">
        <f>Data[[#This Row],[Units Sold]]*Data[[#This Row],[Unit Price]]*(1-Data[[#This Row],[Discount %]]/100)-Data[[#This Row],[Units Sold]]*Data[[#This Row],[Cost per Unit]]</f>
        <v>3072</v>
      </c>
      <c r="R214" s="2">
        <f>Data[[#This Row],[inc_region]]*Data[[#This Row],[inc_rep]]*Data[[#This Row],[inc_product]]</f>
        <v>1</v>
      </c>
    </row>
    <row r="215" spans="1:18" x14ac:dyDescent="0.2">
      <c r="A215" t="s">
        <v>224</v>
      </c>
      <c r="B215" t="s">
        <v>311</v>
      </c>
      <c r="C215" t="s">
        <v>315</v>
      </c>
      <c r="D215" t="s">
        <v>324</v>
      </c>
      <c r="E215" t="s">
        <v>327</v>
      </c>
      <c r="F215" t="s">
        <v>332</v>
      </c>
      <c r="G215">
        <v>167</v>
      </c>
      <c r="H215">
        <v>62</v>
      </c>
      <c r="I215">
        <v>48</v>
      </c>
      <c r="J215">
        <v>10</v>
      </c>
      <c r="K215">
        <v>20</v>
      </c>
      <c r="L215" t="b">
        <f>IF(ISBLANK(Select_Region),TRUE,Data[[#This Row],[Region]]=Select_Region)</f>
        <v>1</v>
      </c>
      <c r="M215" t="b">
        <f>IF(ISBLANK(Select_Rep),TRUE,Data[[#This Row],[Sales Rep]]=Select_Rep)</f>
        <v>1</v>
      </c>
      <c r="N215" t="b">
        <f>IF(ISBLANK(Select_Product),TRUE,Data[[#This Row],[Product]]=Select_Product)</f>
        <v>1</v>
      </c>
      <c r="O215" t="b">
        <f>IF(ISBLANK(Select_Month),TRUE,Data[[#This Row],[Month]]=Select_Month)</f>
        <v>1</v>
      </c>
      <c r="P215">
        <f>Data[[#This Row],[inc_region]]*Data[[#This Row],[inc_rep]]*Data[[#This Row],[inc_product]]*Data[[#This Row],[inc_month]]</f>
        <v>1</v>
      </c>
      <c r="Q215" s="2">
        <f>Data[[#This Row],[Units Sold]]*Data[[#This Row],[Unit Price]]*(1-Data[[#This Row],[Discount %]]/100)-Data[[#This Row],[Units Sold]]*Data[[#This Row],[Cost per Unit]]</f>
        <v>1302.6000000000004</v>
      </c>
      <c r="R215" s="2">
        <f>Data[[#This Row],[inc_region]]*Data[[#This Row],[inc_rep]]*Data[[#This Row],[inc_product]]</f>
        <v>1</v>
      </c>
    </row>
    <row r="216" spans="1:18" hidden="1" x14ac:dyDescent="0.2">
      <c r="A216" t="s">
        <v>225</v>
      </c>
      <c r="B216" t="s">
        <v>313</v>
      </c>
      <c r="C216" t="s">
        <v>321</v>
      </c>
      <c r="D216" t="s">
        <v>325</v>
      </c>
      <c r="E216" t="s">
        <v>328</v>
      </c>
      <c r="F216" t="s">
        <v>334</v>
      </c>
      <c r="G216">
        <v>89</v>
      </c>
      <c r="H216">
        <v>45</v>
      </c>
      <c r="I216">
        <v>25</v>
      </c>
      <c r="J216">
        <v>15</v>
      </c>
      <c r="K216">
        <v>20</v>
      </c>
      <c r="L216" t="b">
        <f>IF(ISBLANK(Select_Region),TRUE,Data[[#This Row],[Region]]=Select_Region)</f>
        <v>1</v>
      </c>
      <c r="M216" t="b">
        <f>IF(ISBLANK(Select_Rep),TRUE,Data[[#This Row],[Sales Rep]]=Select_Rep)</f>
        <v>1</v>
      </c>
      <c r="N216" t="b">
        <f>IF(ISBLANK(Select_Product),TRUE,Data[[#This Row],[Product]]=Select_Product)</f>
        <v>1</v>
      </c>
      <c r="O216" t="b">
        <f>IF(ISBLANK(Select_Month),TRUE,Data[[#This Row],[Month]]=Select_Month)</f>
        <v>1</v>
      </c>
      <c r="P216">
        <f>Data[[#This Row],[inc_region]]*Data[[#This Row],[inc_rep]]*Data[[#This Row],[inc_product]]*Data[[#This Row],[inc_month]]</f>
        <v>1</v>
      </c>
      <c r="Q216" s="2">
        <f>Data[[#This Row],[Units Sold]]*Data[[#This Row],[Unit Price]]*(1-Data[[#This Row],[Discount %]]/100)-Data[[#This Row],[Units Sold]]*Data[[#This Row],[Cost per Unit]]</f>
        <v>1179.25</v>
      </c>
      <c r="R216" s="2">
        <f>Data[[#This Row],[inc_region]]*Data[[#This Row],[inc_rep]]*Data[[#This Row],[inc_product]]</f>
        <v>1</v>
      </c>
    </row>
    <row r="217" spans="1:18" hidden="1" x14ac:dyDescent="0.2">
      <c r="A217" t="s">
        <v>226</v>
      </c>
      <c r="B217" t="s">
        <v>312</v>
      </c>
      <c r="C217" t="s">
        <v>316</v>
      </c>
      <c r="D217" t="s">
        <v>323</v>
      </c>
      <c r="E217" t="s">
        <v>327</v>
      </c>
      <c r="F217" t="s">
        <v>331</v>
      </c>
      <c r="G217">
        <v>58</v>
      </c>
      <c r="H217">
        <v>45</v>
      </c>
      <c r="I217">
        <v>33</v>
      </c>
      <c r="J217">
        <v>0</v>
      </c>
      <c r="K217">
        <v>25</v>
      </c>
      <c r="L217" t="b">
        <f>IF(ISBLANK(Select_Region),TRUE,Data[[#This Row],[Region]]=Select_Region)</f>
        <v>1</v>
      </c>
      <c r="M217" t="b">
        <f>IF(ISBLANK(Select_Rep),TRUE,Data[[#This Row],[Sales Rep]]=Select_Rep)</f>
        <v>1</v>
      </c>
      <c r="N217" t="b">
        <f>IF(ISBLANK(Select_Product),TRUE,Data[[#This Row],[Product]]=Select_Product)</f>
        <v>1</v>
      </c>
      <c r="O217" t="b">
        <f>IF(ISBLANK(Select_Month),TRUE,Data[[#This Row],[Month]]=Select_Month)</f>
        <v>1</v>
      </c>
      <c r="P217">
        <f>Data[[#This Row],[inc_region]]*Data[[#This Row],[inc_rep]]*Data[[#This Row],[inc_product]]*Data[[#This Row],[inc_month]]</f>
        <v>1</v>
      </c>
      <c r="Q217" s="2">
        <f>Data[[#This Row],[Units Sold]]*Data[[#This Row],[Unit Price]]*(1-Data[[#This Row],[Discount %]]/100)-Data[[#This Row],[Units Sold]]*Data[[#This Row],[Cost per Unit]]</f>
        <v>696</v>
      </c>
      <c r="R217" s="2">
        <f>Data[[#This Row],[inc_region]]*Data[[#This Row],[inc_rep]]*Data[[#This Row],[inc_product]]</f>
        <v>1</v>
      </c>
    </row>
    <row r="218" spans="1:18" x14ac:dyDescent="0.2">
      <c r="A218" t="s">
        <v>227</v>
      </c>
      <c r="B218" t="s">
        <v>312</v>
      </c>
      <c r="C218" t="s">
        <v>316</v>
      </c>
      <c r="D218" t="s">
        <v>324</v>
      </c>
      <c r="E218" t="s">
        <v>327</v>
      </c>
      <c r="F218" t="s">
        <v>330</v>
      </c>
      <c r="G218">
        <v>135</v>
      </c>
      <c r="H218">
        <v>55</v>
      </c>
      <c r="I218">
        <v>43</v>
      </c>
      <c r="J218">
        <v>0</v>
      </c>
      <c r="K218">
        <v>25</v>
      </c>
      <c r="L218" t="b">
        <f>IF(ISBLANK(Select_Region),TRUE,Data[[#This Row],[Region]]=Select_Region)</f>
        <v>1</v>
      </c>
      <c r="M218" t="b">
        <f>IF(ISBLANK(Select_Rep),TRUE,Data[[#This Row],[Sales Rep]]=Select_Rep)</f>
        <v>1</v>
      </c>
      <c r="N218" t="b">
        <f>IF(ISBLANK(Select_Product),TRUE,Data[[#This Row],[Product]]=Select_Product)</f>
        <v>1</v>
      </c>
      <c r="O218" t="b">
        <f>IF(ISBLANK(Select_Month),TRUE,Data[[#This Row],[Month]]=Select_Month)</f>
        <v>1</v>
      </c>
      <c r="P218">
        <f>Data[[#This Row],[inc_region]]*Data[[#This Row],[inc_rep]]*Data[[#This Row],[inc_product]]*Data[[#This Row],[inc_month]]</f>
        <v>1</v>
      </c>
      <c r="Q218" s="2">
        <f>Data[[#This Row],[Units Sold]]*Data[[#This Row],[Unit Price]]*(1-Data[[#This Row],[Discount %]]/100)-Data[[#This Row],[Units Sold]]*Data[[#This Row],[Cost per Unit]]</f>
        <v>1620</v>
      </c>
      <c r="R218" s="2">
        <f>Data[[#This Row],[inc_region]]*Data[[#This Row],[inc_rep]]*Data[[#This Row],[inc_product]]</f>
        <v>1</v>
      </c>
    </row>
    <row r="219" spans="1:18" hidden="1" x14ac:dyDescent="0.2">
      <c r="A219" t="s">
        <v>228</v>
      </c>
      <c r="B219" t="s">
        <v>313</v>
      </c>
      <c r="C219" t="s">
        <v>317</v>
      </c>
      <c r="D219" t="s">
        <v>323</v>
      </c>
      <c r="E219" t="s">
        <v>327</v>
      </c>
      <c r="F219" t="s">
        <v>332</v>
      </c>
      <c r="G219">
        <v>125</v>
      </c>
      <c r="H219">
        <v>55</v>
      </c>
      <c r="I219">
        <v>41</v>
      </c>
      <c r="J219">
        <v>5</v>
      </c>
      <c r="K219">
        <v>25</v>
      </c>
      <c r="L219" t="b">
        <f>IF(ISBLANK(Select_Region),TRUE,Data[[#This Row],[Region]]=Select_Region)</f>
        <v>1</v>
      </c>
      <c r="M219" t="b">
        <f>IF(ISBLANK(Select_Rep),TRUE,Data[[#This Row],[Sales Rep]]=Select_Rep)</f>
        <v>1</v>
      </c>
      <c r="N219" t="b">
        <f>IF(ISBLANK(Select_Product),TRUE,Data[[#This Row],[Product]]=Select_Product)</f>
        <v>1</v>
      </c>
      <c r="O219" t="b">
        <f>IF(ISBLANK(Select_Month),TRUE,Data[[#This Row],[Month]]=Select_Month)</f>
        <v>1</v>
      </c>
      <c r="P219">
        <f>Data[[#This Row],[inc_region]]*Data[[#This Row],[inc_rep]]*Data[[#This Row],[inc_product]]*Data[[#This Row],[inc_month]]</f>
        <v>1</v>
      </c>
      <c r="Q219" s="2">
        <f>Data[[#This Row],[Units Sold]]*Data[[#This Row],[Unit Price]]*(1-Data[[#This Row],[Discount %]]/100)-Data[[#This Row],[Units Sold]]*Data[[#This Row],[Cost per Unit]]</f>
        <v>1406.25</v>
      </c>
      <c r="R219" s="2">
        <f>Data[[#This Row],[inc_region]]*Data[[#This Row],[inc_rep]]*Data[[#This Row],[inc_product]]</f>
        <v>1</v>
      </c>
    </row>
    <row r="220" spans="1:18" hidden="1" x14ac:dyDescent="0.2">
      <c r="A220" t="s">
        <v>229</v>
      </c>
      <c r="B220" t="s">
        <v>312</v>
      </c>
      <c r="C220" t="s">
        <v>316</v>
      </c>
      <c r="D220" t="s">
        <v>323</v>
      </c>
      <c r="E220" t="s">
        <v>327</v>
      </c>
      <c r="F220" t="s">
        <v>331</v>
      </c>
      <c r="G220">
        <v>169</v>
      </c>
      <c r="H220">
        <v>52</v>
      </c>
      <c r="I220">
        <v>39</v>
      </c>
      <c r="J220">
        <v>10</v>
      </c>
      <c r="K220">
        <v>20</v>
      </c>
      <c r="L220" t="b">
        <f>IF(ISBLANK(Select_Region),TRUE,Data[[#This Row],[Region]]=Select_Region)</f>
        <v>1</v>
      </c>
      <c r="M220" t="b">
        <f>IF(ISBLANK(Select_Rep),TRUE,Data[[#This Row],[Sales Rep]]=Select_Rep)</f>
        <v>1</v>
      </c>
      <c r="N220" t="b">
        <f>IF(ISBLANK(Select_Product),TRUE,Data[[#This Row],[Product]]=Select_Product)</f>
        <v>1</v>
      </c>
      <c r="O220" t="b">
        <f>IF(ISBLANK(Select_Month),TRUE,Data[[#This Row],[Month]]=Select_Month)</f>
        <v>1</v>
      </c>
      <c r="P220">
        <f>Data[[#This Row],[inc_region]]*Data[[#This Row],[inc_rep]]*Data[[#This Row],[inc_product]]*Data[[#This Row],[inc_month]]</f>
        <v>1</v>
      </c>
      <c r="Q220" s="2">
        <f>Data[[#This Row],[Units Sold]]*Data[[#This Row],[Unit Price]]*(1-Data[[#This Row],[Discount %]]/100)-Data[[#This Row],[Units Sold]]*Data[[#This Row],[Cost per Unit]]</f>
        <v>1318.1999999999998</v>
      </c>
      <c r="R220" s="2">
        <f>Data[[#This Row],[inc_region]]*Data[[#This Row],[inc_rep]]*Data[[#This Row],[inc_product]]</f>
        <v>1</v>
      </c>
    </row>
    <row r="221" spans="1:18" hidden="1" x14ac:dyDescent="0.2">
      <c r="A221" t="s">
        <v>230</v>
      </c>
      <c r="B221" t="s">
        <v>312</v>
      </c>
      <c r="C221" t="s">
        <v>319</v>
      </c>
      <c r="D221" t="s">
        <v>323</v>
      </c>
      <c r="E221" t="s">
        <v>327</v>
      </c>
      <c r="F221" t="s">
        <v>333</v>
      </c>
      <c r="G221">
        <v>116</v>
      </c>
      <c r="H221">
        <v>60</v>
      </c>
      <c r="I221">
        <v>43</v>
      </c>
      <c r="J221">
        <v>0</v>
      </c>
      <c r="K221">
        <v>30</v>
      </c>
      <c r="L221" t="b">
        <f>IF(ISBLANK(Select_Region),TRUE,Data[[#This Row],[Region]]=Select_Region)</f>
        <v>1</v>
      </c>
      <c r="M221" t="b">
        <f>IF(ISBLANK(Select_Rep),TRUE,Data[[#This Row],[Sales Rep]]=Select_Rep)</f>
        <v>1</v>
      </c>
      <c r="N221" t="b">
        <f>IF(ISBLANK(Select_Product),TRUE,Data[[#This Row],[Product]]=Select_Product)</f>
        <v>1</v>
      </c>
      <c r="O221" t="b">
        <f>IF(ISBLANK(Select_Month),TRUE,Data[[#This Row],[Month]]=Select_Month)</f>
        <v>1</v>
      </c>
      <c r="P221">
        <f>Data[[#This Row],[inc_region]]*Data[[#This Row],[inc_rep]]*Data[[#This Row],[inc_product]]*Data[[#This Row],[inc_month]]</f>
        <v>1</v>
      </c>
      <c r="Q221" s="2">
        <f>Data[[#This Row],[Units Sold]]*Data[[#This Row],[Unit Price]]*(1-Data[[#This Row],[Discount %]]/100)-Data[[#This Row],[Units Sold]]*Data[[#This Row],[Cost per Unit]]</f>
        <v>1972</v>
      </c>
      <c r="R221" s="2">
        <f>Data[[#This Row],[inc_region]]*Data[[#This Row],[inc_rep]]*Data[[#This Row],[inc_product]]</f>
        <v>1</v>
      </c>
    </row>
    <row r="222" spans="1:18" hidden="1" x14ac:dyDescent="0.2">
      <c r="A222" t="s">
        <v>231</v>
      </c>
      <c r="B222" t="s">
        <v>312</v>
      </c>
      <c r="C222" t="s">
        <v>319</v>
      </c>
      <c r="D222" t="s">
        <v>323</v>
      </c>
      <c r="E222" t="s">
        <v>327</v>
      </c>
      <c r="F222" t="s">
        <v>332</v>
      </c>
      <c r="G222">
        <v>57</v>
      </c>
      <c r="H222">
        <v>50</v>
      </c>
      <c r="I222">
        <v>31</v>
      </c>
      <c r="J222">
        <v>0</v>
      </c>
      <c r="K222">
        <v>25</v>
      </c>
      <c r="L222" t="b">
        <f>IF(ISBLANK(Select_Region),TRUE,Data[[#This Row],[Region]]=Select_Region)</f>
        <v>1</v>
      </c>
      <c r="M222" t="b">
        <f>IF(ISBLANK(Select_Rep),TRUE,Data[[#This Row],[Sales Rep]]=Select_Rep)</f>
        <v>1</v>
      </c>
      <c r="N222" t="b">
        <f>IF(ISBLANK(Select_Product),TRUE,Data[[#This Row],[Product]]=Select_Product)</f>
        <v>1</v>
      </c>
      <c r="O222" t="b">
        <f>IF(ISBLANK(Select_Month),TRUE,Data[[#This Row],[Month]]=Select_Month)</f>
        <v>1</v>
      </c>
      <c r="P222">
        <f>Data[[#This Row],[inc_region]]*Data[[#This Row],[inc_rep]]*Data[[#This Row],[inc_product]]*Data[[#This Row],[inc_month]]</f>
        <v>1</v>
      </c>
      <c r="Q222" s="2">
        <f>Data[[#This Row],[Units Sold]]*Data[[#This Row],[Unit Price]]*(1-Data[[#This Row],[Discount %]]/100)-Data[[#This Row],[Units Sold]]*Data[[#This Row],[Cost per Unit]]</f>
        <v>1083</v>
      </c>
      <c r="R222" s="2">
        <f>Data[[#This Row],[inc_region]]*Data[[#This Row],[inc_rep]]*Data[[#This Row],[inc_product]]</f>
        <v>1</v>
      </c>
    </row>
    <row r="223" spans="1:18" x14ac:dyDescent="0.2">
      <c r="A223" t="s">
        <v>232</v>
      </c>
      <c r="B223" t="s">
        <v>311</v>
      </c>
      <c r="C223" t="s">
        <v>315</v>
      </c>
      <c r="D223" t="s">
        <v>324</v>
      </c>
      <c r="E223" t="s">
        <v>327</v>
      </c>
      <c r="F223" t="s">
        <v>330</v>
      </c>
      <c r="G223">
        <v>58</v>
      </c>
      <c r="H223">
        <v>62</v>
      </c>
      <c r="I223">
        <v>52</v>
      </c>
      <c r="J223">
        <v>0</v>
      </c>
      <c r="K223">
        <v>30</v>
      </c>
      <c r="L223" t="b">
        <f>IF(ISBLANK(Select_Region),TRUE,Data[[#This Row],[Region]]=Select_Region)</f>
        <v>1</v>
      </c>
      <c r="M223" t="b">
        <f>IF(ISBLANK(Select_Rep),TRUE,Data[[#This Row],[Sales Rep]]=Select_Rep)</f>
        <v>1</v>
      </c>
      <c r="N223" t="b">
        <f>IF(ISBLANK(Select_Product),TRUE,Data[[#This Row],[Product]]=Select_Product)</f>
        <v>1</v>
      </c>
      <c r="O223" t="b">
        <f>IF(ISBLANK(Select_Month),TRUE,Data[[#This Row],[Month]]=Select_Month)</f>
        <v>1</v>
      </c>
      <c r="P223">
        <f>Data[[#This Row],[inc_region]]*Data[[#This Row],[inc_rep]]*Data[[#This Row],[inc_product]]*Data[[#This Row],[inc_month]]</f>
        <v>1</v>
      </c>
      <c r="Q223" s="2">
        <f>Data[[#This Row],[Units Sold]]*Data[[#This Row],[Unit Price]]*(1-Data[[#This Row],[Discount %]]/100)-Data[[#This Row],[Units Sold]]*Data[[#This Row],[Cost per Unit]]</f>
        <v>580</v>
      </c>
      <c r="R223" s="2">
        <f>Data[[#This Row],[inc_region]]*Data[[#This Row],[inc_rep]]*Data[[#This Row],[inc_product]]</f>
        <v>1</v>
      </c>
    </row>
    <row r="224" spans="1:18" hidden="1" x14ac:dyDescent="0.2">
      <c r="A224" t="s">
        <v>233</v>
      </c>
      <c r="B224" t="s">
        <v>313</v>
      </c>
      <c r="C224" t="s">
        <v>321</v>
      </c>
      <c r="D224" t="s">
        <v>325</v>
      </c>
      <c r="E224" t="s">
        <v>328</v>
      </c>
      <c r="F224" t="s">
        <v>330</v>
      </c>
      <c r="G224">
        <v>195</v>
      </c>
      <c r="H224">
        <v>55</v>
      </c>
      <c r="I224">
        <v>39</v>
      </c>
      <c r="J224">
        <v>0</v>
      </c>
      <c r="K224">
        <v>30</v>
      </c>
      <c r="L224" t="b">
        <f>IF(ISBLANK(Select_Region),TRUE,Data[[#This Row],[Region]]=Select_Region)</f>
        <v>1</v>
      </c>
      <c r="M224" t="b">
        <f>IF(ISBLANK(Select_Rep),TRUE,Data[[#This Row],[Sales Rep]]=Select_Rep)</f>
        <v>1</v>
      </c>
      <c r="N224" t="b">
        <f>IF(ISBLANK(Select_Product),TRUE,Data[[#This Row],[Product]]=Select_Product)</f>
        <v>1</v>
      </c>
      <c r="O224" t="b">
        <f>IF(ISBLANK(Select_Month),TRUE,Data[[#This Row],[Month]]=Select_Month)</f>
        <v>1</v>
      </c>
      <c r="P224">
        <f>Data[[#This Row],[inc_region]]*Data[[#This Row],[inc_rep]]*Data[[#This Row],[inc_product]]*Data[[#This Row],[inc_month]]</f>
        <v>1</v>
      </c>
      <c r="Q224" s="2">
        <f>Data[[#This Row],[Units Sold]]*Data[[#This Row],[Unit Price]]*(1-Data[[#This Row],[Discount %]]/100)-Data[[#This Row],[Units Sold]]*Data[[#This Row],[Cost per Unit]]</f>
        <v>3120</v>
      </c>
      <c r="R224" s="2">
        <f>Data[[#This Row],[inc_region]]*Data[[#This Row],[inc_rep]]*Data[[#This Row],[inc_product]]</f>
        <v>1</v>
      </c>
    </row>
    <row r="225" spans="1:18" x14ac:dyDescent="0.2">
      <c r="A225" t="s">
        <v>234</v>
      </c>
      <c r="B225" t="s">
        <v>312</v>
      </c>
      <c r="C225" t="s">
        <v>319</v>
      </c>
      <c r="D225" t="s">
        <v>324</v>
      </c>
      <c r="E225" t="s">
        <v>327</v>
      </c>
      <c r="F225" t="s">
        <v>333</v>
      </c>
      <c r="G225">
        <v>160</v>
      </c>
      <c r="H225">
        <v>62</v>
      </c>
      <c r="I225">
        <v>52</v>
      </c>
      <c r="J225">
        <v>10</v>
      </c>
      <c r="K225">
        <v>30</v>
      </c>
      <c r="L225" t="b">
        <f>IF(ISBLANK(Select_Region),TRUE,Data[[#This Row],[Region]]=Select_Region)</f>
        <v>1</v>
      </c>
      <c r="M225" t="b">
        <f>IF(ISBLANK(Select_Rep),TRUE,Data[[#This Row],[Sales Rep]]=Select_Rep)</f>
        <v>1</v>
      </c>
      <c r="N225" t="b">
        <f>IF(ISBLANK(Select_Product),TRUE,Data[[#This Row],[Product]]=Select_Product)</f>
        <v>1</v>
      </c>
      <c r="O225" t="b">
        <f>IF(ISBLANK(Select_Month),TRUE,Data[[#This Row],[Month]]=Select_Month)</f>
        <v>1</v>
      </c>
      <c r="P225">
        <f>Data[[#This Row],[inc_region]]*Data[[#This Row],[inc_rep]]*Data[[#This Row],[inc_product]]*Data[[#This Row],[inc_month]]</f>
        <v>1</v>
      </c>
      <c r="Q225" s="2">
        <f>Data[[#This Row],[Units Sold]]*Data[[#This Row],[Unit Price]]*(1-Data[[#This Row],[Discount %]]/100)-Data[[#This Row],[Units Sold]]*Data[[#This Row],[Cost per Unit]]</f>
        <v>608</v>
      </c>
      <c r="R225" s="2">
        <f>Data[[#This Row],[inc_region]]*Data[[#This Row],[inc_rep]]*Data[[#This Row],[inc_product]]</f>
        <v>1</v>
      </c>
    </row>
    <row r="226" spans="1:18" hidden="1" x14ac:dyDescent="0.2">
      <c r="A226" t="s">
        <v>235</v>
      </c>
      <c r="B226" t="s">
        <v>313</v>
      </c>
      <c r="C226" t="s">
        <v>317</v>
      </c>
      <c r="D226" t="s">
        <v>325</v>
      </c>
      <c r="E226" t="s">
        <v>328</v>
      </c>
      <c r="F226" t="s">
        <v>334</v>
      </c>
      <c r="G226">
        <v>126</v>
      </c>
      <c r="H226">
        <v>60</v>
      </c>
      <c r="I226">
        <v>50</v>
      </c>
      <c r="J226">
        <v>5</v>
      </c>
      <c r="K226">
        <v>25</v>
      </c>
      <c r="L226" t="b">
        <f>IF(ISBLANK(Select_Region),TRUE,Data[[#This Row],[Region]]=Select_Region)</f>
        <v>1</v>
      </c>
      <c r="M226" t="b">
        <f>IF(ISBLANK(Select_Rep),TRUE,Data[[#This Row],[Sales Rep]]=Select_Rep)</f>
        <v>1</v>
      </c>
      <c r="N226" t="b">
        <f>IF(ISBLANK(Select_Product),TRUE,Data[[#This Row],[Product]]=Select_Product)</f>
        <v>1</v>
      </c>
      <c r="O226" t="b">
        <f>IF(ISBLANK(Select_Month),TRUE,Data[[#This Row],[Month]]=Select_Month)</f>
        <v>1</v>
      </c>
      <c r="P226">
        <f>Data[[#This Row],[inc_region]]*Data[[#This Row],[inc_rep]]*Data[[#This Row],[inc_product]]*Data[[#This Row],[inc_month]]</f>
        <v>1</v>
      </c>
      <c r="Q226" s="2">
        <f>Data[[#This Row],[Units Sold]]*Data[[#This Row],[Unit Price]]*(1-Data[[#This Row],[Discount %]]/100)-Data[[#This Row],[Units Sold]]*Data[[#This Row],[Cost per Unit]]</f>
        <v>882</v>
      </c>
      <c r="R226" s="2">
        <f>Data[[#This Row],[inc_region]]*Data[[#This Row],[inc_rep]]*Data[[#This Row],[inc_product]]</f>
        <v>1</v>
      </c>
    </row>
    <row r="227" spans="1:18" hidden="1" x14ac:dyDescent="0.2">
      <c r="A227" t="s">
        <v>236</v>
      </c>
      <c r="B227" t="s">
        <v>314</v>
      </c>
      <c r="C227" t="s">
        <v>322</v>
      </c>
      <c r="D227" t="s">
        <v>323</v>
      </c>
      <c r="E227" t="s">
        <v>327</v>
      </c>
      <c r="F227" t="s">
        <v>334</v>
      </c>
      <c r="G227">
        <v>66</v>
      </c>
      <c r="H227">
        <v>55</v>
      </c>
      <c r="I227">
        <v>43</v>
      </c>
      <c r="J227">
        <v>0</v>
      </c>
      <c r="K227">
        <v>30</v>
      </c>
      <c r="L227" t="b">
        <f>IF(ISBLANK(Select_Region),TRUE,Data[[#This Row],[Region]]=Select_Region)</f>
        <v>1</v>
      </c>
      <c r="M227" t="b">
        <f>IF(ISBLANK(Select_Rep),TRUE,Data[[#This Row],[Sales Rep]]=Select_Rep)</f>
        <v>1</v>
      </c>
      <c r="N227" t="b">
        <f>IF(ISBLANK(Select_Product),TRUE,Data[[#This Row],[Product]]=Select_Product)</f>
        <v>1</v>
      </c>
      <c r="O227" t="b">
        <f>IF(ISBLANK(Select_Month),TRUE,Data[[#This Row],[Month]]=Select_Month)</f>
        <v>1</v>
      </c>
      <c r="P227">
        <f>Data[[#This Row],[inc_region]]*Data[[#This Row],[inc_rep]]*Data[[#This Row],[inc_product]]*Data[[#This Row],[inc_month]]</f>
        <v>1</v>
      </c>
      <c r="Q227" s="2">
        <f>Data[[#This Row],[Units Sold]]*Data[[#This Row],[Unit Price]]*(1-Data[[#This Row],[Discount %]]/100)-Data[[#This Row],[Units Sold]]*Data[[#This Row],[Cost per Unit]]</f>
        <v>792</v>
      </c>
      <c r="R227" s="2">
        <f>Data[[#This Row],[inc_region]]*Data[[#This Row],[inc_rep]]*Data[[#This Row],[inc_product]]</f>
        <v>1</v>
      </c>
    </row>
    <row r="228" spans="1:18" hidden="1" x14ac:dyDescent="0.2">
      <c r="A228" t="s">
        <v>237</v>
      </c>
      <c r="B228" t="s">
        <v>311</v>
      </c>
      <c r="C228" t="s">
        <v>315</v>
      </c>
      <c r="D228" t="s">
        <v>325</v>
      </c>
      <c r="E228" t="s">
        <v>328</v>
      </c>
      <c r="F228" t="s">
        <v>330</v>
      </c>
      <c r="G228">
        <v>133</v>
      </c>
      <c r="H228">
        <v>60</v>
      </c>
      <c r="I228">
        <v>50</v>
      </c>
      <c r="J228">
        <v>15</v>
      </c>
      <c r="K228">
        <v>20</v>
      </c>
      <c r="L228" t="b">
        <f>IF(ISBLANK(Select_Region),TRUE,Data[[#This Row],[Region]]=Select_Region)</f>
        <v>1</v>
      </c>
      <c r="M228" t="b">
        <f>IF(ISBLANK(Select_Rep),TRUE,Data[[#This Row],[Sales Rep]]=Select_Rep)</f>
        <v>1</v>
      </c>
      <c r="N228" t="b">
        <f>IF(ISBLANK(Select_Product),TRUE,Data[[#This Row],[Product]]=Select_Product)</f>
        <v>1</v>
      </c>
      <c r="O228" t="b">
        <f>IF(ISBLANK(Select_Month),TRUE,Data[[#This Row],[Month]]=Select_Month)</f>
        <v>1</v>
      </c>
      <c r="P228">
        <f>Data[[#This Row],[inc_region]]*Data[[#This Row],[inc_rep]]*Data[[#This Row],[inc_product]]*Data[[#This Row],[inc_month]]</f>
        <v>1</v>
      </c>
      <c r="Q228" s="2">
        <f>Data[[#This Row],[Units Sold]]*Data[[#This Row],[Unit Price]]*(1-Data[[#This Row],[Discount %]]/100)-Data[[#This Row],[Units Sold]]*Data[[#This Row],[Cost per Unit]]</f>
        <v>133</v>
      </c>
      <c r="R228" s="2">
        <f>Data[[#This Row],[inc_region]]*Data[[#This Row],[inc_rep]]*Data[[#This Row],[inc_product]]</f>
        <v>1</v>
      </c>
    </row>
    <row r="229" spans="1:18" hidden="1" x14ac:dyDescent="0.2">
      <c r="A229" t="s">
        <v>238</v>
      </c>
      <c r="B229" t="s">
        <v>314</v>
      </c>
      <c r="C229" t="s">
        <v>318</v>
      </c>
      <c r="D229" t="s">
        <v>326</v>
      </c>
      <c r="E229" t="s">
        <v>329</v>
      </c>
      <c r="F229" t="s">
        <v>331</v>
      </c>
      <c r="G229">
        <v>163</v>
      </c>
      <c r="H229">
        <v>55</v>
      </c>
      <c r="I229">
        <v>36</v>
      </c>
      <c r="J229">
        <v>15</v>
      </c>
      <c r="K229">
        <v>20</v>
      </c>
      <c r="L229" t="b">
        <f>IF(ISBLANK(Select_Region),TRUE,Data[[#This Row],[Region]]=Select_Region)</f>
        <v>1</v>
      </c>
      <c r="M229" t="b">
        <f>IF(ISBLANK(Select_Rep),TRUE,Data[[#This Row],[Sales Rep]]=Select_Rep)</f>
        <v>1</v>
      </c>
      <c r="N229" t="b">
        <f>IF(ISBLANK(Select_Product),TRUE,Data[[#This Row],[Product]]=Select_Product)</f>
        <v>1</v>
      </c>
      <c r="O229" t="b">
        <f>IF(ISBLANK(Select_Month),TRUE,Data[[#This Row],[Month]]=Select_Month)</f>
        <v>1</v>
      </c>
      <c r="P229">
        <f>Data[[#This Row],[inc_region]]*Data[[#This Row],[inc_rep]]*Data[[#This Row],[inc_product]]*Data[[#This Row],[inc_month]]</f>
        <v>1</v>
      </c>
      <c r="Q229" s="2">
        <f>Data[[#This Row],[Units Sold]]*Data[[#This Row],[Unit Price]]*(1-Data[[#This Row],[Discount %]]/100)-Data[[#This Row],[Units Sold]]*Data[[#This Row],[Cost per Unit]]</f>
        <v>1752.25</v>
      </c>
      <c r="R229" s="2">
        <f>Data[[#This Row],[inc_region]]*Data[[#This Row],[inc_rep]]*Data[[#This Row],[inc_product]]</f>
        <v>1</v>
      </c>
    </row>
    <row r="230" spans="1:18" x14ac:dyDescent="0.2">
      <c r="A230" t="s">
        <v>239</v>
      </c>
      <c r="B230" t="s">
        <v>314</v>
      </c>
      <c r="C230" t="s">
        <v>322</v>
      </c>
      <c r="D230" t="s">
        <v>324</v>
      </c>
      <c r="E230" t="s">
        <v>327</v>
      </c>
      <c r="F230" t="s">
        <v>330</v>
      </c>
      <c r="G230">
        <v>54</v>
      </c>
      <c r="H230">
        <v>55</v>
      </c>
      <c r="I230">
        <v>40</v>
      </c>
      <c r="J230">
        <v>0</v>
      </c>
      <c r="K230">
        <v>20</v>
      </c>
      <c r="L230" t="b">
        <f>IF(ISBLANK(Select_Region),TRUE,Data[[#This Row],[Region]]=Select_Region)</f>
        <v>1</v>
      </c>
      <c r="M230" t="b">
        <f>IF(ISBLANK(Select_Rep),TRUE,Data[[#This Row],[Sales Rep]]=Select_Rep)</f>
        <v>1</v>
      </c>
      <c r="N230" t="b">
        <f>IF(ISBLANK(Select_Product),TRUE,Data[[#This Row],[Product]]=Select_Product)</f>
        <v>1</v>
      </c>
      <c r="O230" t="b">
        <f>IF(ISBLANK(Select_Month),TRUE,Data[[#This Row],[Month]]=Select_Month)</f>
        <v>1</v>
      </c>
      <c r="P230">
        <f>Data[[#This Row],[inc_region]]*Data[[#This Row],[inc_rep]]*Data[[#This Row],[inc_product]]*Data[[#This Row],[inc_month]]</f>
        <v>1</v>
      </c>
      <c r="Q230" s="2">
        <f>Data[[#This Row],[Units Sold]]*Data[[#This Row],[Unit Price]]*(1-Data[[#This Row],[Discount %]]/100)-Data[[#This Row],[Units Sold]]*Data[[#This Row],[Cost per Unit]]</f>
        <v>810</v>
      </c>
      <c r="R230" s="2">
        <f>Data[[#This Row],[inc_region]]*Data[[#This Row],[inc_rep]]*Data[[#This Row],[inc_product]]</f>
        <v>1</v>
      </c>
    </row>
    <row r="231" spans="1:18" x14ac:dyDescent="0.2">
      <c r="A231" t="s">
        <v>240</v>
      </c>
      <c r="B231" t="s">
        <v>314</v>
      </c>
      <c r="C231" t="s">
        <v>318</v>
      </c>
      <c r="D231" t="s">
        <v>324</v>
      </c>
      <c r="E231" t="s">
        <v>327</v>
      </c>
      <c r="F231" t="s">
        <v>333</v>
      </c>
      <c r="G231">
        <v>56</v>
      </c>
      <c r="H231">
        <v>60</v>
      </c>
      <c r="I231">
        <v>47</v>
      </c>
      <c r="J231">
        <v>5</v>
      </c>
      <c r="K231">
        <v>30</v>
      </c>
      <c r="L231" t="b">
        <f>IF(ISBLANK(Select_Region),TRUE,Data[[#This Row],[Region]]=Select_Region)</f>
        <v>1</v>
      </c>
      <c r="M231" t="b">
        <f>IF(ISBLANK(Select_Rep),TRUE,Data[[#This Row],[Sales Rep]]=Select_Rep)</f>
        <v>1</v>
      </c>
      <c r="N231" t="b">
        <f>IF(ISBLANK(Select_Product),TRUE,Data[[#This Row],[Product]]=Select_Product)</f>
        <v>1</v>
      </c>
      <c r="O231" t="b">
        <f>IF(ISBLANK(Select_Month),TRUE,Data[[#This Row],[Month]]=Select_Month)</f>
        <v>1</v>
      </c>
      <c r="P231">
        <f>Data[[#This Row],[inc_region]]*Data[[#This Row],[inc_rep]]*Data[[#This Row],[inc_product]]*Data[[#This Row],[inc_month]]</f>
        <v>1</v>
      </c>
      <c r="Q231" s="2">
        <f>Data[[#This Row],[Units Sold]]*Data[[#This Row],[Unit Price]]*(1-Data[[#This Row],[Discount %]]/100)-Data[[#This Row],[Units Sold]]*Data[[#This Row],[Cost per Unit]]</f>
        <v>560</v>
      </c>
      <c r="R231" s="2">
        <f>Data[[#This Row],[inc_region]]*Data[[#This Row],[inc_rep]]*Data[[#This Row],[inc_product]]</f>
        <v>1</v>
      </c>
    </row>
    <row r="232" spans="1:18" hidden="1" x14ac:dyDescent="0.2">
      <c r="A232" t="s">
        <v>241</v>
      </c>
      <c r="B232" t="s">
        <v>312</v>
      </c>
      <c r="C232" t="s">
        <v>316</v>
      </c>
      <c r="D232" t="s">
        <v>326</v>
      </c>
      <c r="E232" t="s">
        <v>329</v>
      </c>
      <c r="F232" t="s">
        <v>333</v>
      </c>
      <c r="G232">
        <v>185</v>
      </c>
      <c r="H232">
        <v>52</v>
      </c>
      <c r="I232">
        <v>39</v>
      </c>
      <c r="J232">
        <v>5</v>
      </c>
      <c r="K232">
        <v>30</v>
      </c>
      <c r="L232" t="b">
        <f>IF(ISBLANK(Select_Region),TRUE,Data[[#This Row],[Region]]=Select_Region)</f>
        <v>1</v>
      </c>
      <c r="M232" t="b">
        <f>IF(ISBLANK(Select_Rep),TRUE,Data[[#This Row],[Sales Rep]]=Select_Rep)</f>
        <v>1</v>
      </c>
      <c r="N232" t="b">
        <f>IF(ISBLANK(Select_Product),TRUE,Data[[#This Row],[Product]]=Select_Product)</f>
        <v>1</v>
      </c>
      <c r="O232" t="b">
        <f>IF(ISBLANK(Select_Month),TRUE,Data[[#This Row],[Month]]=Select_Month)</f>
        <v>1</v>
      </c>
      <c r="P232">
        <f>Data[[#This Row],[inc_region]]*Data[[#This Row],[inc_rep]]*Data[[#This Row],[inc_product]]*Data[[#This Row],[inc_month]]</f>
        <v>1</v>
      </c>
      <c r="Q232" s="2">
        <f>Data[[#This Row],[Units Sold]]*Data[[#This Row],[Unit Price]]*(1-Data[[#This Row],[Discount %]]/100)-Data[[#This Row],[Units Sold]]*Data[[#This Row],[Cost per Unit]]</f>
        <v>1924</v>
      </c>
      <c r="R232" s="2">
        <f>Data[[#This Row],[inc_region]]*Data[[#This Row],[inc_rep]]*Data[[#This Row],[inc_product]]</f>
        <v>1</v>
      </c>
    </row>
    <row r="233" spans="1:18" hidden="1" x14ac:dyDescent="0.2">
      <c r="A233" t="s">
        <v>242</v>
      </c>
      <c r="B233" t="s">
        <v>311</v>
      </c>
      <c r="C233" t="s">
        <v>315</v>
      </c>
      <c r="D233" t="s">
        <v>323</v>
      </c>
      <c r="E233" t="s">
        <v>327</v>
      </c>
      <c r="F233" t="s">
        <v>333</v>
      </c>
      <c r="G233">
        <v>127</v>
      </c>
      <c r="H233">
        <v>55</v>
      </c>
      <c r="I233">
        <v>39</v>
      </c>
      <c r="J233">
        <v>10</v>
      </c>
      <c r="K233">
        <v>20</v>
      </c>
      <c r="L233" t="b">
        <f>IF(ISBLANK(Select_Region),TRUE,Data[[#This Row],[Region]]=Select_Region)</f>
        <v>1</v>
      </c>
      <c r="M233" t="b">
        <f>IF(ISBLANK(Select_Rep),TRUE,Data[[#This Row],[Sales Rep]]=Select_Rep)</f>
        <v>1</v>
      </c>
      <c r="N233" t="b">
        <f>IF(ISBLANK(Select_Product),TRUE,Data[[#This Row],[Product]]=Select_Product)</f>
        <v>1</v>
      </c>
      <c r="O233" t="b">
        <f>IF(ISBLANK(Select_Month),TRUE,Data[[#This Row],[Month]]=Select_Month)</f>
        <v>1</v>
      </c>
      <c r="P233">
        <f>Data[[#This Row],[inc_region]]*Data[[#This Row],[inc_rep]]*Data[[#This Row],[inc_product]]*Data[[#This Row],[inc_month]]</f>
        <v>1</v>
      </c>
      <c r="Q233" s="2">
        <f>Data[[#This Row],[Units Sold]]*Data[[#This Row],[Unit Price]]*(1-Data[[#This Row],[Discount %]]/100)-Data[[#This Row],[Units Sold]]*Data[[#This Row],[Cost per Unit]]</f>
        <v>1333.5</v>
      </c>
      <c r="R233" s="2">
        <f>Data[[#This Row],[inc_region]]*Data[[#This Row],[inc_rep]]*Data[[#This Row],[inc_product]]</f>
        <v>1</v>
      </c>
    </row>
    <row r="234" spans="1:18" hidden="1" x14ac:dyDescent="0.2">
      <c r="A234" t="s">
        <v>243</v>
      </c>
      <c r="B234" t="s">
        <v>313</v>
      </c>
      <c r="C234" t="s">
        <v>321</v>
      </c>
      <c r="D234" t="s">
        <v>326</v>
      </c>
      <c r="E234" t="s">
        <v>329</v>
      </c>
      <c r="F234" t="s">
        <v>330</v>
      </c>
      <c r="G234">
        <v>147</v>
      </c>
      <c r="H234">
        <v>45</v>
      </c>
      <c r="I234">
        <v>30</v>
      </c>
      <c r="J234">
        <v>15</v>
      </c>
      <c r="K234">
        <v>25</v>
      </c>
      <c r="L234" t="b">
        <f>IF(ISBLANK(Select_Region),TRUE,Data[[#This Row],[Region]]=Select_Region)</f>
        <v>1</v>
      </c>
      <c r="M234" t="b">
        <f>IF(ISBLANK(Select_Rep),TRUE,Data[[#This Row],[Sales Rep]]=Select_Rep)</f>
        <v>1</v>
      </c>
      <c r="N234" t="b">
        <f>IF(ISBLANK(Select_Product),TRUE,Data[[#This Row],[Product]]=Select_Product)</f>
        <v>1</v>
      </c>
      <c r="O234" t="b">
        <f>IF(ISBLANK(Select_Month),TRUE,Data[[#This Row],[Month]]=Select_Month)</f>
        <v>1</v>
      </c>
      <c r="P234">
        <f>Data[[#This Row],[inc_region]]*Data[[#This Row],[inc_rep]]*Data[[#This Row],[inc_product]]*Data[[#This Row],[inc_month]]</f>
        <v>1</v>
      </c>
      <c r="Q234" s="2">
        <f>Data[[#This Row],[Units Sold]]*Data[[#This Row],[Unit Price]]*(1-Data[[#This Row],[Discount %]]/100)-Data[[#This Row],[Units Sold]]*Data[[#This Row],[Cost per Unit]]</f>
        <v>1212.75</v>
      </c>
      <c r="R234" s="2">
        <f>Data[[#This Row],[inc_region]]*Data[[#This Row],[inc_rep]]*Data[[#This Row],[inc_product]]</f>
        <v>1</v>
      </c>
    </row>
    <row r="235" spans="1:18" x14ac:dyDescent="0.2">
      <c r="A235" t="s">
        <v>244</v>
      </c>
      <c r="B235" t="s">
        <v>314</v>
      </c>
      <c r="C235" t="s">
        <v>318</v>
      </c>
      <c r="D235" t="s">
        <v>324</v>
      </c>
      <c r="E235" t="s">
        <v>327</v>
      </c>
      <c r="F235" t="s">
        <v>331</v>
      </c>
      <c r="G235">
        <v>139</v>
      </c>
      <c r="H235">
        <v>60</v>
      </c>
      <c r="I235">
        <v>49</v>
      </c>
      <c r="J235">
        <v>0</v>
      </c>
      <c r="K235">
        <v>25</v>
      </c>
      <c r="L235" t="b">
        <f>IF(ISBLANK(Select_Region),TRUE,Data[[#This Row],[Region]]=Select_Region)</f>
        <v>1</v>
      </c>
      <c r="M235" t="b">
        <f>IF(ISBLANK(Select_Rep),TRUE,Data[[#This Row],[Sales Rep]]=Select_Rep)</f>
        <v>1</v>
      </c>
      <c r="N235" t="b">
        <f>IF(ISBLANK(Select_Product),TRUE,Data[[#This Row],[Product]]=Select_Product)</f>
        <v>1</v>
      </c>
      <c r="O235" t="b">
        <f>IF(ISBLANK(Select_Month),TRUE,Data[[#This Row],[Month]]=Select_Month)</f>
        <v>1</v>
      </c>
      <c r="P235">
        <f>Data[[#This Row],[inc_region]]*Data[[#This Row],[inc_rep]]*Data[[#This Row],[inc_product]]*Data[[#This Row],[inc_month]]</f>
        <v>1</v>
      </c>
      <c r="Q235" s="2">
        <f>Data[[#This Row],[Units Sold]]*Data[[#This Row],[Unit Price]]*(1-Data[[#This Row],[Discount %]]/100)-Data[[#This Row],[Units Sold]]*Data[[#This Row],[Cost per Unit]]</f>
        <v>1529</v>
      </c>
      <c r="R235" s="2">
        <f>Data[[#This Row],[inc_region]]*Data[[#This Row],[inc_rep]]*Data[[#This Row],[inc_product]]</f>
        <v>1</v>
      </c>
    </row>
    <row r="236" spans="1:18" hidden="1" x14ac:dyDescent="0.2">
      <c r="A236" t="s">
        <v>245</v>
      </c>
      <c r="B236" t="s">
        <v>311</v>
      </c>
      <c r="C236" t="s">
        <v>315</v>
      </c>
      <c r="D236" t="s">
        <v>323</v>
      </c>
      <c r="E236" t="s">
        <v>327</v>
      </c>
      <c r="F236" t="s">
        <v>334</v>
      </c>
      <c r="G236">
        <v>140</v>
      </c>
      <c r="H236">
        <v>52</v>
      </c>
      <c r="I236">
        <v>35</v>
      </c>
      <c r="J236">
        <v>10</v>
      </c>
      <c r="K236">
        <v>25</v>
      </c>
      <c r="L236" t="b">
        <f>IF(ISBLANK(Select_Region),TRUE,Data[[#This Row],[Region]]=Select_Region)</f>
        <v>1</v>
      </c>
      <c r="M236" t="b">
        <f>IF(ISBLANK(Select_Rep),TRUE,Data[[#This Row],[Sales Rep]]=Select_Rep)</f>
        <v>1</v>
      </c>
      <c r="N236" t="b">
        <f>IF(ISBLANK(Select_Product),TRUE,Data[[#This Row],[Product]]=Select_Product)</f>
        <v>1</v>
      </c>
      <c r="O236" t="b">
        <f>IF(ISBLANK(Select_Month),TRUE,Data[[#This Row],[Month]]=Select_Month)</f>
        <v>1</v>
      </c>
      <c r="P236">
        <f>Data[[#This Row],[inc_region]]*Data[[#This Row],[inc_rep]]*Data[[#This Row],[inc_product]]*Data[[#This Row],[inc_month]]</f>
        <v>1</v>
      </c>
      <c r="Q236" s="2">
        <f>Data[[#This Row],[Units Sold]]*Data[[#This Row],[Unit Price]]*(1-Data[[#This Row],[Discount %]]/100)-Data[[#This Row],[Units Sold]]*Data[[#This Row],[Cost per Unit]]</f>
        <v>1652</v>
      </c>
      <c r="R236" s="2">
        <f>Data[[#This Row],[inc_region]]*Data[[#This Row],[inc_rep]]*Data[[#This Row],[inc_product]]</f>
        <v>1</v>
      </c>
    </row>
    <row r="237" spans="1:18" hidden="1" x14ac:dyDescent="0.2">
      <c r="A237" t="s">
        <v>246</v>
      </c>
      <c r="B237" t="s">
        <v>312</v>
      </c>
      <c r="C237" t="s">
        <v>316</v>
      </c>
      <c r="D237" t="s">
        <v>326</v>
      </c>
      <c r="E237" t="s">
        <v>329</v>
      </c>
      <c r="F237" t="s">
        <v>334</v>
      </c>
      <c r="G237">
        <v>54</v>
      </c>
      <c r="H237">
        <v>60</v>
      </c>
      <c r="I237">
        <v>45</v>
      </c>
      <c r="J237">
        <v>5</v>
      </c>
      <c r="K237">
        <v>25</v>
      </c>
      <c r="L237" t="b">
        <f>IF(ISBLANK(Select_Region),TRUE,Data[[#This Row],[Region]]=Select_Region)</f>
        <v>1</v>
      </c>
      <c r="M237" t="b">
        <f>IF(ISBLANK(Select_Rep),TRUE,Data[[#This Row],[Sales Rep]]=Select_Rep)</f>
        <v>1</v>
      </c>
      <c r="N237" t="b">
        <f>IF(ISBLANK(Select_Product),TRUE,Data[[#This Row],[Product]]=Select_Product)</f>
        <v>1</v>
      </c>
      <c r="O237" t="b">
        <f>IF(ISBLANK(Select_Month),TRUE,Data[[#This Row],[Month]]=Select_Month)</f>
        <v>1</v>
      </c>
      <c r="P237">
        <f>Data[[#This Row],[inc_region]]*Data[[#This Row],[inc_rep]]*Data[[#This Row],[inc_product]]*Data[[#This Row],[inc_month]]</f>
        <v>1</v>
      </c>
      <c r="Q237" s="2">
        <f>Data[[#This Row],[Units Sold]]*Data[[#This Row],[Unit Price]]*(1-Data[[#This Row],[Discount %]]/100)-Data[[#This Row],[Units Sold]]*Data[[#This Row],[Cost per Unit]]</f>
        <v>648</v>
      </c>
      <c r="R237" s="2">
        <f>Data[[#This Row],[inc_region]]*Data[[#This Row],[inc_rep]]*Data[[#This Row],[inc_product]]</f>
        <v>1</v>
      </c>
    </row>
    <row r="238" spans="1:18" hidden="1" x14ac:dyDescent="0.2">
      <c r="A238" t="s">
        <v>247</v>
      </c>
      <c r="B238" t="s">
        <v>314</v>
      </c>
      <c r="C238" t="s">
        <v>322</v>
      </c>
      <c r="D238" t="s">
        <v>323</v>
      </c>
      <c r="E238" t="s">
        <v>327</v>
      </c>
      <c r="F238" t="s">
        <v>330</v>
      </c>
      <c r="G238">
        <v>135</v>
      </c>
      <c r="H238">
        <v>52</v>
      </c>
      <c r="I238">
        <v>34</v>
      </c>
      <c r="J238">
        <v>0</v>
      </c>
      <c r="K238">
        <v>30</v>
      </c>
      <c r="L238" t="b">
        <f>IF(ISBLANK(Select_Region),TRUE,Data[[#This Row],[Region]]=Select_Region)</f>
        <v>1</v>
      </c>
      <c r="M238" t="b">
        <f>IF(ISBLANK(Select_Rep),TRUE,Data[[#This Row],[Sales Rep]]=Select_Rep)</f>
        <v>1</v>
      </c>
      <c r="N238" t="b">
        <f>IF(ISBLANK(Select_Product),TRUE,Data[[#This Row],[Product]]=Select_Product)</f>
        <v>1</v>
      </c>
      <c r="O238" t="b">
        <f>IF(ISBLANK(Select_Month),TRUE,Data[[#This Row],[Month]]=Select_Month)</f>
        <v>1</v>
      </c>
      <c r="P238">
        <f>Data[[#This Row],[inc_region]]*Data[[#This Row],[inc_rep]]*Data[[#This Row],[inc_product]]*Data[[#This Row],[inc_month]]</f>
        <v>1</v>
      </c>
      <c r="Q238" s="2">
        <f>Data[[#This Row],[Units Sold]]*Data[[#This Row],[Unit Price]]*(1-Data[[#This Row],[Discount %]]/100)-Data[[#This Row],[Units Sold]]*Data[[#This Row],[Cost per Unit]]</f>
        <v>2430</v>
      </c>
      <c r="R238" s="2">
        <f>Data[[#This Row],[inc_region]]*Data[[#This Row],[inc_rep]]*Data[[#This Row],[inc_product]]</f>
        <v>1</v>
      </c>
    </row>
    <row r="239" spans="1:18" hidden="1" x14ac:dyDescent="0.2">
      <c r="A239" t="s">
        <v>248</v>
      </c>
      <c r="B239" t="s">
        <v>312</v>
      </c>
      <c r="C239" t="s">
        <v>316</v>
      </c>
      <c r="D239" t="s">
        <v>323</v>
      </c>
      <c r="E239" t="s">
        <v>327</v>
      </c>
      <c r="F239" t="s">
        <v>334</v>
      </c>
      <c r="G239">
        <v>158</v>
      </c>
      <c r="H239">
        <v>60</v>
      </c>
      <c r="I239">
        <v>50</v>
      </c>
      <c r="J239">
        <v>5</v>
      </c>
      <c r="K239">
        <v>30</v>
      </c>
      <c r="L239" t="b">
        <f>IF(ISBLANK(Select_Region),TRUE,Data[[#This Row],[Region]]=Select_Region)</f>
        <v>1</v>
      </c>
      <c r="M239" t="b">
        <f>IF(ISBLANK(Select_Rep),TRUE,Data[[#This Row],[Sales Rep]]=Select_Rep)</f>
        <v>1</v>
      </c>
      <c r="N239" t="b">
        <f>IF(ISBLANK(Select_Product),TRUE,Data[[#This Row],[Product]]=Select_Product)</f>
        <v>1</v>
      </c>
      <c r="O239" t="b">
        <f>IF(ISBLANK(Select_Month),TRUE,Data[[#This Row],[Month]]=Select_Month)</f>
        <v>1</v>
      </c>
      <c r="P239">
        <f>Data[[#This Row],[inc_region]]*Data[[#This Row],[inc_rep]]*Data[[#This Row],[inc_product]]*Data[[#This Row],[inc_month]]</f>
        <v>1</v>
      </c>
      <c r="Q239" s="2">
        <f>Data[[#This Row],[Units Sold]]*Data[[#This Row],[Unit Price]]*(1-Data[[#This Row],[Discount %]]/100)-Data[[#This Row],[Units Sold]]*Data[[#This Row],[Cost per Unit]]</f>
        <v>1106</v>
      </c>
      <c r="R239" s="2">
        <f>Data[[#This Row],[inc_region]]*Data[[#This Row],[inc_rep]]*Data[[#This Row],[inc_product]]</f>
        <v>1</v>
      </c>
    </row>
    <row r="240" spans="1:18" x14ac:dyDescent="0.2">
      <c r="A240" t="s">
        <v>249</v>
      </c>
      <c r="B240" t="s">
        <v>314</v>
      </c>
      <c r="C240" t="s">
        <v>322</v>
      </c>
      <c r="D240" t="s">
        <v>324</v>
      </c>
      <c r="E240" t="s">
        <v>327</v>
      </c>
      <c r="F240" t="s">
        <v>330</v>
      </c>
      <c r="G240">
        <v>109</v>
      </c>
      <c r="H240">
        <v>50</v>
      </c>
      <c r="I240">
        <v>39</v>
      </c>
      <c r="J240">
        <v>5</v>
      </c>
      <c r="K240">
        <v>20</v>
      </c>
      <c r="L240" t="b">
        <f>IF(ISBLANK(Select_Region),TRUE,Data[[#This Row],[Region]]=Select_Region)</f>
        <v>1</v>
      </c>
      <c r="M240" t="b">
        <f>IF(ISBLANK(Select_Rep),TRUE,Data[[#This Row],[Sales Rep]]=Select_Rep)</f>
        <v>1</v>
      </c>
      <c r="N240" t="b">
        <f>IF(ISBLANK(Select_Product),TRUE,Data[[#This Row],[Product]]=Select_Product)</f>
        <v>1</v>
      </c>
      <c r="O240" t="b">
        <f>IF(ISBLANK(Select_Month),TRUE,Data[[#This Row],[Month]]=Select_Month)</f>
        <v>1</v>
      </c>
      <c r="P240">
        <f>Data[[#This Row],[inc_region]]*Data[[#This Row],[inc_rep]]*Data[[#This Row],[inc_product]]*Data[[#This Row],[inc_month]]</f>
        <v>1</v>
      </c>
      <c r="Q240" s="2">
        <f>Data[[#This Row],[Units Sold]]*Data[[#This Row],[Unit Price]]*(1-Data[[#This Row],[Discount %]]/100)-Data[[#This Row],[Units Sold]]*Data[[#This Row],[Cost per Unit]]</f>
        <v>926.5</v>
      </c>
      <c r="R240" s="2">
        <f>Data[[#This Row],[inc_region]]*Data[[#This Row],[inc_rep]]*Data[[#This Row],[inc_product]]</f>
        <v>1</v>
      </c>
    </row>
    <row r="241" spans="1:18" hidden="1" x14ac:dyDescent="0.2">
      <c r="A241" t="s">
        <v>250</v>
      </c>
      <c r="B241" t="s">
        <v>311</v>
      </c>
      <c r="C241" t="s">
        <v>320</v>
      </c>
      <c r="D241" t="s">
        <v>323</v>
      </c>
      <c r="E241" t="s">
        <v>327</v>
      </c>
      <c r="F241" t="s">
        <v>331</v>
      </c>
      <c r="G241">
        <v>68</v>
      </c>
      <c r="H241">
        <v>50</v>
      </c>
      <c r="I241">
        <v>30</v>
      </c>
      <c r="J241">
        <v>10</v>
      </c>
      <c r="K241">
        <v>20</v>
      </c>
      <c r="L241" t="b">
        <f>IF(ISBLANK(Select_Region),TRUE,Data[[#This Row],[Region]]=Select_Region)</f>
        <v>1</v>
      </c>
      <c r="M241" t="b">
        <f>IF(ISBLANK(Select_Rep),TRUE,Data[[#This Row],[Sales Rep]]=Select_Rep)</f>
        <v>1</v>
      </c>
      <c r="N241" t="b">
        <f>IF(ISBLANK(Select_Product),TRUE,Data[[#This Row],[Product]]=Select_Product)</f>
        <v>1</v>
      </c>
      <c r="O241" t="b">
        <f>IF(ISBLANK(Select_Month),TRUE,Data[[#This Row],[Month]]=Select_Month)</f>
        <v>1</v>
      </c>
      <c r="P241">
        <f>Data[[#This Row],[inc_region]]*Data[[#This Row],[inc_rep]]*Data[[#This Row],[inc_product]]*Data[[#This Row],[inc_month]]</f>
        <v>1</v>
      </c>
      <c r="Q241" s="2">
        <f>Data[[#This Row],[Units Sold]]*Data[[#This Row],[Unit Price]]*(1-Data[[#This Row],[Discount %]]/100)-Data[[#This Row],[Units Sold]]*Data[[#This Row],[Cost per Unit]]</f>
        <v>1020</v>
      </c>
      <c r="R241" s="2">
        <f>Data[[#This Row],[inc_region]]*Data[[#This Row],[inc_rep]]*Data[[#This Row],[inc_product]]</f>
        <v>1</v>
      </c>
    </row>
    <row r="242" spans="1:18" hidden="1" x14ac:dyDescent="0.2">
      <c r="A242" t="s">
        <v>251</v>
      </c>
      <c r="B242" t="s">
        <v>312</v>
      </c>
      <c r="C242" t="s">
        <v>319</v>
      </c>
      <c r="D242" t="s">
        <v>325</v>
      </c>
      <c r="E242" t="s">
        <v>328</v>
      </c>
      <c r="F242" t="s">
        <v>334</v>
      </c>
      <c r="G242">
        <v>88</v>
      </c>
      <c r="H242">
        <v>52</v>
      </c>
      <c r="I242">
        <v>35</v>
      </c>
      <c r="J242">
        <v>15</v>
      </c>
      <c r="K242">
        <v>20</v>
      </c>
      <c r="L242" t="b">
        <f>IF(ISBLANK(Select_Region),TRUE,Data[[#This Row],[Region]]=Select_Region)</f>
        <v>1</v>
      </c>
      <c r="M242" t="b">
        <f>IF(ISBLANK(Select_Rep),TRUE,Data[[#This Row],[Sales Rep]]=Select_Rep)</f>
        <v>1</v>
      </c>
      <c r="N242" t="b">
        <f>IF(ISBLANK(Select_Product),TRUE,Data[[#This Row],[Product]]=Select_Product)</f>
        <v>1</v>
      </c>
      <c r="O242" t="b">
        <f>IF(ISBLANK(Select_Month),TRUE,Data[[#This Row],[Month]]=Select_Month)</f>
        <v>1</v>
      </c>
      <c r="P242">
        <f>Data[[#This Row],[inc_region]]*Data[[#This Row],[inc_rep]]*Data[[#This Row],[inc_product]]*Data[[#This Row],[inc_month]]</f>
        <v>1</v>
      </c>
      <c r="Q242" s="2">
        <f>Data[[#This Row],[Units Sold]]*Data[[#This Row],[Unit Price]]*(1-Data[[#This Row],[Discount %]]/100)-Data[[#This Row],[Units Sold]]*Data[[#This Row],[Cost per Unit]]</f>
        <v>809.59999999999991</v>
      </c>
      <c r="R242" s="2">
        <f>Data[[#This Row],[inc_region]]*Data[[#This Row],[inc_rep]]*Data[[#This Row],[inc_product]]</f>
        <v>1</v>
      </c>
    </row>
    <row r="243" spans="1:18" hidden="1" x14ac:dyDescent="0.2">
      <c r="A243" t="s">
        <v>252</v>
      </c>
      <c r="B243" t="s">
        <v>313</v>
      </c>
      <c r="C243" t="s">
        <v>317</v>
      </c>
      <c r="D243" t="s">
        <v>325</v>
      </c>
      <c r="E243" t="s">
        <v>328</v>
      </c>
      <c r="F243" t="s">
        <v>333</v>
      </c>
      <c r="G243">
        <v>186</v>
      </c>
      <c r="H243">
        <v>55</v>
      </c>
      <c r="I243">
        <v>39</v>
      </c>
      <c r="J243">
        <v>0</v>
      </c>
      <c r="K243">
        <v>20</v>
      </c>
      <c r="L243" t="b">
        <f>IF(ISBLANK(Select_Region),TRUE,Data[[#This Row],[Region]]=Select_Region)</f>
        <v>1</v>
      </c>
      <c r="M243" t="b">
        <f>IF(ISBLANK(Select_Rep),TRUE,Data[[#This Row],[Sales Rep]]=Select_Rep)</f>
        <v>1</v>
      </c>
      <c r="N243" t="b">
        <f>IF(ISBLANK(Select_Product),TRUE,Data[[#This Row],[Product]]=Select_Product)</f>
        <v>1</v>
      </c>
      <c r="O243" t="b">
        <f>IF(ISBLANK(Select_Month),TRUE,Data[[#This Row],[Month]]=Select_Month)</f>
        <v>1</v>
      </c>
      <c r="P243">
        <f>Data[[#This Row],[inc_region]]*Data[[#This Row],[inc_rep]]*Data[[#This Row],[inc_product]]*Data[[#This Row],[inc_month]]</f>
        <v>1</v>
      </c>
      <c r="Q243" s="2">
        <f>Data[[#This Row],[Units Sold]]*Data[[#This Row],[Unit Price]]*(1-Data[[#This Row],[Discount %]]/100)-Data[[#This Row],[Units Sold]]*Data[[#This Row],[Cost per Unit]]</f>
        <v>2976</v>
      </c>
      <c r="R243" s="2">
        <f>Data[[#This Row],[inc_region]]*Data[[#This Row],[inc_rep]]*Data[[#This Row],[inc_product]]</f>
        <v>1</v>
      </c>
    </row>
    <row r="244" spans="1:18" hidden="1" x14ac:dyDescent="0.2">
      <c r="A244" t="s">
        <v>253</v>
      </c>
      <c r="B244" t="s">
        <v>313</v>
      </c>
      <c r="C244" t="s">
        <v>317</v>
      </c>
      <c r="D244" t="s">
        <v>326</v>
      </c>
      <c r="E244" t="s">
        <v>329</v>
      </c>
      <c r="F244" t="s">
        <v>332</v>
      </c>
      <c r="G244">
        <v>125</v>
      </c>
      <c r="H244">
        <v>45</v>
      </c>
      <c r="I244">
        <v>34</v>
      </c>
      <c r="J244">
        <v>15</v>
      </c>
      <c r="K244">
        <v>25</v>
      </c>
      <c r="L244" t="b">
        <f>IF(ISBLANK(Select_Region),TRUE,Data[[#This Row],[Region]]=Select_Region)</f>
        <v>1</v>
      </c>
      <c r="M244" t="b">
        <f>IF(ISBLANK(Select_Rep),TRUE,Data[[#This Row],[Sales Rep]]=Select_Rep)</f>
        <v>1</v>
      </c>
      <c r="N244" t="b">
        <f>IF(ISBLANK(Select_Product),TRUE,Data[[#This Row],[Product]]=Select_Product)</f>
        <v>1</v>
      </c>
      <c r="O244" t="b">
        <f>IF(ISBLANK(Select_Month),TRUE,Data[[#This Row],[Month]]=Select_Month)</f>
        <v>1</v>
      </c>
      <c r="P244">
        <f>Data[[#This Row],[inc_region]]*Data[[#This Row],[inc_rep]]*Data[[#This Row],[inc_product]]*Data[[#This Row],[inc_month]]</f>
        <v>1</v>
      </c>
      <c r="Q244" s="2">
        <f>Data[[#This Row],[Units Sold]]*Data[[#This Row],[Unit Price]]*(1-Data[[#This Row],[Discount %]]/100)-Data[[#This Row],[Units Sold]]*Data[[#This Row],[Cost per Unit]]</f>
        <v>531.25</v>
      </c>
      <c r="R244" s="2">
        <f>Data[[#This Row],[inc_region]]*Data[[#This Row],[inc_rep]]*Data[[#This Row],[inc_product]]</f>
        <v>1</v>
      </c>
    </row>
    <row r="245" spans="1:18" hidden="1" x14ac:dyDescent="0.2">
      <c r="A245" t="s">
        <v>254</v>
      </c>
      <c r="B245" t="s">
        <v>311</v>
      </c>
      <c r="C245" t="s">
        <v>315</v>
      </c>
      <c r="D245" t="s">
        <v>323</v>
      </c>
      <c r="E245" t="s">
        <v>327</v>
      </c>
      <c r="F245" t="s">
        <v>330</v>
      </c>
      <c r="G245">
        <v>171</v>
      </c>
      <c r="H245">
        <v>50</v>
      </c>
      <c r="I245">
        <v>35</v>
      </c>
      <c r="J245">
        <v>0</v>
      </c>
      <c r="K245">
        <v>30</v>
      </c>
      <c r="L245" t="b">
        <f>IF(ISBLANK(Select_Region),TRUE,Data[[#This Row],[Region]]=Select_Region)</f>
        <v>1</v>
      </c>
      <c r="M245" t="b">
        <f>IF(ISBLANK(Select_Rep),TRUE,Data[[#This Row],[Sales Rep]]=Select_Rep)</f>
        <v>1</v>
      </c>
      <c r="N245" t="b">
        <f>IF(ISBLANK(Select_Product),TRUE,Data[[#This Row],[Product]]=Select_Product)</f>
        <v>1</v>
      </c>
      <c r="O245" t="b">
        <f>IF(ISBLANK(Select_Month),TRUE,Data[[#This Row],[Month]]=Select_Month)</f>
        <v>1</v>
      </c>
      <c r="P245">
        <f>Data[[#This Row],[inc_region]]*Data[[#This Row],[inc_rep]]*Data[[#This Row],[inc_product]]*Data[[#This Row],[inc_month]]</f>
        <v>1</v>
      </c>
      <c r="Q245" s="2">
        <f>Data[[#This Row],[Units Sold]]*Data[[#This Row],[Unit Price]]*(1-Data[[#This Row],[Discount %]]/100)-Data[[#This Row],[Units Sold]]*Data[[#This Row],[Cost per Unit]]</f>
        <v>2565</v>
      </c>
      <c r="R245" s="2">
        <f>Data[[#This Row],[inc_region]]*Data[[#This Row],[inc_rep]]*Data[[#This Row],[inc_product]]</f>
        <v>1</v>
      </c>
    </row>
    <row r="246" spans="1:18" hidden="1" x14ac:dyDescent="0.2">
      <c r="A246" t="s">
        <v>255</v>
      </c>
      <c r="B246" t="s">
        <v>313</v>
      </c>
      <c r="C246" t="s">
        <v>317</v>
      </c>
      <c r="D246" t="s">
        <v>323</v>
      </c>
      <c r="E246" t="s">
        <v>327</v>
      </c>
      <c r="F246" t="s">
        <v>330</v>
      </c>
      <c r="G246">
        <v>181</v>
      </c>
      <c r="H246">
        <v>50</v>
      </c>
      <c r="I246">
        <v>30</v>
      </c>
      <c r="J246">
        <v>0</v>
      </c>
      <c r="K246">
        <v>25</v>
      </c>
      <c r="L246" t="b">
        <f>IF(ISBLANK(Select_Region),TRUE,Data[[#This Row],[Region]]=Select_Region)</f>
        <v>1</v>
      </c>
      <c r="M246" t="b">
        <f>IF(ISBLANK(Select_Rep),TRUE,Data[[#This Row],[Sales Rep]]=Select_Rep)</f>
        <v>1</v>
      </c>
      <c r="N246" t="b">
        <f>IF(ISBLANK(Select_Product),TRUE,Data[[#This Row],[Product]]=Select_Product)</f>
        <v>1</v>
      </c>
      <c r="O246" t="b">
        <f>IF(ISBLANK(Select_Month),TRUE,Data[[#This Row],[Month]]=Select_Month)</f>
        <v>1</v>
      </c>
      <c r="P246">
        <f>Data[[#This Row],[inc_region]]*Data[[#This Row],[inc_rep]]*Data[[#This Row],[inc_product]]*Data[[#This Row],[inc_month]]</f>
        <v>1</v>
      </c>
      <c r="Q246" s="2">
        <f>Data[[#This Row],[Units Sold]]*Data[[#This Row],[Unit Price]]*(1-Data[[#This Row],[Discount %]]/100)-Data[[#This Row],[Units Sold]]*Data[[#This Row],[Cost per Unit]]</f>
        <v>3620</v>
      </c>
      <c r="R246" s="2">
        <f>Data[[#This Row],[inc_region]]*Data[[#This Row],[inc_rep]]*Data[[#This Row],[inc_product]]</f>
        <v>1</v>
      </c>
    </row>
    <row r="247" spans="1:18" hidden="1" x14ac:dyDescent="0.2">
      <c r="A247" t="s">
        <v>256</v>
      </c>
      <c r="B247" t="s">
        <v>314</v>
      </c>
      <c r="C247" t="s">
        <v>322</v>
      </c>
      <c r="D247" t="s">
        <v>326</v>
      </c>
      <c r="E247" t="s">
        <v>329</v>
      </c>
      <c r="F247" t="s">
        <v>334</v>
      </c>
      <c r="G247">
        <v>78</v>
      </c>
      <c r="H247">
        <v>55</v>
      </c>
      <c r="I247">
        <v>39</v>
      </c>
      <c r="J247">
        <v>10</v>
      </c>
      <c r="K247">
        <v>30</v>
      </c>
      <c r="L247" t="b">
        <f>IF(ISBLANK(Select_Region),TRUE,Data[[#This Row],[Region]]=Select_Region)</f>
        <v>1</v>
      </c>
      <c r="M247" t="b">
        <f>IF(ISBLANK(Select_Rep),TRUE,Data[[#This Row],[Sales Rep]]=Select_Rep)</f>
        <v>1</v>
      </c>
      <c r="N247" t="b">
        <f>IF(ISBLANK(Select_Product),TRUE,Data[[#This Row],[Product]]=Select_Product)</f>
        <v>1</v>
      </c>
      <c r="O247" t="b">
        <f>IF(ISBLANK(Select_Month),TRUE,Data[[#This Row],[Month]]=Select_Month)</f>
        <v>1</v>
      </c>
      <c r="P247">
        <f>Data[[#This Row],[inc_region]]*Data[[#This Row],[inc_rep]]*Data[[#This Row],[inc_product]]*Data[[#This Row],[inc_month]]</f>
        <v>1</v>
      </c>
      <c r="Q247" s="2">
        <f>Data[[#This Row],[Units Sold]]*Data[[#This Row],[Unit Price]]*(1-Data[[#This Row],[Discount %]]/100)-Data[[#This Row],[Units Sold]]*Data[[#This Row],[Cost per Unit]]</f>
        <v>819</v>
      </c>
      <c r="R247" s="2">
        <f>Data[[#This Row],[inc_region]]*Data[[#This Row],[inc_rep]]*Data[[#This Row],[inc_product]]</f>
        <v>1</v>
      </c>
    </row>
    <row r="248" spans="1:18" hidden="1" x14ac:dyDescent="0.2">
      <c r="A248" t="s">
        <v>257</v>
      </c>
      <c r="B248" t="s">
        <v>314</v>
      </c>
      <c r="C248" t="s">
        <v>322</v>
      </c>
      <c r="D248" t="s">
        <v>326</v>
      </c>
      <c r="E248" t="s">
        <v>329</v>
      </c>
      <c r="F248" t="s">
        <v>334</v>
      </c>
      <c r="G248">
        <v>137</v>
      </c>
      <c r="H248">
        <v>45</v>
      </c>
      <c r="I248">
        <v>27</v>
      </c>
      <c r="J248">
        <v>0</v>
      </c>
      <c r="K248">
        <v>20</v>
      </c>
      <c r="L248" t="b">
        <f>IF(ISBLANK(Select_Region),TRUE,Data[[#This Row],[Region]]=Select_Region)</f>
        <v>1</v>
      </c>
      <c r="M248" t="b">
        <f>IF(ISBLANK(Select_Rep),TRUE,Data[[#This Row],[Sales Rep]]=Select_Rep)</f>
        <v>1</v>
      </c>
      <c r="N248" t="b">
        <f>IF(ISBLANK(Select_Product),TRUE,Data[[#This Row],[Product]]=Select_Product)</f>
        <v>1</v>
      </c>
      <c r="O248" t="b">
        <f>IF(ISBLANK(Select_Month),TRUE,Data[[#This Row],[Month]]=Select_Month)</f>
        <v>1</v>
      </c>
      <c r="P248">
        <f>Data[[#This Row],[inc_region]]*Data[[#This Row],[inc_rep]]*Data[[#This Row],[inc_product]]*Data[[#This Row],[inc_month]]</f>
        <v>1</v>
      </c>
      <c r="Q248" s="2">
        <f>Data[[#This Row],[Units Sold]]*Data[[#This Row],[Unit Price]]*(1-Data[[#This Row],[Discount %]]/100)-Data[[#This Row],[Units Sold]]*Data[[#This Row],[Cost per Unit]]</f>
        <v>2466</v>
      </c>
      <c r="R248" s="2">
        <f>Data[[#This Row],[inc_region]]*Data[[#This Row],[inc_rep]]*Data[[#This Row],[inc_product]]</f>
        <v>1</v>
      </c>
    </row>
    <row r="249" spans="1:18" hidden="1" x14ac:dyDescent="0.2">
      <c r="A249" t="s">
        <v>258</v>
      </c>
      <c r="B249" t="s">
        <v>313</v>
      </c>
      <c r="C249" t="s">
        <v>321</v>
      </c>
      <c r="D249" t="s">
        <v>326</v>
      </c>
      <c r="E249" t="s">
        <v>329</v>
      </c>
      <c r="F249" t="s">
        <v>333</v>
      </c>
      <c r="G249">
        <v>137</v>
      </c>
      <c r="H249">
        <v>62</v>
      </c>
      <c r="I249">
        <v>49</v>
      </c>
      <c r="J249">
        <v>0</v>
      </c>
      <c r="K249">
        <v>20</v>
      </c>
      <c r="L249" t="b">
        <f>IF(ISBLANK(Select_Region),TRUE,Data[[#This Row],[Region]]=Select_Region)</f>
        <v>1</v>
      </c>
      <c r="M249" t="b">
        <f>IF(ISBLANK(Select_Rep),TRUE,Data[[#This Row],[Sales Rep]]=Select_Rep)</f>
        <v>1</v>
      </c>
      <c r="N249" t="b">
        <f>IF(ISBLANK(Select_Product),TRUE,Data[[#This Row],[Product]]=Select_Product)</f>
        <v>1</v>
      </c>
      <c r="O249" t="b">
        <f>IF(ISBLANK(Select_Month),TRUE,Data[[#This Row],[Month]]=Select_Month)</f>
        <v>1</v>
      </c>
      <c r="P249">
        <f>Data[[#This Row],[inc_region]]*Data[[#This Row],[inc_rep]]*Data[[#This Row],[inc_product]]*Data[[#This Row],[inc_month]]</f>
        <v>1</v>
      </c>
      <c r="Q249" s="2">
        <f>Data[[#This Row],[Units Sold]]*Data[[#This Row],[Unit Price]]*(1-Data[[#This Row],[Discount %]]/100)-Data[[#This Row],[Units Sold]]*Data[[#This Row],[Cost per Unit]]</f>
        <v>1781</v>
      </c>
      <c r="R249" s="2">
        <f>Data[[#This Row],[inc_region]]*Data[[#This Row],[inc_rep]]*Data[[#This Row],[inc_product]]</f>
        <v>1</v>
      </c>
    </row>
    <row r="250" spans="1:18" hidden="1" x14ac:dyDescent="0.2">
      <c r="A250" t="s">
        <v>259</v>
      </c>
      <c r="B250" t="s">
        <v>312</v>
      </c>
      <c r="C250" t="s">
        <v>316</v>
      </c>
      <c r="D250" t="s">
        <v>325</v>
      </c>
      <c r="E250" t="s">
        <v>328</v>
      </c>
      <c r="F250" t="s">
        <v>331</v>
      </c>
      <c r="G250">
        <v>171</v>
      </c>
      <c r="H250">
        <v>50</v>
      </c>
      <c r="I250">
        <v>33</v>
      </c>
      <c r="J250">
        <v>5</v>
      </c>
      <c r="K250">
        <v>25</v>
      </c>
      <c r="L250" t="b">
        <f>IF(ISBLANK(Select_Region),TRUE,Data[[#This Row],[Region]]=Select_Region)</f>
        <v>1</v>
      </c>
      <c r="M250" t="b">
        <f>IF(ISBLANK(Select_Rep),TRUE,Data[[#This Row],[Sales Rep]]=Select_Rep)</f>
        <v>1</v>
      </c>
      <c r="N250" t="b">
        <f>IF(ISBLANK(Select_Product),TRUE,Data[[#This Row],[Product]]=Select_Product)</f>
        <v>1</v>
      </c>
      <c r="O250" t="b">
        <f>IF(ISBLANK(Select_Month),TRUE,Data[[#This Row],[Month]]=Select_Month)</f>
        <v>1</v>
      </c>
      <c r="P250">
        <f>Data[[#This Row],[inc_region]]*Data[[#This Row],[inc_rep]]*Data[[#This Row],[inc_product]]*Data[[#This Row],[inc_month]]</f>
        <v>1</v>
      </c>
      <c r="Q250" s="2">
        <f>Data[[#This Row],[Units Sold]]*Data[[#This Row],[Unit Price]]*(1-Data[[#This Row],[Discount %]]/100)-Data[[#This Row],[Units Sold]]*Data[[#This Row],[Cost per Unit]]</f>
        <v>2479.5</v>
      </c>
      <c r="R250" s="2">
        <f>Data[[#This Row],[inc_region]]*Data[[#This Row],[inc_rep]]*Data[[#This Row],[inc_product]]</f>
        <v>1</v>
      </c>
    </row>
    <row r="251" spans="1:18" hidden="1" x14ac:dyDescent="0.2">
      <c r="A251" t="s">
        <v>260</v>
      </c>
      <c r="B251" t="s">
        <v>313</v>
      </c>
      <c r="C251" t="s">
        <v>321</v>
      </c>
      <c r="D251" t="s">
        <v>325</v>
      </c>
      <c r="E251" t="s">
        <v>328</v>
      </c>
      <c r="F251" t="s">
        <v>334</v>
      </c>
      <c r="G251">
        <v>143</v>
      </c>
      <c r="H251">
        <v>50</v>
      </c>
      <c r="I251">
        <v>39</v>
      </c>
      <c r="J251">
        <v>5</v>
      </c>
      <c r="K251">
        <v>30</v>
      </c>
      <c r="L251" t="b">
        <f>IF(ISBLANK(Select_Region),TRUE,Data[[#This Row],[Region]]=Select_Region)</f>
        <v>1</v>
      </c>
      <c r="M251" t="b">
        <f>IF(ISBLANK(Select_Rep),TRUE,Data[[#This Row],[Sales Rep]]=Select_Rep)</f>
        <v>1</v>
      </c>
      <c r="N251" t="b">
        <f>IF(ISBLANK(Select_Product),TRUE,Data[[#This Row],[Product]]=Select_Product)</f>
        <v>1</v>
      </c>
      <c r="O251" t="b">
        <f>IF(ISBLANK(Select_Month),TRUE,Data[[#This Row],[Month]]=Select_Month)</f>
        <v>1</v>
      </c>
      <c r="P251">
        <f>Data[[#This Row],[inc_region]]*Data[[#This Row],[inc_rep]]*Data[[#This Row],[inc_product]]*Data[[#This Row],[inc_month]]</f>
        <v>1</v>
      </c>
      <c r="Q251" s="2">
        <f>Data[[#This Row],[Units Sold]]*Data[[#This Row],[Unit Price]]*(1-Data[[#This Row],[Discount %]]/100)-Data[[#This Row],[Units Sold]]*Data[[#This Row],[Cost per Unit]]</f>
        <v>1215.5</v>
      </c>
      <c r="R251" s="2">
        <f>Data[[#This Row],[inc_region]]*Data[[#This Row],[inc_rep]]*Data[[#This Row],[inc_product]]</f>
        <v>1</v>
      </c>
    </row>
    <row r="252" spans="1:18" hidden="1" x14ac:dyDescent="0.2">
      <c r="A252" t="s">
        <v>261</v>
      </c>
      <c r="B252" t="s">
        <v>314</v>
      </c>
      <c r="C252" t="s">
        <v>322</v>
      </c>
      <c r="D252" t="s">
        <v>325</v>
      </c>
      <c r="E252" t="s">
        <v>328</v>
      </c>
      <c r="F252" t="s">
        <v>332</v>
      </c>
      <c r="G252">
        <v>173</v>
      </c>
      <c r="H252">
        <v>50</v>
      </c>
      <c r="I252">
        <v>40</v>
      </c>
      <c r="J252">
        <v>15</v>
      </c>
      <c r="K252">
        <v>30</v>
      </c>
      <c r="L252" t="b">
        <f>IF(ISBLANK(Select_Region),TRUE,Data[[#This Row],[Region]]=Select_Region)</f>
        <v>1</v>
      </c>
      <c r="M252" t="b">
        <f>IF(ISBLANK(Select_Rep),TRUE,Data[[#This Row],[Sales Rep]]=Select_Rep)</f>
        <v>1</v>
      </c>
      <c r="N252" t="b">
        <f>IF(ISBLANK(Select_Product),TRUE,Data[[#This Row],[Product]]=Select_Product)</f>
        <v>1</v>
      </c>
      <c r="O252" t="b">
        <f>IF(ISBLANK(Select_Month),TRUE,Data[[#This Row],[Month]]=Select_Month)</f>
        <v>1</v>
      </c>
      <c r="P252">
        <f>Data[[#This Row],[inc_region]]*Data[[#This Row],[inc_rep]]*Data[[#This Row],[inc_product]]*Data[[#This Row],[inc_month]]</f>
        <v>1</v>
      </c>
      <c r="Q252" s="2">
        <f>Data[[#This Row],[Units Sold]]*Data[[#This Row],[Unit Price]]*(1-Data[[#This Row],[Discount %]]/100)-Data[[#This Row],[Units Sold]]*Data[[#This Row],[Cost per Unit]]</f>
        <v>432.5</v>
      </c>
      <c r="R252" s="2">
        <f>Data[[#This Row],[inc_region]]*Data[[#This Row],[inc_rep]]*Data[[#This Row],[inc_product]]</f>
        <v>1</v>
      </c>
    </row>
    <row r="253" spans="1:18" hidden="1" x14ac:dyDescent="0.2">
      <c r="A253" t="s">
        <v>262</v>
      </c>
      <c r="B253" t="s">
        <v>312</v>
      </c>
      <c r="C253" t="s">
        <v>319</v>
      </c>
      <c r="D253" t="s">
        <v>323</v>
      </c>
      <c r="E253" t="s">
        <v>327</v>
      </c>
      <c r="F253" t="s">
        <v>333</v>
      </c>
      <c r="G253">
        <v>160</v>
      </c>
      <c r="H253">
        <v>45</v>
      </c>
      <c r="I253">
        <v>26</v>
      </c>
      <c r="J253">
        <v>0</v>
      </c>
      <c r="K253">
        <v>30</v>
      </c>
      <c r="L253" t="b">
        <f>IF(ISBLANK(Select_Region),TRUE,Data[[#This Row],[Region]]=Select_Region)</f>
        <v>1</v>
      </c>
      <c r="M253" t="b">
        <f>IF(ISBLANK(Select_Rep),TRUE,Data[[#This Row],[Sales Rep]]=Select_Rep)</f>
        <v>1</v>
      </c>
      <c r="N253" t="b">
        <f>IF(ISBLANK(Select_Product),TRUE,Data[[#This Row],[Product]]=Select_Product)</f>
        <v>1</v>
      </c>
      <c r="O253" t="b">
        <f>IF(ISBLANK(Select_Month),TRUE,Data[[#This Row],[Month]]=Select_Month)</f>
        <v>1</v>
      </c>
      <c r="P253">
        <f>Data[[#This Row],[inc_region]]*Data[[#This Row],[inc_rep]]*Data[[#This Row],[inc_product]]*Data[[#This Row],[inc_month]]</f>
        <v>1</v>
      </c>
      <c r="Q253" s="2">
        <f>Data[[#This Row],[Units Sold]]*Data[[#This Row],[Unit Price]]*(1-Data[[#This Row],[Discount %]]/100)-Data[[#This Row],[Units Sold]]*Data[[#This Row],[Cost per Unit]]</f>
        <v>3040</v>
      </c>
      <c r="R253" s="2">
        <f>Data[[#This Row],[inc_region]]*Data[[#This Row],[inc_rep]]*Data[[#This Row],[inc_product]]</f>
        <v>1</v>
      </c>
    </row>
    <row r="254" spans="1:18" hidden="1" x14ac:dyDescent="0.2">
      <c r="A254" t="s">
        <v>263</v>
      </c>
      <c r="B254" t="s">
        <v>314</v>
      </c>
      <c r="C254" t="s">
        <v>318</v>
      </c>
      <c r="D254" t="s">
        <v>323</v>
      </c>
      <c r="E254" t="s">
        <v>327</v>
      </c>
      <c r="F254" t="s">
        <v>331</v>
      </c>
      <c r="G254">
        <v>68</v>
      </c>
      <c r="H254">
        <v>60</v>
      </c>
      <c r="I254">
        <v>50</v>
      </c>
      <c r="J254">
        <v>0</v>
      </c>
      <c r="K254">
        <v>30</v>
      </c>
      <c r="L254" t="b">
        <f>IF(ISBLANK(Select_Region),TRUE,Data[[#This Row],[Region]]=Select_Region)</f>
        <v>1</v>
      </c>
      <c r="M254" t="b">
        <f>IF(ISBLANK(Select_Rep),TRUE,Data[[#This Row],[Sales Rep]]=Select_Rep)</f>
        <v>1</v>
      </c>
      <c r="N254" t="b">
        <f>IF(ISBLANK(Select_Product),TRUE,Data[[#This Row],[Product]]=Select_Product)</f>
        <v>1</v>
      </c>
      <c r="O254" t="b">
        <f>IF(ISBLANK(Select_Month),TRUE,Data[[#This Row],[Month]]=Select_Month)</f>
        <v>1</v>
      </c>
      <c r="P254">
        <f>Data[[#This Row],[inc_region]]*Data[[#This Row],[inc_rep]]*Data[[#This Row],[inc_product]]*Data[[#This Row],[inc_month]]</f>
        <v>1</v>
      </c>
      <c r="Q254" s="2">
        <f>Data[[#This Row],[Units Sold]]*Data[[#This Row],[Unit Price]]*(1-Data[[#This Row],[Discount %]]/100)-Data[[#This Row],[Units Sold]]*Data[[#This Row],[Cost per Unit]]</f>
        <v>680</v>
      </c>
      <c r="R254" s="2">
        <f>Data[[#This Row],[inc_region]]*Data[[#This Row],[inc_rep]]*Data[[#This Row],[inc_product]]</f>
        <v>1</v>
      </c>
    </row>
    <row r="255" spans="1:18" x14ac:dyDescent="0.2">
      <c r="A255" t="s">
        <v>264</v>
      </c>
      <c r="B255" t="s">
        <v>314</v>
      </c>
      <c r="C255" t="s">
        <v>318</v>
      </c>
      <c r="D255" t="s">
        <v>324</v>
      </c>
      <c r="E255" t="s">
        <v>327</v>
      </c>
      <c r="F255" t="s">
        <v>330</v>
      </c>
      <c r="G255">
        <v>194</v>
      </c>
      <c r="H255">
        <v>62</v>
      </c>
      <c r="I255">
        <v>48</v>
      </c>
      <c r="J255">
        <v>0</v>
      </c>
      <c r="K255">
        <v>30</v>
      </c>
      <c r="L255" t="b">
        <f>IF(ISBLANK(Select_Region),TRUE,Data[[#This Row],[Region]]=Select_Region)</f>
        <v>1</v>
      </c>
      <c r="M255" t="b">
        <f>IF(ISBLANK(Select_Rep),TRUE,Data[[#This Row],[Sales Rep]]=Select_Rep)</f>
        <v>1</v>
      </c>
      <c r="N255" t="b">
        <f>IF(ISBLANK(Select_Product),TRUE,Data[[#This Row],[Product]]=Select_Product)</f>
        <v>1</v>
      </c>
      <c r="O255" t="b">
        <f>IF(ISBLANK(Select_Month),TRUE,Data[[#This Row],[Month]]=Select_Month)</f>
        <v>1</v>
      </c>
      <c r="P255">
        <f>Data[[#This Row],[inc_region]]*Data[[#This Row],[inc_rep]]*Data[[#This Row],[inc_product]]*Data[[#This Row],[inc_month]]</f>
        <v>1</v>
      </c>
      <c r="Q255" s="2">
        <f>Data[[#This Row],[Units Sold]]*Data[[#This Row],[Unit Price]]*(1-Data[[#This Row],[Discount %]]/100)-Data[[#This Row],[Units Sold]]*Data[[#This Row],[Cost per Unit]]</f>
        <v>2716</v>
      </c>
      <c r="R255" s="2">
        <f>Data[[#This Row],[inc_region]]*Data[[#This Row],[inc_rep]]*Data[[#This Row],[inc_product]]</f>
        <v>1</v>
      </c>
    </row>
    <row r="256" spans="1:18" x14ac:dyDescent="0.2">
      <c r="A256" t="s">
        <v>265</v>
      </c>
      <c r="B256" t="s">
        <v>311</v>
      </c>
      <c r="C256" t="s">
        <v>320</v>
      </c>
      <c r="D256" t="s">
        <v>324</v>
      </c>
      <c r="E256" t="s">
        <v>327</v>
      </c>
      <c r="F256" t="s">
        <v>334</v>
      </c>
      <c r="G256">
        <v>195</v>
      </c>
      <c r="H256">
        <v>50</v>
      </c>
      <c r="I256">
        <v>37</v>
      </c>
      <c r="J256">
        <v>0</v>
      </c>
      <c r="K256">
        <v>25</v>
      </c>
      <c r="L256" t="b">
        <f>IF(ISBLANK(Select_Region),TRUE,Data[[#This Row],[Region]]=Select_Region)</f>
        <v>1</v>
      </c>
      <c r="M256" t="b">
        <f>IF(ISBLANK(Select_Rep),TRUE,Data[[#This Row],[Sales Rep]]=Select_Rep)</f>
        <v>1</v>
      </c>
      <c r="N256" t="b">
        <f>IF(ISBLANK(Select_Product),TRUE,Data[[#This Row],[Product]]=Select_Product)</f>
        <v>1</v>
      </c>
      <c r="O256" t="b">
        <f>IF(ISBLANK(Select_Month),TRUE,Data[[#This Row],[Month]]=Select_Month)</f>
        <v>1</v>
      </c>
      <c r="P256">
        <f>Data[[#This Row],[inc_region]]*Data[[#This Row],[inc_rep]]*Data[[#This Row],[inc_product]]*Data[[#This Row],[inc_month]]</f>
        <v>1</v>
      </c>
      <c r="Q256" s="2">
        <f>Data[[#This Row],[Units Sold]]*Data[[#This Row],[Unit Price]]*(1-Data[[#This Row],[Discount %]]/100)-Data[[#This Row],[Units Sold]]*Data[[#This Row],[Cost per Unit]]</f>
        <v>2535</v>
      </c>
      <c r="R256" s="2">
        <f>Data[[#This Row],[inc_region]]*Data[[#This Row],[inc_rep]]*Data[[#This Row],[inc_product]]</f>
        <v>1</v>
      </c>
    </row>
    <row r="257" spans="1:18" x14ac:dyDescent="0.2">
      <c r="A257" t="s">
        <v>266</v>
      </c>
      <c r="B257" t="s">
        <v>311</v>
      </c>
      <c r="C257" t="s">
        <v>320</v>
      </c>
      <c r="D257" t="s">
        <v>324</v>
      </c>
      <c r="E257" t="s">
        <v>327</v>
      </c>
      <c r="F257" t="s">
        <v>331</v>
      </c>
      <c r="G257">
        <v>120</v>
      </c>
      <c r="H257">
        <v>52</v>
      </c>
      <c r="I257">
        <v>34</v>
      </c>
      <c r="J257">
        <v>5</v>
      </c>
      <c r="K257">
        <v>25</v>
      </c>
      <c r="L257" t="b">
        <f>IF(ISBLANK(Select_Region),TRUE,Data[[#This Row],[Region]]=Select_Region)</f>
        <v>1</v>
      </c>
      <c r="M257" t="b">
        <f>IF(ISBLANK(Select_Rep),TRUE,Data[[#This Row],[Sales Rep]]=Select_Rep)</f>
        <v>1</v>
      </c>
      <c r="N257" t="b">
        <f>IF(ISBLANK(Select_Product),TRUE,Data[[#This Row],[Product]]=Select_Product)</f>
        <v>1</v>
      </c>
      <c r="O257" t="b">
        <f>IF(ISBLANK(Select_Month),TRUE,Data[[#This Row],[Month]]=Select_Month)</f>
        <v>1</v>
      </c>
      <c r="P257">
        <f>Data[[#This Row],[inc_region]]*Data[[#This Row],[inc_rep]]*Data[[#This Row],[inc_product]]*Data[[#This Row],[inc_month]]</f>
        <v>1</v>
      </c>
      <c r="Q257" s="2">
        <f>Data[[#This Row],[Units Sold]]*Data[[#This Row],[Unit Price]]*(1-Data[[#This Row],[Discount %]]/100)-Data[[#This Row],[Units Sold]]*Data[[#This Row],[Cost per Unit]]</f>
        <v>1848</v>
      </c>
      <c r="R257" s="2">
        <f>Data[[#This Row],[inc_region]]*Data[[#This Row],[inc_rep]]*Data[[#This Row],[inc_product]]</f>
        <v>1</v>
      </c>
    </row>
    <row r="258" spans="1:18" hidden="1" x14ac:dyDescent="0.2">
      <c r="A258" t="s">
        <v>267</v>
      </c>
      <c r="B258" t="s">
        <v>311</v>
      </c>
      <c r="C258" t="s">
        <v>320</v>
      </c>
      <c r="D258" t="s">
        <v>325</v>
      </c>
      <c r="E258" t="s">
        <v>328</v>
      </c>
      <c r="F258" t="s">
        <v>332</v>
      </c>
      <c r="G258">
        <v>113</v>
      </c>
      <c r="H258">
        <v>45</v>
      </c>
      <c r="I258">
        <v>29</v>
      </c>
      <c r="J258">
        <v>0</v>
      </c>
      <c r="K258">
        <v>30</v>
      </c>
      <c r="L258" t="b">
        <f>IF(ISBLANK(Select_Region),TRUE,Data[[#This Row],[Region]]=Select_Region)</f>
        <v>1</v>
      </c>
      <c r="M258" t="b">
        <f>IF(ISBLANK(Select_Rep),TRUE,Data[[#This Row],[Sales Rep]]=Select_Rep)</f>
        <v>1</v>
      </c>
      <c r="N258" t="b">
        <f>IF(ISBLANK(Select_Product),TRUE,Data[[#This Row],[Product]]=Select_Product)</f>
        <v>1</v>
      </c>
      <c r="O258" t="b">
        <f>IF(ISBLANK(Select_Month),TRUE,Data[[#This Row],[Month]]=Select_Month)</f>
        <v>1</v>
      </c>
      <c r="P258">
        <f>Data[[#This Row],[inc_region]]*Data[[#This Row],[inc_rep]]*Data[[#This Row],[inc_product]]*Data[[#This Row],[inc_month]]</f>
        <v>1</v>
      </c>
      <c r="Q258" s="2">
        <f>Data[[#This Row],[Units Sold]]*Data[[#This Row],[Unit Price]]*(1-Data[[#This Row],[Discount %]]/100)-Data[[#This Row],[Units Sold]]*Data[[#This Row],[Cost per Unit]]</f>
        <v>1808</v>
      </c>
      <c r="R258" s="2">
        <f>Data[[#This Row],[inc_region]]*Data[[#This Row],[inc_rep]]*Data[[#This Row],[inc_product]]</f>
        <v>1</v>
      </c>
    </row>
    <row r="259" spans="1:18" x14ac:dyDescent="0.2">
      <c r="A259" t="s">
        <v>268</v>
      </c>
      <c r="B259" t="s">
        <v>314</v>
      </c>
      <c r="C259" t="s">
        <v>318</v>
      </c>
      <c r="D259" t="s">
        <v>324</v>
      </c>
      <c r="E259" t="s">
        <v>327</v>
      </c>
      <c r="F259" t="s">
        <v>333</v>
      </c>
      <c r="G259">
        <v>166</v>
      </c>
      <c r="H259">
        <v>52</v>
      </c>
      <c r="I259">
        <v>36</v>
      </c>
      <c r="J259">
        <v>0</v>
      </c>
      <c r="K259">
        <v>30</v>
      </c>
      <c r="L259" t="b">
        <f>IF(ISBLANK(Select_Region),TRUE,Data[[#This Row],[Region]]=Select_Region)</f>
        <v>1</v>
      </c>
      <c r="M259" t="b">
        <f>IF(ISBLANK(Select_Rep),TRUE,Data[[#This Row],[Sales Rep]]=Select_Rep)</f>
        <v>1</v>
      </c>
      <c r="N259" t="b">
        <f>IF(ISBLANK(Select_Product),TRUE,Data[[#This Row],[Product]]=Select_Product)</f>
        <v>1</v>
      </c>
      <c r="O259" t="b">
        <f>IF(ISBLANK(Select_Month),TRUE,Data[[#This Row],[Month]]=Select_Month)</f>
        <v>1</v>
      </c>
      <c r="P259">
        <f>Data[[#This Row],[inc_region]]*Data[[#This Row],[inc_rep]]*Data[[#This Row],[inc_product]]*Data[[#This Row],[inc_month]]</f>
        <v>1</v>
      </c>
      <c r="Q259" s="2">
        <f>Data[[#This Row],[Units Sold]]*Data[[#This Row],[Unit Price]]*(1-Data[[#This Row],[Discount %]]/100)-Data[[#This Row],[Units Sold]]*Data[[#This Row],[Cost per Unit]]</f>
        <v>2656</v>
      </c>
      <c r="R259" s="2">
        <f>Data[[#This Row],[inc_region]]*Data[[#This Row],[inc_rep]]*Data[[#This Row],[inc_product]]</f>
        <v>1</v>
      </c>
    </row>
    <row r="260" spans="1:18" x14ac:dyDescent="0.2">
      <c r="A260" t="s">
        <v>269</v>
      </c>
      <c r="B260" t="s">
        <v>311</v>
      </c>
      <c r="C260" t="s">
        <v>315</v>
      </c>
      <c r="D260" t="s">
        <v>324</v>
      </c>
      <c r="E260" t="s">
        <v>327</v>
      </c>
      <c r="F260" t="s">
        <v>333</v>
      </c>
      <c r="G260">
        <v>126</v>
      </c>
      <c r="H260">
        <v>62</v>
      </c>
      <c r="I260">
        <v>52</v>
      </c>
      <c r="J260">
        <v>15</v>
      </c>
      <c r="K260">
        <v>20</v>
      </c>
      <c r="L260" t="b">
        <f>IF(ISBLANK(Select_Region),TRUE,Data[[#This Row],[Region]]=Select_Region)</f>
        <v>1</v>
      </c>
      <c r="M260" t="b">
        <f>IF(ISBLANK(Select_Rep),TRUE,Data[[#This Row],[Sales Rep]]=Select_Rep)</f>
        <v>1</v>
      </c>
      <c r="N260" t="b">
        <f>IF(ISBLANK(Select_Product),TRUE,Data[[#This Row],[Product]]=Select_Product)</f>
        <v>1</v>
      </c>
      <c r="O260" t="b">
        <f>IF(ISBLANK(Select_Month),TRUE,Data[[#This Row],[Month]]=Select_Month)</f>
        <v>1</v>
      </c>
      <c r="P260">
        <f>Data[[#This Row],[inc_region]]*Data[[#This Row],[inc_rep]]*Data[[#This Row],[inc_product]]*Data[[#This Row],[inc_month]]</f>
        <v>1</v>
      </c>
      <c r="Q260" s="2">
        <f>Data[[#This Row],[Units Sold]]*Data[[#This Row],[Unit Price]]*(1-Data[[#This Row],[Discount %]]/100)-Data[[#This Row],[Units Sold]]*Data[[#This Row],[Cost per Unit]]</f>
        <v>88.199999999999818</v>
      </c>
      <c r="R260" s="2">
        <f>Data[[#This Row],[inc_region]]*Data[[#This Row],[inc_rep]]*Data[[#This Row],[inc_product]]</f>
        <v>1</v>
      </c>
    </row>
    <row r="261" spans="1:18" hidden="1" x14ac:dyDescent="0.2">
      <c r="A261" t="s">
        <v>270</v>
      </c>
      <c r="B261" t="s">
        <v>312</v>
      </c>
      <c r="C261" t="s">
        <v>316</v>
      </c>
      <c r="D261" t="s">
        <v>325</v>
      </c>
      <c r="E261" t="s">
        <v>328</v>
      </c>
      <c r="F261" t="s">
        <v>333</v>
      </c>
      <c r="G261">
        <v>169</v>
      </c>
      <c r="H261">
        <v>45</v>
      </c>
      <c r="I261">
        <v>28</v>
      </c>
      <c r="J261">
        <v>0</v>
      </c>
      <c r="K261">
        <v>25</v>
      </c>
      <c r="L261" t="b">
        <f>IF(ISBLANK(Select_Region),TRUE,Data[[#This Row],[Region]]=Select_Region)</f>
        <v>1</v>
      </c>
      <c r="M261" t="b">
        <f>IF(ISBLANK(Select_Rep),TRUE,Data[[#This Row],[Sales Rep]]=Select_Rep)</f>
        <v>1</v>
      </c>
      <c r="N261" t="b">
        <f>IF(ISBLANK(Select_Product),TRUE,Data[[#This Row],[Product]]=Select_Product)</f>
        <v>1</v>
      </c>
      <c r="O261" t="b">
        <f>IF(ISBLANK(Select_Month),TRUE,Data[[#This Row],[Month]]=Select_Month)</f>
        <v>1</v>
      </c>
      <c r="P261">
        <f>Data[[#This Row],[inc_region]]*Data[[#This Row],[inc_rep]]*Data[[#This Row],[inc_product]]*Data[[#This Row],[inc_month]]</f>
        <v>1</v>
      </c>
      <c r="Q261" s="2">
        <f>Data[[#This Row],[Units Sold]]*Data[[#This Row],[Unit Price]]*(1-Data[[#This Row],[Discount %]]/100)-Data[[#This Row],[Units Sold]]*Data[[#This Row],[Cost per Unit]]</f>
        <v>2873</v>
      </c>
      <c r="R261" s="2">
        <f>Data[[#This Row],[inc_region]]*Data[[#This Row],[inc_rep]]*Data[[#This Row],[inc_product]]</f>
        <v>1</v>
      </c>
    </row>
    <row r="262" spans="1:18" hidden="1" x14ac:dyDescent="0.2">
      <c r="A262" t="s">
        <v>271</v>
      </c>
      <c r="B262" t="s">
        <v>312</v>
      </c>
      <c r="C262" t="s">
        <v>319</v>
      </c>
      <c r="D262" t="s">
        <v>326</v>
      </c>
      <c r="E262" t="s">
        <v>329</v>
      </c>
      <c r="F262" t="s">
        <v>332</v>
      </c>
      <c r="G262">
        <v>122</v>
      </c>
      <c r="H262">
        <v>60</v>
      </c>
      <c r="I262">
        <v>42</v>
      </c>
      <c r="J262">
        <v>10</v>
      </c>
      <c r="K262">
        <v>30</v>
      </c>
      <c r="L262" t="b">
        <f>IF(ISBLANK(Select_Region),TRUE,Data[[#This Row],[Region]]=Select_Region)</f>
        <v>1</v>
      </c>
      <c r="M262" t="b">
        <f>IF(ISBLANK(Select_Rep),TRUE,Data[[#This Row],[Sales Rep]]=Select_Rep)</f>
        <v>1</v>
      </c>
      <c r="N262" t="b">
        <f>IF(ISBLANK(Select_Product),TRUE,Data[[#This Row],[Product]]=Select_Product)</f>
        <v>1</v>
      </c>
      <c r="O262" t="b">
        <f>IF(ISBLANK(Select_Month),TRUE,Data[[#This Row],[Month]]=Select_Month)</f>
        <v>1</v>
      </c>
      <c r="P262">
        <f>Data[[#This Row],[inc_region]]*Data[[#This Row],[inc_rep]]*Data[[#This Row],[inc_product]]*Data[[#This Row],[inc_month]]</f>
        <v>1</v>
      </c>
      <c r="Q262" s="2">
        <f>Data[[#This Row],[Units Sold]]*Data[[#This Row],[Unit Price]]*(1-Data[[#This Row],[Discount %]]/100)-Data[[#This Row],[Units Sold]]*Data[[#This Row],[Cost per Unit]]</f>
        <v>1464</v>
      </c>
      <c r="R262" s="2">
        <f>Data[[#This Row],[inc_region]]*Data[[#This Row],[inc_rep]]*Data[[#This Row],[inc_product]]</f>
        <v>1</v>
      </c>
    </row>
    <row r="263" spans="1:18" x14ac:dyDescent="0.2">
      <c r="A263" t="s">
        <v>272</v>
      </c>
      <c r="B263" t="s">
        <v>314</v>
      </c>
      <c r="C263" t="s">
        <v>322</v>
      </c>
      <c r="D263" t="s">
        <v>324</v>
      </c>
      <c r="E263" t="s">
        <v>327</v>
      </c>
      <c r="F263" t="s">
        <v>334</v>
      </c>
      <c r="G263">
        <v>107</v>
      </c>
      <c r="H263">
        <v>52</v>
      </c>
      <c r="I263">
        <v>42</v>
      </c>
      <c r="J263">
        <v>10</v>
      </c>
      <c r="K263">
        <v>30</v>
      </c>
      <c r="L263" t="b">
        <f>IF(ISBLANK(Select_Region),TRUE,Data[[#This Row],[Region]]=Select_Region)</f>
        <v>1</v>
      </c>
      <c r="M263" t="b">
        <f>IF(ISBLANK(Select_Rep),TRUE,Data[[#This Row],[Sales Rep]]=Select_Rep)</f>
        <v>1</v>
      </c>
      <c r="N263" t="b">
        <f>IF(ISBLANK(Select_Product),TRUE,Data[[#This Row],[Product]]=Select_Product)</f>
        <v>1</v>
      </c>
      <c r="O263" t="b">
        <f>IF(ISBLANK(Select_Month),TRUE,Data[[#This Row],[Month]]=Select_Month)</f>
        <v>1</v>
      </c>
      <c r="P263">
        <f>Data[[#This Row],[inc_region]]*Data[[#This Row],[inc_rep]]*Data[[#This Row],[inc_product]]*Data[[#This Row],[inc_month]]</f>
        <v>1</v>
      </c>
      <c r="Q263" s="2">
        <f>Data[[#This Row],[Units Sold]]*Data[[#This Row],[Unit Price]]*(1-Data[[#This Row],[Discount %]]/100)-Data[[#This Row],[Units Sold]]*Data[[#This Row],[Cost per Unit]]</f>
        <v>513.60000000000036</v>
      </c>
      <c r="R263" s="2">
        <f>Data[[#This Row],[inc_region]]*Data[[#This Row],[inc_rep]]*Data[[#This Row],[inc_product]]</f>
        <v>1</v>
      </c>
    </row>
    <row r="264" spans="1:18" hidden="1" x14ac:dyDescent="0.2">
      <c r="A264" t="s">
        <v>273</v>
      </c>
      <c r="B264" t="s">
        <v>311</v>
      </c>
      <c r="C264" t="s">
        <v>320</v>
      </c>
      <c r="D264" t="s">
        <v>323</v>
      </c>
      <c r="E264" t="s">
        <v>327</v>
      </c>
      <c r="F264" t="s">
        <v>333</v>
      </c>
      <c r="G264">
        <v>146</v>
      </c>
      <c r="H264">
        <v>60</v>
      </c>
      <c r="I264">
        <v>46</v>
      </c>
      <c r="J264">
        <v>0</v>
      </c>
      <c r="K264">
        <v>25</v>
      </c>
      <c r="L264" t="b">
        <f>IF(ISBLANK(Select_Region),TRUE,Data[[#This Row],[Region]]=Select_Region)</f>
        <v>1</v>
      </c>
      <c r="M264" t="b">
        <f>IF(ISBLANK(Select_Rep),TRUE,Data[[#This Row],[Sales Rep]]=Select_Rep)</f>
        <v>1</v>
      </c>
      <c r="N264" t="b">
        <f>IF(ISBLANK(Select_Product),TRUE,Data[[#This Row],[Product]]=Select_Product)</f>
        <v>1</v>
      </c>
      <c r="O264" t="b">
        <f>IF(ISBLANK(Select_Month),TRUE,Data[[#This Row],[Month]]=Select_Month)</f>
        <v>1</v>
      </c>
      <c r="P264">
        <f>Data[[#This Row],[inc_region]]*Data[[#This Row],[inc_rep]]*Data[[#This Row],[inc_product]]*Data[[#This Row],[inc_month]]</f>
        <v>1</v>
      </c>
      <c r="Q264" s="2">
        <f>Data[[#This Row],[Units Sold]]*Data[[#This Row],[Unit Price]]*(1-Data[[#This Row],[Discount %]]/100)-Data[[#This Row],[Units Sold]]*Data[[#This Row],[Cost per Unit]]</f>
        <v>2044</v>
      </c>
      <c r="R264" s="2">
        <f>Data[[#This Row],[inc_region]]*Data[[#This Row],[inc_rep]]*Data[[#This Row],[inc_product]]</f>
        <v>1</v>
      </c>
    </row>
    <row r="265" spans="1:18" x14ac:dyDescent="0.2">
      <c r="A265" t="s">
        <v>274</v>
      </c>
      <c r="B265" t="s">
        <v>311</v>
      </c>
      <c r="C265" t="s">
        <v>320</v>
      </c>
      <c r="D265" t="s">
        <v>324</v>
      </c>
      <c r="E265" t="s">
        <v>327</v>
      </c>
      <c r="F265" t="s">
        <v>333</v>
      </c>
      <c r="G265">
        <v>93</v>
      </c>
      <c r="H265">
        <v>62</v>
      </c>
      <c r="I265">
        <v>43</v>
      </c>
      <c r="J265">
        <v>10</v>
      </c>
      <c r="K265">
        <v>30</v>
      </c>
      <c r="L265" t="b">
        <f>IF(ISBLANK(Select_Region),TRUE,Data[[#This Row],[Region]]=Select_Region)</f>
        <v>1</v>
      </c>
      <c r="M265" t="b">
        <f>IF(ISBLANK(Select_Rep),TRUE,Data[[#This Row],[Sales Rep]]=Select_Rep)</f>
        <v>1</v>
      </c>
      <c r="N265" t="b">
        <f>IF(ISBLANK(Select_Product),TRUE,Data[[#This Row],[Product]]=Select_Product)</f>
        <v>1</v>
      </c>
      <c r="O265" t="b">
        <f>IF(ISBLANK(Select_Month),TRUE,Data[[#This Row],[Month]]=Select_Month)</f>
        <v>1</v>
      </c>
      <c r="P265">
        <f>Data[[#This Row],[inc_region]]*Data[[#This Row],[inc_rep]]*Data[[#This Row],[inc_product]]*Data[[#This Row],[inc_month]]</f>
        <v>1</v>
      </c>
      <c r="Q265" s="2">
        <f>Data[[#This Row],[Units Sold]]*Data[[#This Row],[Unit Price]]*(1-Data[[#This Row],[Discount %]]/100)-Data[[#This Row],[Units Sold]]*Data[[#This Row],[Cost per Unit]]</f>
        <v>1190.4000000000005</v>
      </c>
      <c r="R265" s="2">
        <f>Data[[#This Row],[inc_region]]*Data[[#This Row],[inc_rep]]*Data[[#This Row],[inc_product]]</f>
        <v>1</v>
      </c>
    </row>
    <row r="266" spans="1:18" x14ac:dyDescent="0.2">
      <c r="A266" t="s">
        <v>275</v>
      </c>
      <c r="B266" t="s">
        <v>314</v>
      </c>
      <c r="C266" t="s">
        <v>322</v>
      </c>
      <c r="D266" t="s">
        <v>324</v>
      </c>
      <c r="E266" t="s">
        <v>327</v>
      </c>
      <c r="F266" t="s">
        <v>333</v>
      </c>
      <c r="G266">
        <v>127</v>
      </c>
      <c r="H266">
        <v>62</v>
      </c>
      <c r="I266">
        <v>46</v>
      </c>
      <c r="J266">
        <v>15</v>
      </c>
      <c r="K266">
        <v>30</v>
      </c>
      <c r="L266" t="b">
        <f>IF(ISBLANK(Select_Region),TRUE,Data[[#This Row],[Region]]=Select_Region)</f>
        <v>1</v>
      </c>
      <c r="M266" t="b">
        <f>IF(ISBLANK(Select_Rep),TRUE,Data[[#This Row],[Sales Rep]]=Select_Rep)</f>
        <v>1</v>
      </c>
      <c r="N266" t="b">
        <f>IF(ISBLANK(Select_Product),TRUE,Data[[#This Row],[Product]]=Select_Product)</f>
        <v>1</v>
      </c>
      <c r="O266" t="b">
        <f>IF(ISBLANK(Select_Month),TRUE,Data[[#This Row],[Month]]=Select_Month)</f>
        <v>1</v>
      </c>
      <c r="P266">
        <f>Data[[#This Row],[inc_region]]*Data[[#This Row],[inc_rep]]*Data[[#This Row],[inc_product]]*Data[[#This Row],[inc_month]]</f>
        <v>1</v>
      </c>
      <c r="Q266" s="2">
        <f>Data[[#This Row],[Units Sold]]*Data[[#This Row],[Unit Price]]*(1-Data[[#This Row],[Discount %]]/100)-Data[[#This Row],[Units Sold]]*Data[[#This Row],[Cost per Unit]]</f>
        <v>850.89999999999964</v>
      </c>
      <c r="R266" s="2">
        <f>Data[[#This Row],[inc_region]]*Data[[#This Row],[inc_rep]]*Data[[#This Row],[inc_product]]</f>
        <v>1</v>
      </c>
    </row>
    <row r="267" spans="1:18" x14ac:dyDescent="0.2">
      <c r="A267" t="s">
        <v>276</v>
      </c>
      <c r="B267" t="s">
        <v>312</v>
      </c>
      <c r="C267" t="s">
        <v>319</v>
      </c>
      <c r="D267" t="s">
        <v>324</v>
      </c>
      <c r="E267" t="s">
        <v>327</v>
      </c>
      <c r="F267" t="s">
        <v>330</v>
      </c>
      <c r="G267">
        <v>197</v>
      </c>
      <c r="H267">
        <v>55</v>
      </c>
      <c r="I267">
        <v>36</v>
      </c>
      <c r="J267">
        <v>0</v>
      </c>
      <c r="K267">
        <v>30</v>
      </c>
      <c r="L267" t="b">
        <f>IF(ISBLANK(Select_Region),TRUE,Data[[#This Row],[Region]]=Select_Region)</f>
        <v>1</v>
      </c>
      <c r="M267" t="b">
        <f>IF(ISBLANK(Select_Rep),TRUE,Data[[#This Row],[Sales Rep]]=Select_Rep)</f>
        <v>1</v>
      </c>
      <c r="N267" t="b">
        <f>IF(ISBLANK(Select_Product),TRUE,Data[[#This Row],[Product]]=Select_Product)</f>
        <v>1</v>
      </c>
      <c r="O267" t="b">
        <f>IF(ISBLANK(Select_Month),TRUE,Data[[#This Row],[Month]]=Select_Month)</f>
        <v>1</v>
      </c>
      <c r="P267">
        <f>Data[[#This Row],[inc_region]]*Data[[#This Row],[inc_rep]]*Data[[#This Row],[inc_product]]*Data[[#This Row],[inc_month]]</f>
        <v>1</v>
      </c>
      <c r="Q267" s="2">
        <f>Data[[#This Row],[Units Sold]]*Data[[#This Row],[Unit Price]]*(1-Data[[#This Row],[Discount %]]/100)-Data[[#This Row],[Units Sold]]*Data[[#This Row],[Cost per Unit]]</f>
        <v>3743</v>
      </c>
      <c r="R267" s="2">
        <f>Data[[#This Row],[inc_region]]*Data[[#This Row],[inc_rep]]*Data[[#This Row],[inc_product]]</f>
        <v>1</v>
      </c>
    </row>
    <row r="268" spans="1:18" x14ac:dyDescent="0.2">
      <c r="A268" t="s">
        <v>277</v>
      </c>
      <c r="B268" t="s">
        <v>313</v>
      </c>
      <c r="C268" t="s">
        <v>317</v>
      </c>
      <c r="D268" t="s">
        <v>324</v>
      </c>
      <c r="E268" t="s">
        <v>327</v>
      </c>
      <c r="F268" t="s">
        <v>330</v>
      </c>
      <c r="G268">
        <v>57</v>
      </c>
      <c r="H268">
        <v>50</v>
      </c>
      <c r="I268">
        <v>40</v>
      </c>
      <c r="J268">
        <v>0</v>
      </c>
      <c r="K268">
        <v>20</v>
      </c>
      <c r="L268" t="b">
        <f>IF(ISBLANK(Select_Region),TRUE,Data[[#This Row],[Region]]=Select_Region)</f>
        <v>1</v>
      </c>
      <c r="M268" t="b">
        <f>IF(ISBLANK(Select_Rep),TRUE,Data[[#This Row],[Sales Rep]]=Select_Rep)</f>
        <v>1</v>
      </c>
      <c r="N268" t="b">
        <f>IF(ISBLANK(Select_Product),TRUE,Data[[#This Row],[Product]]=Select_Product)</f>
        <v>1</v>
      </c>
      <c r="O268" t="b">
        <f>IF(ISBLANK(Select_Month),TRUE,Data[[#This Row],[Month]]=Select_Month)</f>
        <v>1</v>
      </c>
      <c r="P268">
        <f>Data[[#This Row],[inc_region]]*Data[[#This Row],[inc_rep]]*Data[[#This Row],[inc_product]]*Data[[#This Row],[inc_month]]</f>
        <v>1</v>
      </c>
      <c r="Q268" s="2">
        <f>Data[[#This Row],[Units Sold]]*Data[[#This Row],[Unit Price]]*(1-Data[[#This Row],[Discount %]]/100)-Data[[#This Row],[Units Sold]]*Data[[#This Row],[Cost per Unit]]</f>
        <v>570</v>
      </c>
      <c r="R268" s="2">
        <f>Data[[#This Row],[inc_region]]*Data[[#This Row],[inc_rep]]*Data[[#This Row],[inc_product]]</f>
        <v>1</v>
      </c>
    </row>
    <row r="269" spans="1:18" hidden="1" x14ac:dyDescent="0.2">
      <c r="A269" t="s">
        <v>278</v>
      </c>
      <c r="B269" t="s">
        <v>311</v>
      </c>
      <c r="C269" t="s">
        <v>315</v>
      </c>
      <c r="D269" t="s">
        <v>326</v>
      </c>
      <c r="E269" t="s">
        <v>329</v>
      </c>
      <c r="F269" t="s">
        <v>331</v>
      </c>
      <c r="G269">
        <v>131</v>
      </c>
      <c r="H269">
        <v>52</v>
      </c>
      <c r="I269">
        <v>33</v>
      </c>
      <c r="J269">
        <v>5</v>
      </c>
      <c r="K269">
        <v>25</v>
      </c>
      <c r="L269" t="b">
        <f>IF(ISBLANK(Select_Region),TRUE,Data[[#This Row],[Region]]=Select_Region)</f>
        <v>1</v>
      </c>
      <c r="M269" t="b">
        <f>IF(ISBLANK(Select_Rep),TRUE,Data[[#This Row],[Sales Rep]]=Select_Rep)</f>
        <v>1</v>
      </c>
      <c r="N269" t="b">
        <f>IF(ISBLANK(Select_Product),TRUE,Data[[#This Row],[Product]]=Select_Product)</f>
        <v>1</v>
      </c>
      <c r="O269" t="b">
        <f>IF(ISBLANK(Select_Month),TRUE,Data[[#This Row],[Month]]=Select_Month)</f>
        <v>1</v>
      </c>
      <c r="P269">
        <f>Data[[#This Row],[inc_region]]*Data[[#This Row],[inc_rep]]*Data[[#This Row],[inc_product]]*Data[[#This Row],[inc_month]]</f>
        <v>1</v>
      </c>
      <c r="Q269" s="2">
        <f>Data[[#This Row],[Units Sold]]*Data[[#This Row],[Unit Price]]*(1-Data[[#This Row],[Discount %]]/100)-Data[[#This Row],[Units Sold]]*Data[[#This Row],[Cost per Unit]]</f>
        <v>2148.3999999999996</v>
      </c>
      <c r="R269" s="2">
        <f>Data[[#This Row],[inc_region]]*Data[[#This Row],[inc_rep]]*Data[[#This Row],[inc_product]]</f>
        <v>1</v>
      </c>
    </row>
    <row r="270" spans="1:18" x14ac:dyDescent="0.2">
      <c r="A270" t="s">
        <v>279</v>
      </c>
      <c r="B270" t="s">
        <v>312</v>
      </c>
      <c r="C270" t="s">
        <v>319</v>
      </c>
      <c r="D270" t="s">
        <v>324</v>
      </c>
      <c r="E270" t="s">
        <v>327</v>
      </c>
      <c r="F270" t="s">
        <v>333</v>
      </c>
      <c r="G270">
        <v>175</v>
      </c>
      <c r="H270">
        <v>52</v>
      </c>
      <c r="I270">
        <v>33</v>
      </c>
      <c r="J270">
        <v>10</v>
      </c>
      <c r="K270">
        <v>20</v>
      </c>
      <c r="L270" t="b">
        <f>IF(ISBLANK(Select_Region),TRUE,Data[[#This Row],[Region]]=Select_Region)</f>
        <v>1</v>
      </c>
      <c r="M270" t="b">
        <f>IF(ISBLANK(Select_Rep),TRUE,Data[[#This Row],[Sales Rep]]=Select_Rep)</f>
        <v>1</v>
      </c>
      <c r="N270" t="b">
        <f>IF(ISBLANK(Select_Product),TRUE,Data[[#This Row],[Product]]=Select_Product)</f>
        <v>1</v>
      </c>
      <c r="O270" t="b">
        <f>IF(ISBLANK(Select_Month),TRUE,Data[[#This Row],[Month]]=Select_Month)</f>
        <v>1</v>
      </c>
      <c r="P270">
        <f>Data[[#This Row],[inc_region]]*Data[[#This Row],[inc_rep]]*Data[[#This Row],[inc_product]]*Data[[#This Row],[inc_month]]</f>
        <v>1</v>
      </c>
      <c r="Q270" s="2">
        <f>Data[[#This Row],[Units Sold]]*Data[[#This Row],[Unit Price]]*(1-Data[[#This Row],[Discount %]]/100)-Data[[#This Row],[Units Sold]]*Data[[#This Row],[Cost per Unit]]</f>
        <v>2415</v>
      </c>
      <c r="R270" s="2">
        <f>Data[[#This Row],[inc_region]]*Data[[#This Row],[inc_rep]]*Data[[#This Row],[inc_product]]</f>
        <v>1</v>
      </c>
    </row>
    <row r="271" spans="1:18" hidden="1" x14ac:dyDescent="0.2">
      <c r="A271" t="s">
        <v>280</v>
      </c>
      <c r="B271" t="s">
        <v>314</v>
      </c>
      <c r="C271" t="s">
        <v>322</v>
      </c>
      <c r="D271" t="s">
        <v>323</v>
      </c>
      <c r="E271" t="s">
        <v>327</v>
      </c>
      <c r="F271" t="s">
        <v>334</v>
      </c>
      <c r="G271">
        <v>146</v>
      </c>
      <c r="H271">
        <v>50</v>
      </c>
      <c r="I271">
        <v>31</v>
      </c>
      <c r="J271">
        <v>5</v>
      </c>
      <c r="K271">
        <v>20</v>
      </c>
      <c r="L271" t="b">
        <f>IF(ISBLANK(Select_Region),TRUE,Data[[#This Row],[Region]]=Select_Region)</f>
        <v>1</v>
      </c>
      <c r="M271" t="b">
        <f>IF(ISBLANK(Select_Rep),TRUE,Data[[#This Row],[Sales Rep]]=Select_Rep)</f>
        <v>1</v>
      </c>
      <c r="N271" t="b">
        <f>IF(ISBLANK(Select_Product),TRUE,Data[[#This Row],[Product]]=Select_Product)</f>
        <v>1</v>
      </c>
      <c r="O271" t="b">
        <f>IF(ISBLANK(Select_Month),TRUE,Data[[#This Row],[Month]]=Select_Month)</f>
        <v>1</v>
      </c>
      <c r="P271">
        <f>Data[[#This Row],[inc_region]]*Data[[#This Row],[inc_rep]]*Data[[#This Row],[inc_product]]*Data[[#This Row],[inc_month]]</f>
        <v>1</v>
      </c>
      <c r="Q271" s="2">
        <f>Data[[#This Row],[Units Sold]]*Data[[#This Row],[Unit Price]]*(1-Data[[#This Row],[Discount %]]/100)-Data[[#This Row],[Units Sold]]*Data[[#This Row],[Cost per Unit]]</f>
        <v>2409</v>
      </c>
      <c r="R271" s="2">
        <f>Data[[#This Row],[inc_region]]*Data[[#This Row],[inc_rep]]*Data[[#This Row],[inc_product]]</f>
        <v>1</v>
      </c>
    </row>
    <row r="272" spans="1:18" x14ac:dyDescent="0.2">
      <c r="A272" t="s">
        <v>281</v>
      </c>
      <c r="B272" t="s">
        <v>312</v>
      </c>
      <c r="C272" t="s">
        <v>316</v>
      </c>
      <c r="D272" t="s">
        <v>324</v>
      </c>
      <c r="E272" t="s">
        <v>327</v>
      </c>
      <c r="F272" t="s">
        <v>330</v>
      </c>
      <c r="G272">
        <v>57</v>
      </c>
      <c r="H272">
        <v>55</v>
      </c>
      <c r="I272">
        <v>44</v>
      </c>
      <c r="J272">
        <v>15</v>
      </c>
      <c r="K272">
        <v>25</v>
      </c>
      <c r="L272" t="b">
        <f>IF(ISBLANK(Select_Region),TRUE,Data[[#This Row],[Region]]=Select_Region)</f>
        <v>1</v>
      </c>
      <c r="M272" t="b">
        <f>IF(ISBLANK(Select_Rep),TRUE,Data[[#This Row],[Sales Rep]]=Select_Rep)</f>
        <v>1</v>
      </c>
      <c r="N272" t="b">
        <f>IF(ISBLANK(Select_Product),TRUE,Data[[#This Row],[Product]]=Select_Product)</f>
        <v>1</v>
      </c>
      <c r="O272" t="b">
        <f>IF(ISBLANK(Select_Month),TRUE,Data[[#This Row],[Month]]=Select_Month)</f>
        <v>1</v>
      </c>
      <c r="P272">
        <f>Data[[#This Row],[inc_region]]*Data[[#This Row],[inc_rep]]*Data[[#This Row],[inc_product]]*Data[[#This Row],[inc_month]]</f>
        <v>1</v>
      </c>
      <c r="Q272" s="2">
        <f>Data[[#This Row],[Units Sold]]*Data[[#This Row],[Unit Price]]*(1-Data[[#This Row],[Discount %]]/100)-Data[[#This Row],[Units Sold]]*Data[[#This Row],[Cost per Unit]]</f>
        <v>156.75</v>
      </c>
      <c r="R272" s="2">
        <f>Data[[#This Row],[inc_region]]*Data[[#This Row],[inc_rep]]*Data[[#This Row],[inc_product]]</f>
        <v>1</v>
      </c>
    </row>
    <row r="273" spans="1:18" hidden="1" x14ac:dyDescent="0.2">
      <c r="A273" t="s">
        <v>282</v>
      </c>
      <c r="B273" t="s">
        <v>313</v>
      </c>
      <c r="C273" t="s">
        <v>321</v>
      </c>
      <c r="D273" t="s">
        <v>326</v>
      </c>
      <c r="E273" t="s">
        <v>329</v>
      </c>
      <c r="F273" t="s">
        <v>332</v>
      </c>
      <c r="G273">
        <v>152</v>
      </c>
      <c r="H273">
        <v>52</v>
      </c>
      <c r="I273">
        <v>36</v>
      </c>
      <c r="J273">
        <v>5</v>
      </c>
      <c r="K273">
        <v>25</v>
      </c>
      <c r="L273" t="b">
        <f>IF(ISBLANK(Select_Region),TRUE,Data[[#This Row],[Region]]=Select_Region)</f>
        <v>1</v>
      </c>
      <c r="M273" t="b">
        <f>IF(ISBLANK(Select_Rep),TRUE,Data[[#This Row],[Sales Rep]]=Select_Rep)</f>
        <v>1</v>
      </c>
      <c r="N273" t="b">
        <f>IF(ISBLANK(Select_Product),TRUE,Data[[#This Row],[Product]]=Select_Product)</f>
        <v>1</v>
      </c>
      <c r="O273" t="b">
        <f>IF(ISBLANK(Select_Month),TRUE,Data[[#This Row],[Month]]=Select_Month)</f>
        <v>1</v>
      </c>
      <c r="P273">
        <f>Data[[#This Row],[inc_region]]*Data[[#This Row],[inc_rep]]*Data[[#This Row],[inc_product]]*Data[[#This Row],[inc_month]]</f>
        <v>1</v>
      </c>
      <c r="Q273" s="2">
        <f>Data[[#This Row],[Units Sold]]*Data[[#This Row],[Unit Price]]*(1-Data[[#This Row],[Discount %]]/100)-Data[[#This Row],[Units Sold]]*Data[[#This Row],[Cost per Unit]]</f>
        <v>2036.7999999999993</v>
      </c>
      <c r="R273" s="2">
        <f>Data[[#This Row],[inc_region]]*Data[[#This Row],[inc_rep]]*Data[[#This Row],[inc_product]]</f>
        <v>1</v>
      </c>
    </row>
    <row r="274" spans="1:18" x14ac:dyDescent="0.2">
      <c r="A274" t="s">
        <v>283</v>
      </c>
      <c r="B274" t="s">
        <v>311</v>
      </c>
      <c r="C274" t="s">
        <v>315</v>
      </c>
      <c r="D274" t="s">
        <v>324</v>
      </c>
      <c r="E274" t="s">
        <v>327</v>
      </c>
      <c r="F274" t="s">
        <v>330</v>
      </c>
      <c r="G274">
        <v>178</v>
      </c>
      <c r="H274">
        <v>55</v>
      </c>
      <c r="I274">
        <v>41</v>
      </c>
      <c r="J274">
        <v>15</v>
      </c>
      <c r="K274">
        <v>20</v>
      </c>
      <c r="L274" t="b">
        <f>IF(ISBLANK(Select_Region),TRUE,Data[[#This Row],[Region]]=Select_Region)</f>
        <v>1</v>
      </c>
      <c r="M274" t="b">
        <f>IF(ISBLANK(Select_Rep),TRUE,Data[[#This Row],[Sales Rep]]=Select_Rep)</f>
        <v>1</v>
      </c>
      <c r="N274" t="b">
        <f>IF(ISBLANK(Select_Product),TRUE,Data[[#This Row],[Product]]=Select_Product)</f>
        <v>1</v>
      </c>
      <c r="O274" t="b">
        <f>IF(ISBLANK(Select_Month),TRUE,Data[[#This Row],[Month]]=Select_Month)</f>
        <v>1</v>
      </c>
      <c r="P274">
        <f>Data[[#This Row],[inc_region]]*Data[[#This Row],[inc_rep]]*Data[[#This Row],[inc_product]]*Data[[#This Row],[inc_month]]</f>
        <v>1</v>
      </c>
      <c r="Q274" s="2">
        <f>Data[[#This Row],[Units Sold]]*Data[[#This Row],[Unit Price]]*(1-Data[[#This Row],[Discount %]]/100)-Data[[#This Row],[Units Sold]]*Data[[#This Row],[Cost per Unit]]</f>
        <v>1023.5</v>
      </c>
      <c r="R274" s="2">
        <f>Data[[#This Row],[inc_region]]*Data[[#This Row],[inc_rep]]*Data[[#This Row],[inc_product]]</f>
        <v>1</v>
      </c>
    </row>
    <row r="275" spans="1:18" hidden="1" x14ac:dyDescent="0.2">
      <c r="A275" t="s">
        <v>284</v>
      </c>
      <c r="B275" t="s">
        <v>311</v>
      </c>
      <c r="C275" t="s">
        <v>315</v>
      </c>
      <c r="D275" t="s">
        <v>325</v>
      </c>
      <c r="E275" t="s">
        <v>328</v>
      </c>
      <c r="F275" t="s">
        <v>333</v>
      </c>
      <c r="G275">
        <v>93</v>
      </c>
      <c r="H275">
        <v>45</v>
      </c>
      <c r="I275">
        <v>35</v>
      </c>
      <c r="J275">
        <v>0</v>
      </c>
      <c r="K275">
        <v>30</v>
      </c>
      <c r="L275" t="b">
        <f>IF(ISBLANK(Select_Region),TRUE,Data[[#This Row],[Region]]=Select_Region)</f>
        <v>1</v>
      </c>
      <c r="M275" t="b">
        <f>IF(ISBLANK(Select_Rep),TRUE,Data[[#This Row],[Sales Rep]]=Select_Rep)</f>
        <v>1</v>
      </c>
      <c r="N275" t="b">
        <f>IF(ISBLANK(Select_Product),TRUE,Data[[#This Row],[Product]]=Select_Product)</f>
        <v>1</v>
      </c>
      <c r="O275" t="b">
        <f>IF(ISBLANK(Select_Month),TRUE,Data[[#This Row],[Month]]=Select_Month)</f>
        <v>1</v>
      </c>
      <c r="P275">
        <f>Data[[#This Row],[inc_region]]*Data[[#This Row],[inc_rep]]*Data[[#This Row],[inc_product]]*Data[[#This Row],[inc_month]]</f>
        <v>1</v>
      </c>
      <c r="Q275" s="2">
        <f>Data[[#This Row],[Units Sold]]*Data[[#This Row],[Unit Price]]*(1-Data[[#This Row],[Discount %]]/100)-Data[[#This Row],[Units Sold]]*Data[[#This Row],[Cost per Unit]]</f>
        <v>930</v>
      </c>
      <c r="R275" s="2">
        <f>Data[[#This Row],[inc_region]]*Data[[#This Row],[inc_rep]]*Data[[#This Row],[inc_product]]</f>
        <v>1</v>
      </c>
    </row>
    <row r="276" spans="1:18" hidden="1" x14ac:dyDescent="0.2">
      <c r="A276" t="s">
        <v>285</v>
      </c>
      <c r="B276" t="s">
        <v>313</v>
      </c>
      <c r="C276" t="s">
        <v>317</v>
      </c>
      <c r="D276" t="s">
        <v>325</v>
      </c>
      <c r="E276" t="s">
        <v>328</v>
      </c>
      <c r="F276" t="s">
        <v>330</v>
      </c>
      <c r="G276">
        <v>146</v>
      </c>
      <c r="H276">
        <v>62</v>
      </c>
      <c r="I276">
        <v>45</v>
      </c>
      <c r="J276">
        <v>15</v>
      </c>
      <c r="K276">
        <v>25</v>
      </c>
      <c r="L276" t="b">
        <f>IF(ISBLANK(Select_Region),TRUE,Data[[#This Row],[Region]]=Select_Region)</f>
        <v>1</v>
      </c>
      <c r="M276" t="b">
        <f>IF(ISBLANK(Select_Rep),TRUE,Data[[#This Row],[Sales Rep]]=Select_Rep)</f>
        <v>1</v>
      </c>
      <c r="N276" t="b">
        <f>IF(ISBLANK(Select_Product),TRUE,Data[[#This Row],[Product]]=Select_Product)</f>
        <v>1</v>
      </c>
      <c r="O276" t="b">
        <f>IF(ISBLANK(Select_Month),TRUE,Data[[#This Row],[Month]]=Select_Month)</f>
        <v>1</v>
      </c>
      <c r="P276">
        <f>Data[[#This Row],[inc_region]]*Data[[#This Row],[inc_rep]]*Data[[#This Row],[inc_product]]*Data[[#This Row],[inc_month]]</f>
        <v>1</v>
      </c>
      <c r="Q276" s="2">
        <f>Data[[#This Row],[Units Sold]]*Data[[#This Row],[Unit Price]]*(1-Data[[#This Row],[Discount %]]/100)-Data[[#This Row],[Units Sold]]*Data[[#This Row],[Cost per Unit]]</f>
        <v>1124.1999999999998</v>
      </c>
      <c r="R276" s="2">
        <f>Data[[#This Row],[inc_region]]*Data[[#This Row],[inc_rep]]*Data[[#This Row],[inc_product]]</f>
        <v>1</v>
      </c>
    </row>
    <row r="277" spans="1:18" x14ac:dyDescent="0.2">
      <c r="A277" t="s">
        <v>286</v>
      </c>
      <c r="B277" t="s">
        <v>311</v>
      </c>
      <c r="C277" t="s">
        <v>320</v>
      </c>
      <c r="D277" t="s">
        <v>324</v>
      </c>
      <c r="E277" t="s">
        <v>327</v>
      </c>
      <c r="F277" t="s">
        <v>331</v>
      </c>
      <c r="G277">
        <v>92</v>
      </c>
      <c r="H277">
        <v>45</v>
      </c>
      <c r="I277">
        <v>27</v>
      </c>
      <c r="J277">
        <v>15</v>
      </c>
      <c r="K277">
        <v>30</v>
      </c>
      <c r="L277" t="b">
        <f>IF(ISBLANK(Select_Region),TRUE,Data[[#This Row],[Region]]=Select_Region)</f>
        <v>1</v>
      </c>
      <c r="M277" t="b">
        <f>IF(ISBLANK(Select_Rep),TRUE,Data[[#This Row],[Sales Rep]]=Select_Rep)</f>
        <v>1</v>
      </c>
      <c r="N277" t="b">
        <f>IF(ISBLANK(Select_Product),TRUE,Data[[#This Row],[Product]]=Select_Product)</f>
        <v>1</v>
      </c>
      <c r="O277" t="b">
        <f>IF(ISBLANK(Select_Month),TRUE,Data[[#This Row],[Month]]=Select_Month)</f>
        <v>1</v>
      </c>
      <c r="P277">
        <f>Data[[#This Row],[inc_region]]*Data[[#This Row],[inc_rep]]*Data[[#This Row],[inc_product]]*Data[[#This Row],[inc_month]]</f>
        <v>1</v>
      </c>
      <c r="Q277" s="2">
        <f>Data[[#This Row],[Units Sold]]*Data[[#This Row],[Unit Price]]*(1-Data[[#This Row],[Discount %]]/100)-Data[[#This Row],[Units Sold]]*Data[[#This Row],[Cost per Unit]]</f>
        <v>1035</v>
      </c>
      <c r="R277" s="2">
        <f>Data[[#This Row],[inc_region]]*Data[[#This Row],[inc_rep]]*Data[[#This Row],[inc_product]]</f>
        <v>1</v>
      </c>
    </row>
    <row r="278" spans="1:18" x14ac:dyDescent="0.2">
      <c r="A278" t="s">
        <v>287</v>
      </c>
      <c r="B278" t="s">
        <v>312</v>
      </c>
      <c r="C278" t="s">
        <v>316</v>
      </c>
      <c r="D278" t="s">
        <v>324</v>
      </c>
      <c r="E278" t="s">
        <v>327</v>
      </c>
      <c r="F278" t="s">
        <v>334</v>
      </c>
      <c r="G278">
        <v>99</v>
      </c>
      <c r="H278">
        <v>45</v>
      </c>
      <c r="I278">
        <v>33</v>
      </c>
      <c r="J278">
        <v>0</v>
      </c>
      <c r="K278">
        <v>25</v>
      </c>
      <c r="L278" t="b">
        <f>IF(ISBLANK(Select_Region),TRUE,Data[[#This Row],[Region]]=Select_Region)</f>
        <v>1</v>
      </c>
      <c r="M278" t="b">
        <f>IF(ISBLANK(Select_Rep),TRUE,Data[[#This Row],[Sales Rep]]=Select_Rep)</f>
        <v>1</v>
      </c>
      <c r="N278" t="b">
        <f>IF(ISBLANK(Select_Product),TRUE,Data[[#This Row],[Product]]=Select_Product)</f>
        <v>1</v>
      </c>
      <c r="O278" t="b">
        <f>IF(ISBLANK(Select_Month),TRUE,Data[[#This Row],[Month]]=Select_Month)</f>
        <v>1</v>
      </c>
      <c r="P278">
        <f>Data[[#This Row],[inc_region]]*Data[[#This Row],[inc_rep]]*Data[[#This Row],[inc_product]]*Data[[#This Row],[inc_month]]</f>
        <v>1</v>
      </c>
      <c r="Q278" s="2">
        <f>Data[[#This Row],[Units Sold]]*Data[[#This Row],[Unit Price]]*(1-Data[[#This Row],[Discount %]]/100)-Data[[#This Row],[Units Sold]]*Data[[#This Row],[Cost per Unit]]</f>
        <v>1188</v>
      </c>
      <c r="R278" s="2">
        <f>Data[[#This Row],[inc_region]]*Data[[#This Row],[inc_rep]]*Data[[#This Row],[inc_product]]</f>
        <v>1</v>
      </c>
    </row>
    <row r="279" spans="1:18" hidden="1" x14ac:dyDescent="0.2">
      <c r="A279" t="s">
        <v>288</v>
      </c>
      <c r="B279" t="s">
        <v>311</v>
      </c>
      <c r="C279" t="s">
        <v>320</v>
      </c>
      <c r="D279" t="s">
        <v>325</v>
      </c>
      <c r="E279" t="s">
        <v>328</v>
      </c>
      <c r="F279" t="s">
        <v>332</v>
      </c>
      <c r="G279">
        <v>170</v>
      </c>
      <c r="H279">
        <v>50</v>
      </c>
      <c r="I279">
        <v>34</v>
      </c>
      <c r="J279">
        <v>0</v>
      </c>
      <c r="K279">
        <v>30</v>
      </c>
      <c r="L279" t="b">
        <f>IF(ISBLANK(Select_Region),TRUE,Data[[#This Row],[Region]]=Select_Region)</f>
        <v>1</v>
      </c>
      <c r="M279" t="b">
        <f>IF(ISBLANK(Select_Rep),TRUE,Data[[#This Row],[Sales Rep]]=Select_Rep)</f>
        <v>1</v>
      </c>
      <c r="N279" t="b">
        <f>IF(ISBLANK(Select_Product),TRUE,Data[[#This Row],[Product]]=Select_Product)</f>
        <v>1</v>
      </c>
      <c r="O279" t="b">
        <f>IF(ISBLANK(Select_Month),TRUE,Data[[#This Row],[Month]]=Select_Month)</f>
        <v>1</v>
      </c>
      <c r="P279">
        <f>Data[[#This Row],[inc_region]]*Data[[#This Row],[inc_rep]]*Data[[#This Row],[inc_product]]*Data[[#This Row],[inc_month]]</f>
        <v>1</v>
      </c>
      <c r="Q279" s="2">
        <f>Data[[#This Row],[Units Sold]]*Data[[#This Row],[Unit Price]]*(1-Data[[#This Row],[Discount %]]/100)-Data[[#This Row],[Units Sold]]*Data[[#This Row],[Cost per Unit]]</f>
        <v>2720</v>
      </c>
      <c r="R279" s="2">
        <f>Data[[#This Row],[inc_region]]*Data[[#This Row],[inc_rep]]*Data[[#This Row],[inc_product]]</f>
        <v>1</v>
      </c>
    </row>
    <row r="280" spans="1:18" hidden="1" x14ac:dyDescent="0.2">
      <c r="A280" t="s">
        <v>289</v>
      </c>
      <c r="B280" t="s">
        <v>314</v>
      </c>
      <c r="C280" t="s">
        <v>322</v>
      </c>
      <c r="D280" t="s">
        <v>325</v>
      </c>
      <c r="E280" t="s">
        <v>328</v>
      </c>
      <c r="F280" t="s">
        <v>331</v>
      </c>
      <c r="G280">
        <v>168</v>
      </c>
      <c r="H280">
        <v>60</v>
      </c>
      <c r="I280">
        <v>42</v>
      </c>
      <c r="J280">
        <v>0</v>
      </c>
      <c r="K280">
        <v>20</v>
      </c>
      <c r="L280" t="b">
        <f>IF(ISBLANK(Select_Region),TRUE,Data[[#This Row],[Region]]=Select_Region)</f>
        <v>1</v>
      </c>
      <c r="M280" t="b">
        <f>IF(ISBLANK(Select_Rep),TRUE,Data[[#This Row],[Sales Rep]]=Select_Rep)</f>
        <v>1</v>
      </c>
      <c r="N280" t="b">
        <f>IF(ISBLANK(Select_Product),TRUE,Data[[#This Row],[Product]]=Select_Product)</f>
        <v>1</v>
      </c>
      <c r="O280" t="b">
        <f>IF(ISBLANK(Select_Month),TRUE,Data[[#This Row],[Month]]=Select_Month)</f>
        <v>1</v>
      </c>
      <c r="P280">
        <f>Data[[#This Row],[inc_region]]*Data[[#This Row],[inc_rep]]*Data[[#This Row],[inc_product]]*Data[[#This Row],[inc_month]]</f>
        <v>1</v>
      </c>
      <c r="Q280" s="2">
        <f>Data[[#This Row],[Units Sold]]*Data[[#This Row],[Unit Price]]*(1-Data[[#This Row],[Discount %]]/100)-Data[[#This Row],[Units Sold]]*Data[[#This Row],[Cost per Unit]]</f>
        <v>3024</v>
      </c>
      <c r="R280" s="2">
        <f>Data[[#This Row],[inc_region]]*Data[[#This Row],[inc_rep]]*Data[[#This Row],[inc_product]]</f>
        <v>1</v>
      </c>
    </row>
    <row r="281" spans="1:18" hidden="1" x14ac:dyDescent="0.2">
      <c r="A281" t="s">
        <v>290</v>
      </c>
      <c r="B281" t="s">
        <v>312</v>
      </c>
      <c r="C281" t="s">
        <v>316</v>
      </c>
      <c r="D281" t="s">
        <v>326</v>
      </c>
      <c r="E281" t="s">
        <v>329</v>
      </c>
      <c r="F281" t="s">
        <v>333</v>
      </c>
      <c r="G281">
        <v>57</v>
      </c>
      <c r="H281">
        <v>55</v>
      </c>
      <c r="I281">
        <v>44</v>
      </c>
      <c r="J281">
        <v>0</v>
      </c>
      <c r="K281">
        <v>25</v>
      </c>
      <c r="L281" t="b">
        <f>IF(ISBLANK(Select_Region),TRUE,Data[[#This Row],[Region]]=Select_Region)</f>
        <v>1</v>
      </c>
      <c r="M281" t="b">
        <f>IF(ISBLANK(Select_Rep),TRUE,Data[[#This Row],[Sales Rep]]=Select_Rep)</f>
        <v>1</v>
      </c>
      <c r="N281" t="b">
        <f>IF(ISBLANK(Select_Product),TRUE,Data[[#This Row],[Product]]=Select_Product)</f>
        <v>1</v>
      </c>
      <c r="O281" t="b">
        <f>IF(ISBLANK(Select_Month),TRUE,Data[[#This Row],[Month]]=Select_Month)</f>
        <v>1</v>
      </c>
      <c r="P281">
        <f>Data[[#This Row],[inc_region]]*Data[[#This Row],[inc_rep]]*Data[[#This Row],[inc_product]]*Data[[#This Row],[inc_month]]</f>
        <v>1</v>
      </c>
      <c r="Q281" s="2">
        <f>Data[[#This Row],[Units Sold]]*Data[[#This Row],[Unit Price]]*(1-Data[[#This Row],[Discount %]]/100)-Data[[#This Row],[Units Sold]]*Data[[#This Row],[Cost per Unit]]</f>
        <v>627</v>
      </c>
      <c r="R281" s="2">
        <f>Data[[#This Row],[inc_region]]*Data[[#This Row],[inc_rep]]*Data[[#This Row],[inc_product]]</f>
        <v>1</v>
      </c>
    </row>
    <row r="282" spans="1:18" hidden="1" x14ac:dyDescent="0.2">
      <c r="A282" t="s">
        <v>291</v>
      </c>
      <c r="B282" t="s">
        <v>311</v>
      </c>
      <c r="C282" t="s">
        <v>315</v>
      </c>
      <c r="D282" t="s">
        <v>323</v>
      </c>
      <c r="E282" t="s">
        <v>327</v>
      </c>
      <c r="F282" t="s">
        <v>332</v>
      </c>
      <c r="G282">
        <v>139</v>
      </c>
      <c r="H282">
        <v>50</v>
      </c>
      <c r="I282">
        <v>38</v>
      </c>
      <c r="J282">
        <v>0</v>
      </c>
      <c r="K282">
        <v>25</v>
      </c>
      <c r="L282" t="b">
        <f>IF(ISBLANK(Select_Region),TRUE,Data[[#This Row],[Region]]=Select_Region)</f>
        <v>1</v>
      </c>
      <c r="M282" t="b">
        <f>IF(ISBLANK(Select_Rep),TRUE,Data[[#This Row],[Sales Rep]]=Select_Rep)</f>
        <v>1</v>
      </c>
      <c r="N282" t="b">
        <f>IF(ISBLANK(Select_Product),TRUE,Data[[#This Row],[Product]]=Select_Product)</f>
        <v>1</v>
      </c>
      <c r="O282" t="b">
        <f>IF(ISBLANK(Select_Month),TRUE,Data[[#This Row],[Month]]=Select_Month)</f>
        <v>1</v>
      </c>
      <c r="P282">
        <f>Data[[#This Row],[inc_region]]*Data[[#This Row],[inc_rep]]*Data[[#This Row],[inc_product]]*Data[[#This Row],[inc_month]]</f>
        <v>1</v>
      </c>
      <c r="Q282" s="2">
        <f>Data[[#This Row],[Units Sold]]*Data[[#This Row],[Unit Price]]*(1-Data[[#This Row],[Discount %]]/100)-Data[[#This Row],[Units Sold]]*Data[[#This Row],[Cost per Unit]]</f>
        <v>1668</v>
      </c>
      <c r="R282" s="2">
        <f>Data[[#This Row],[inc_region]]*Data[[#This Row],[inc_rep]]*Data[[#This Row],[inc_product]]</f>
        <v>1</v>
      </c>
    </row>
    <row r="283" spans="1:18" hidden="1" x14ac:dyDescent="0.2">
      <c r="A283" t="s">
        <v>292</v>
      </c>
      <c r="B283" t="s">
        <v>311</v>
      </c>
      <c r="C283" t="s">
        <v>315</v>
      </c>
      <c r="D283" t="s">
        <v>326</v>
      </c>
      <c r="E283" t="s">
        <v>329</v>
      </c>
      <c r="F283" t="s">
        <v>330</v>
      </c>
      <c r="G283">
        <v>81</v>
      </c>
      <c r="H283">
        <v>55</v>
      </c>
      <c r="I283">
        <v>44</v>
      </c>
      <c r="J283">
        <v>0</v>
      </c>
      <c r="K283">
        <v>20</v>
      </c>
      <c r="L283" t="b">
        <f>IF(ISBLANK(Select_Region),TRUE,Data[[#This Row],[Region]]=Select_Region)</f>
        <v>1</v>
      </c>
      <c r="M283" t="b">
        <f>IF(ISBLANK(Select_Rep),TRUE,Data[[#This Row],[Sales Rep]]=Select_Rep)</f>
        <v>1</v>
      </c>
      <c r="N283" t="b">
        <f>IF(ISBLANK(Select_Product),TRUE,Data[[#This Row],[Product]]=Select_Product)</f>
        <v>1</v>
      </c>
      <c r="O283" t="b">
        <f>IF(ISBLANK(Select_Month),TRUE,Data[[#This Row],[Month]]=Select_Month)</f>
        <v>1</v>
      </c>
      <c r="P283">
        <f>Data[[#This Row],[inc_region]]*Data[[#This Row],[inc_rep]]*Data[[#This Row],[inc_product]]*Data[[#This Row],[inc_month]]</f>
        <v>1</v>
      </c>
      <c r="Q283" s="2">
        <f>Data[[#This Row],[Units Sold]]*Data[[#This Row],[Unit Price]]*(1-Data[[#This Row],[Discount %]]/100)-Data[[#This Row],[Units Sold]]*Data[[#This Row],[Cost per Unit]]</f>
        <v>891</v>
      </c>
      <c r="R283" s="2">
        <f>Data[[#This Row],[inc_region]]*Data[[#This Row],[inc_rep]]*Data[[#This Row],[inc_product]]</f>
        <v>1</v>
      </c>
    </row>
    <row r="284" spans="1:18" x14ac:dyDescent="0.2">
      <c r="A284" t="s">
        <v>293</v>
      </c>
      <c r="B284" t="s">
        <v>312</v>
      </c>
      <c r="C284" t="s">
        <v>316</v>
      </c>
      <c r="D284" t="s">
        <v>324</v>
      </c>
      <c r="E284" t="s">
        <v>327</v>
      </c>
      <c r="F284" t="s">
        <v>333</v>
      </c>
      <c r="G284">
        <v>123</v>
      </c>
      <c r="H284">
        <v>60</v>
      </c>
      <c r="I284">
        <v>46</v>
      </c>
      <c r="J284">
        <v>5</v>
      </c>
      <c r="K284">
        <v>25</v>
      </c>
      <c r="L284" t="b">
        <f>IF(ISBLANK(Select_Region),TRUE,Data[[#This Row],[Region]]=Select_Region)</f>
        <v>1</v>
      </c>
      <c r="M284" t="b">
        <f>IF(ISBLANK(Select_Rep),TRUE,Data[[#This Row],[Sales Rep]]=Select_Rep)</f>
        <v>1</v>
      </c>
      <c r="N284" t="b">
        <f>IF(ISBLANK(Select_Product),TRUE,Data[[#This Row],[Product]]=Select_Product)</f>
        <v>1</v>
      </c>
      <c r="O284" t="b">
        <f>IF(ISBLANK(Select_Month),TRUE,Data[[#This Row],[Month]]=Select_Month)</f>
        <v>1</v>
      </c>
      <c r="P284">
        <f>Data[[#This Row],[inc_region]]*Data[[#This Row],[inc_rep]]*Data[[#This Row],[inc_product]]*Data[[#This Row],[inc_month]]</f>
        <v>1</v>
      </c>
      <c r="Q284" s="2">
        <f>Data[[#This Row],[Units Sold]]*Data[[#This Row],[Unit Price]]*(1-Data[[#This Row],[Discount %]]/100)-Data[[#This Row],[Units Sold]]*Data[[#This Row],[Cost per Unit]]</f>
        <v>1353</v>
      </c>
      <c r="R284" s="2">
        <f>Data[[#This Row],[inc_region]]*Data[[#This Row],[inc_rep]]*Data[[#This Row],[inc_product]]</f>
        <v>1</v>
      </c>
    </row>
    <row r="285" spans="1:18" hidden="1" x14ac:dyDescent="0.2">
      <c r="A285" t="s">
        <v>294</v>
      </c>
      <c r="B285" t="s">
        <v>312</v>
      </c>
      <c r="C285" t="s">
        <v>319</v>
      </c>
      <c r="D285" t="s">
        <v>323</v>
      </c>
      <c r="E285" t="s">
        <v>327</v>
      </c>
      <c r="F285" t="s">
        <v>331</v>
      </c>
      <c r="G285">
        <v>171</v>
      </c>
      <c r="H285">
        <v>52</v>
      </c>
      <c r="I285">
        <v>40</v>
      </c>
      <c r="J285">
        <v>5</v>
      </c>
      <c r="K285">
        <v>30</v>
      </c>
      <c r="L285" t="b">
        <f>IF(ISBLANK(Select_Region),TRUE,Data[[#This Row],[Region]]=Select_Region)</f>
        <v>1</v>
      </c>
      <c r="M285" t="b">
        <f>IF(ISBLANK(Select_Rep),TRUE,Data[[#This Row],[Sales Rep]]=Select_Rep)</f>
        <v>1</v>
      </c>
      <c r="N285" t="b">
        <f>IF(ISBLANK(Select_Product),TRUE,Data[[#This Row],[Product]]=Select_Product)</f>
        <v>1</v>
      </c>
      <c r="O285" t="b">
        <f>IF(ISBLANK(Select_Month),TRUE,Data[[#This Row],[Month]]=Select_Month)</f>
        <v>1</v>
      </c>
      <c r="P285">
        <f>Data[[#This Row],[inc_region]]*Data[[#This Row],[inc_rep]]*Data[[#This Row],[inc_product]]*Data[[#This Row],[inc_month]]</f>
        <v>1</v>
      </c>
      <c r="Q285" s="2">
        <f>Data[[#This Row],[Units Sold]]*Data[[#This Row],[Unit Price]]*(1-Data[[#This Row],[Discount %]]/100)-Data[[#This Row],[Units Sold]]*Data[[#This Row],[Cost per Unit]]</f>
        <v>1607.3999999999996</v>
      </c>
      <c r="R285" s="2">
        <f>Data[[#This Row],[inc_region]]*Data[[#This Row],[inc_rep]]*Data[[#This Row],[inc_product]]</f>
        <v>1</v>
      </c>
    </row>
    <row r="286" spans="1:18" x14ac:dyDescent="0.2">
      <c r="A286" t="s">
        <v>295</v>
      </c>
      <c r="B286" t="s">
        <v>313</v>
      </c>
      <c r="C286" t="s">
        <v>321</v>
      </c>
      <c r="D286" t="s">
        <v>324</v>
      </c>
      <c r="E286" t="s">
        <v>327</v>
      </c>
      <c r="F286" t="s">
        <v>334</v>
      </c>
      <c r="G286">
        <v>112</v>
      </c>
      <c r="H286">
        <v>52</v>
      </c>
      <c r="I286">
        <v>32</v>
      </c>
      <c r="J286">
        <v>0</v>
      </c>
      <c r="K286">
        <v>30</v>
      </c>
      <c r="L286" t="b">
        <f>IF(ISBLANK(Select_Region),TRUE,Data[[#This Row],[Region]]=Select_Region)</f>
        <v>1</v>
      </c>
      <c r="M286" t="b">
        <f>IF(ISBLANK(Select_Rep),TRUE,Data[[#This Row],[Sales Rep]]=Select_Rep)</f>
        <v>1</v>
      </c>
      <c r="N286" t="b">
        <f>IF(ISBLANK(Select_Product),TRUE,Data[[#This Row],[Product]]=Select_Product)</f>
        <v>1</v>
      </c>
      <c r="O286" t="b">
        <f>IF(ISBLANK(Select_Month),TRUE,Data[[#This Row],[Month]]=Select_Month)</f>
        <v>1</v>
      </c>
      <c r="P286">
        <f>Data[[#This Row],[inc_region]]*Data[[#This Row],[inc_rep]]*Data[[#This Row],[inc_product]]*Data[[#This Row],[inc_month]]</f>
        <v>1</v>
      </c>
      <c r="Q286" s="2">
        <f>Data[[#This Row],[Units Sold]]*Data[[#This Row],[Unit Price]]*(1-Data[[#This Row],[Discount %]]/100)-Data[[#This Row],[Units Sold]]*Data[[#This Row],[Cost per Unit]]</f>
        <v>2240</v>
      </c>
      <c r="R286" s="2">
        <f>Data[[#This Row],[inc_region]]*Data[[#This Row],[inc_rep]]*Data[[#This Row],[inc_product]]</f>
        <v>1</v>
      </c>
    </row>
    <row r="287" spans="1:18" hidden="1" x14ac:dyDescent="0.2">
      <c r="A287" t="s">
        <v>296</v>
      </c>
      <c r="B287" t="s">
        <v>313</v>
      </c>
      <c r="C287" t="s">
        <v>321</v>
      </c>
      <c r="D287" t="s">
        <v>323</v>
      </c>
      <c r="E287" t="s">
        <v>327</v>
      </c>
      <c r="F287" t="s">
        <v>331</v>
      </c>
      <c r="G287">
        <v>95</v>
      </c>
      <c r="H287">
        <v>55</v>
      </c>
      <c r="I287">
        <v>37</v>
      </c>
      <c r="J287">
        <v>5</v>
      </c>
      <c r="K287">
        <v>20</v>
      </c>
      <c r="L287" t="b">
        <f>IF(ISBLANK(Select_Region),TRUE,Data[[#This Row],[Region]]=Select_Region)</f>
        <v>1</v>
      </c>
      <c r="M287" t="b">
        <f>IF(ISBLANK(Select_Rep),TRUE,Data[[#This Row],[Sales Rep]]=Select_Rep)</f>
        <v>1</v>
      </c>
      <c r="N287" t="b">
        <f>IF(ISBLANK(Select_Product),TRUE,Data[[#This Row],[Product]]=Select_Product)</f>
        <v>1</v>
      </c>
      <c r="O287" t="b">
        <f>IF(ISBLANK(Select_Month),TRUE,Data[[#This Row],[Month]]=Select_Month)</f>
        <v>1</v>
      </c>
      <c r="P287">
        <f>Data[[#This Row],[inc_region]]*Data[[#This Row],[inc_rep]]*Data[[#This Row],[inc_product]]*Data[[#This Row],[inc_month]]</f>
        <v>1</v>
      </c>
      <c r="Q287" s="2">
        <f>Data[[#This Row],[Units Sold]]*Data[[#This Row],[Unit Price]]*(1-Data[[#This Row],[Discount %]]/100)-Data[[#This Row],[Units Sold]]*Data[[#This Row],[Cost per Unit]]</f>
        <v>1448.75</v>
      </c>
      <c r="R287" s="2">
        <f>Data[[#This Row],[inc_region]]*Data[[#This Row],[inc_rep]]*Data[[#This Row],[inc_product]]</f>
        <v>1</v>
      </c>
    </row>
    <row r="288" spans="1:18" hidden="1" x14ac:dyDescent="0.2">
      <c r="A288" t="s">
        <v>297</v>
      </c>
      <c r="B288" t="s">
        <v>314</v>
      </c>
      <c r="C288" t="s">
        <v>318</v>
      </c>
      <c r="D288" t="s">
        <v>326</v>
      </c>
      <c r="E288" t="s">
        <v>329</v>
      </c>
      <c r="F288" t="s">
        <v>331</v>
      </c>
      <c r="G288">
        <v>118</v>
      </c>
      <c r="H288">
        <v>55</v>
      </c>
      <c r="I288">
        <v>38</v>
      </c>
      <c r="J288">
        <v>0</v>
      </c>
      <c r="K288">
        <v>20</v>
      </c>
      <c r="L288" t="b">
        <f>IF(ISBLANK(Select_Region),TRUE,Data[[#This Row],[Region]]=Select_Region)</f>
        <v>1</v>
      </c>
      <c r="M288" t="b">
        <f>IF(ISBLANK(Select_Rep),TRUE,Data[[#This Row],[Sales Rep]]=Select_Rep)</f>
        <v>1</v>
      </c>
      <c r="N288" t="b">
        <f>IF(ISBLANK(Select_Product),TRUE,Data[[#This Row],[Product]]=Select_Product)</f>
        <v>1</v>
      </c>
      <c r="O288" t="b">
        <f>IF(ISBLANK(Select_Month),TRUE,Data[[#This Row],[Month]]=Select_Month)</f>
        <v>1</v>
      </c>
      <c r="P288">
        <f>Data[[#This Row],[inc_region]]*Data[[#This Row],[inc_rep]]*Data[[#This Row],[inc_product]]*Data[[#This Row],[inc_month]]</f>
        <v>1</v>
      </c>
      <c r="Q288" s="2">
        <f>Data[[#This Row],[Units Sold]]*Data[[#This Row],[Unit Price]]*(1-Data[[#This Row],[Discount %]]/100)-Data[[#This Row],[Units Sold]]*Data[[#This Row],[Cost per Unit]]</f>
        <v>2006</v>
      </c>
      <c r="R288" s="2">
        <f>Data[[#This Row],[inc_region]]*Data[[#This Row],[inc_rep]]*Data[[#This Row],[inc_product]]</f>
        <v>1</v>
      </c>
    </row>
    <row r="289" spans="1:18" x14ac:dyDescent="0.2">
      <c r="A289" t="s">
        <v>298</v>
      </c>
      <c r="B289" t="s">
        <v>313</v>
      </c>
      <c r="C289" t="s">
        <v>317</v>
      </c>
      <c r="D289" t="s">
        <v>324</v>
      </c>
      <c r="E289" t="s">
        <v>327</v>
      </c>
      <c r="F289" t="s">
        <v>333</v>
      </c>
      <c r="G289">
        <v>108</v>
      </c>
      <c r="H289">
        <v>55</v>
      </c>
      <c r="I289">
        <v>35</v>
      </c>
      <c r="J289">
        <v>0</v>
      </c>
      <c r="K289">
        <v>30</v>
      </c>
      <c r="L289" t="b">
        <f>IF(ISBLANK(Select_Region),TRUE,Data[[#This Row],[Region]]=Select_Region)</f>
        <v>1</v>
      </c>
      <c r="M289" t="b">
        <f>IF(ISBLANK(Select_Rep),TRUE,Data[[#This Row],[Sales Rep]]=Select_Rep)</f>
        <v>1</v>
      </c>
      <c r="N289" t="b">
        <f>IF(ISBLANK(Select_Product),TRUE,Data[[#This Row],[Product]]=Select_Product)</f>
        <v>1</v>
      </c>
      <c r="O289" t="b">
        <f>IF(ISBLANK(Select_Month),TRUE,Data[[#This Row],[Month]]=Select_Month)</f>
        <v>1</v>
      </c>
      <c r="P289">
        <f>Data[[#This Row],[inc_region]]*Data[[#This Row],[inc_rep]]*Data[[#This Row],[inc_product]]*Data[[#This Row],[inc_month]]</f>
        <v>1</v>
      </c>
      <c r="Q289" s="2">
        <f>Data[[#This Row],[Units Sold]]*Data[[#This Row],[Unit Price]]*(1-Data[[#This Row],[Discount %]]/100)-Data[[#This Row],[Units Sold]]*Data[[#This Row],[Cost per Unit]]</f>
        <v>2160</v>
      </c>
      <c r="R289" s="2">
        <f>Data[[#This Row],[inc_region]]*Data[[#This Row],[inc_rep]]*Data[[#This Row],[inc_product]]</f>
        <v>1</v>
      </c>
    </row>
    <row r="290" spans="1:18" hidden="1" x14ac:dyDescent="0.2">
      <c r="A290" t="s">
        <v>299</v>
      </c>
      <c r="B290" t="s">
        <v>312</v>
      </c>
      <c r="C290" t="s">
        <v>319</v>
      </c>
      <c r="D290" t="s">
        <v>326</v>
      </c>
      <c r="E290" t="s">
        <v>329</v>
      </c>
      <c r="F290" t="s">
        <v>334</v>
      </c>
      <c r="G290">
        <v>95</v>
      </c>
      <c r="H290">
        <v>45</v>
      </c>
      <c r="I290">
        <v>34</v>
      </c>
      <c r="J290">
        <v>0</v>
      </c>
      <c r="K290">
        <v>25</v>
      </c>
      <c r="L290" t="b">
        <f>IF(ISBLANK(Select_Region),TRUE,Data[[#This Row],[Region]]=Select_Region)</f>
        <v>1</v>
      </c>
      <c r="M290" t="b">
        <f>IF(ISBLANK(Select_Rep),TRUE,Data[[#This Row],[Sales Rep]]=Select_Rep)</f>
        <v>1</v>
      </c>
      <c r="N290" t="b">
        <f>IF(ISBLANK(Select_Product),TRUE,Data[[#This Row],[Product]]=Select_Product)</f>
        <v>1</v>
      </c>
      <c r="O290" t="b">
        <f>IF(ISBLANK(Select_Month),TRUE,Data[[#This Row],[Month]]=Select_Month)</f>
        <v>1</v>
      </c>
      <c r="P290">
        <f>Data[[#This Row],[inc_region]]*Data[[#This Row],[inc_rep]]*Data[[#This Row],[inc_product]]*Data[[#This Row],[inc_month]]</f>
        <v>1</v>
      </c>
      <c r="Q290" s="2">
        <f>Data[[#This Row],[Units Sold]]*Data[[#This Row],[Unit Price]]*(1-Data[[#This Row],[Discount %]]/100)-Data[[#This Row],[Units Sold]]*Data[[#This Row],[Cost per Unit]]</f>
        <v>1045</v>
      </c>
      <c r="R290" s="2">
        <f>Data[[#This Row],[inc_region]]*Data[[#This Row],[inc_rep]]*Data[[#This Row],[inc_product]]</f>
        <v>1</v>
      </c>
    </row>
    <row r="291" spans="1:18" hidden="1" x14ac:dyDescent="0.2">
      <c r="A291" t="s">
        <v>300</v>
      </c>
      <c r="B291" t="s">
        <v>313</v>
      </c>
      <c r="C291" t="s">
        <v>321</v>
      </c>
      <c r="D291" t="s">
        <v>325</v>
      </c>
      <c r="E291" t="s">
        <v>328</v>
      </c>
      <c r="F291" t="s">
        <v>334</v>
      </c>
      <c r="G291">
        <v>125</v>
      </c>
      <c r="H291">
        <v>52</v>
      </c>
      <c r="I291">
        <v>32</v>
      </c>
      <c r="J291">
        <v>5</v>
      </c>
      <c r="K291">
        <v>25</v>
      </c>
      <c r="L291" t="b">
        <f>IF(ISBLANK(Select_Region),TRUE,Data[[#This Row],[Region]]=Select_Region)</f>
        <v>1</v>
      </c>
      <c r="M291" t="b">
        <f>IF(ISBLANK(Select_Rep),TRUE,Data[[#This Row],[Sales Rep]]=Select_Rep)</f>
        <v>1</v>
      </c>
      <c r="N291" t="b">
        <f>IF(ISBLANK(Select_Product),TRUE,Data[[#This Row],[Product]]=Select_Product)</f>
        <v>1</v>
      </c>
      <c r="O291" t="b">
        <f>IF(ISBLANK(Select_Month),TRUE,Data[[#This Row],[Month]]=Select_Month)</f>
        <v>1</v>
      </c>
      <c r="P291">
        <f>Data[[#This Row],[inc_region]]*Data[[#This Row],[inc_rep]]*Data[[#This Row],[inc_product]]*Data[[#This Row],[inc_month]]</f>
        <v>1</v>
      </c>
      <c r="Q291" s="2">
        <f>Data[[#This Row],[Units Sold]]*Data[[#This Row],[Unit Price]]*(1-Data[[#This Row],[Discount %]]/100)-Data[[#This Row],[Units Sold]]*Data[[#This Row],[Cost per Unit]]</f>
        <v>2175</v>
      </c>
      <c r="R291" s="2">
        <f>Data[[#This Row],[inc_region]]*Data[[#This Row],[inc_rep]]*Data[[#This Row],[inc_product]]</f>
        <v>1</v>
      </c>
    </row>
    <row r="292" spans="1:18" hidden="1" x14ac:dyDescent="0.2">
      <c r="A292" t="s">
        <v>301</v>
      </c>
      <c r="B292" t="s">
        <v>314</v>
      </c>
      <c r="C292" t="s">
        <v>318</v>
      </c>
      <c r="D292" t="s">
        <v>323</v>
      </c>
      <c r="E292" t="s">
        <v>327</v>
      </c>
      <c r="F292" t="s">
        <v>332</v>
      </c>
      <c r="G292">
        <v>128</v>
      </c>
      <c r="H292">
        <v>50</v>
      </c>
      <c r="I292">
        <v>30</v>
      </c>
      <c r="J292">
        <v>0</v>
      </c>
      <c r="K292">
        <v>20</v>
      </c>
      <c r="L292" t="b">
        <f>IF(ISBLANK(Select_Region),TRUE,Data[[#This Row],[Region]]=Select_Region)</f>
        <v>1</v>
      </c>
      <c r="M292" t="b">
        <f>IF(ISBLANK(Select_Rep),TRUE,Data[[#This Row],[Sales Rep]]=Select_Rep)</f>
        <v>1</v>
      </c>
      <c r="N292" t="b">
        <f>IF(ISBLANK(Select_Product),TRUE,Data[[#This Row],[Product]]=Select_Product)</f>
        <v>1</v>
      </c>
      <c r="O292" t="b">
        <f>IF(ISBLANK(Select_Month),TRUE,Data[[#This Row],[Month]]=Select_Month)</f>
        <v>1</v>
      </c>
      <c r="P292">
        <f>Data[[#This Row],[inc_region]]*Data[[#This Row],[inc_rep]]*Data[[#This Row],[inc_product]]*Data[[#This Row],[inc_month]]</f>
        <v>1</v>
      </c>
      <c r="Q292" s="2">
        <f>Data[[#This Row],[Units Sold]]*Data[[#This Row],[Unit Price]]*(1-Data[[#This Row],[Discount %]]/100)-Data[[#This Row],[Units Sold]]*Data[[#This Row],[Cost per Unit]]</f>
        <v>2560</v>
      </c>
      <c r="R292" s="2">
        <f>Data[[#This Row],[inc_region]]*Data[[#This Row],[inc_rep]]*Data[[#This Row],[inc_product]]</f>
        <v>1</v>
      </c>
    </row>
    <row r="293" spans="1:18" hidden="1" x14ac:dyDescent="0.2">
      <c r="A293" t="s">
        <v>302</v>
      </c>
      <c r="B293" t="s">
        <v>312</v>
      </c>
      <c r="C293" t="s">
        <v>316</v>
      </c>
      <c r="D293" t="s">
        <v>325</v>
      </c>
      <c r="E293" t="s">
        <v>328</v>
      </c>
      <c r="F293" t="s">
        <v>331</v>
      </c>
      <c r="G293">
        <v>149</v>
      </c>
      <c r="H293">
        <v>50</v>
      </c>
      <c r="I293">
        <v>33</v>
      </c>
      <c r="J293">
        <v>15</v>
      </c>
      <c r="K293">
        <v>20</v>
      </c>
      <c r="L293" t="b">
        <f>IF(ISBLANK(Select_Region),TRUE,Data[[#This Row],[Region]]=Select_Region)</f>
        <v>1</v>
      </c>
      <c r="M293" t="b">
        <f>IF(ISBLANK(Select_Rep),TRUE,Data[[#This Row],[Sales Rep]]=Select_Rep)</f>
        <v>1</v>
      </c>
      <c r="N293" t="b">
        <f>IF(ISBLANK(Select_Product),TRUE,Data[[#This Row],[Product]]=Select_Product)</f>
        <v>1</v>
      </c>
      <c r="O293" t="b">
        <f>IF(ISBLANK(Select_Month),TRUE,Data[[#This Row],[Month]]=Select_Month)</f>
        <v>1</v>
      </c>
      <c r="P293">
        <f>Data[[#This Row],[inc_region]]*Data[[#This Row],[inc_rep]]*Data[[#This Row],[inc_product]]*Data[[#This Row],[inc_month]]</f>
        <v>1</v>
      </c>
      <c r="Q293" s="2">
        <f>Data[[#This Row],[Units Sold]]*Data[[#This Row],[Unit Price]]*(1-Data[[#This Row],[Discount %]]/100)-Data[[#This Row],[Units Sold]]*Data[[#This Row],[Cost per Unit]]</f>
        <v>1415.5</v>
      </c>
      <c r="R293" s="2">
        <f>Data[[#This Row],[inc_region]]*Data[[#This Row],[inc_rep]]*Data[[#This Row],[inc_product]]</f>
        <v>1</v>
      </c>
    </row>
    <row r="294" spans="1:18" x14ac:dyDescent="0.2">
      <c r="A294" t="s">
        <v>303</v>
      </c>
      <c r="B294" t="s">
        <v>314</v>
      </c>
      <c r="C294" t="s">
        <v>322</v>
      </c>
      <c r="D294" t="s">
        <v>324</v>
      </c>
      <c r="E294" t="s">
        <v>327</v>
      </c>
      <c r="F294" t="s">
        <v>333</v>
      </c>
      <c r="G294">
        <v>190</v>
      </c>
      <c r="H294">
        <v>62</v>
      </c>
      <c r="I294">
        <v>49</v>
      </c>
      <c r="J294">
        <v>15</v>
      </c>
      <c r="K294">
        <v>30</v>
      </c>
      <c r="L294" t="b">
        <f>IF(ISBLANK(Select_Region),TRUE,Data[[#This Row],[Region]]=Select_Region)</f>
        <v>1</v>
      </c>
      <c r="M294" t="b">
        <f>IF(ISBLANK(Select_Rep),TRUE,Data[[#This Row],[Sales Rep]]=Select_Rep)</f>
        <v>1</v>
      </c>
      <c r="N294" t="b">
        <f>IF(ISBLANK(Select_Product),TRUE,Data[[#This Row],[Product]]=Select_Product)</f>
        <v>1</v>
      </c>
      <c r="O294" t="b">
        <f>IF(ISBLANK(Select_Month),TRUE,Data[[#This Row],[Month]]=Select_Month)</f>
        <v>1</v>
      </c>
      <c r="P294">
        <f>Data[[#This Row],[inc_region]]*Data[[#This Row],[inc_rep]]*Data[[#This Row],[inc_product]]*Data[[#This Row],[inc_month]]</f>
        <v>1</v>
      </c>
      <c r="Q294" s="2">
        <f>Data[[#This Row],[Units Sold]]*Data[[#This Row],[Unit Price]]*(1-Data[[#This Row],[Discount %]]/100)-Data[[#This Row],[Units Sold]]*Data[[#This Row],[Cost per Unit]]</f>
        <v>703</v>
      </c>
      <c r="R294" s="2">
        <f>Data[[#This Row],[inc_region]]*Data[[#This Row],[inc_rep]]*Data[[#This Row],[inc_product]]</f>
        <v>1</v>
      </c>
    </row>
    <row r="295" spans="1:18" hidden="1" x14ac:dyDescent="0.2">
      <c r="A295" t="s">
        <v>304</v>
      </c>
      <c r="B295" t="s">
        <v>311</v>
      </c>
      <c r="C295" t="s">
        <v>320</v>
      </c>
      <c r="D295" t="s">
        <v>326</v>
      </c>
      <c r="E295" t="s">
        <v>329</v>
      </c>
      <c r="F295" t="s">
        <v>330</v>
      </c>
      <c r="G295">
        <v>126</v>
      </c>
      <c r="H295">
        <v>50</v>
      </c>
      <c r="I295">
        <v>37</v>
      </c>
      <c r="J295">
        <v>5</v>
      </c>
      <c r="K295">
        <v>25</v>
      </c>
      <c r="L295" t="b">
        <f>IF(ISBLANK(Select_Region),TRUE,Data[[#This Row],[Region]]=Select_Region)</f>
        <v>1</v>
      </c>
      <c r="M295" t="b">
        <f>IF(ISBLANK(Select_Rep),TRUE,Data[[#This Row],[Sales Rep]]=Select_Rep)</f>
        <v>1</v>
      </c>
      <c r="N295" t="b">
        <f>IF(ISBLANK(Select_Product),TRUE,Data[[#This Row],[Product]]=Select_Product)</f>
        <v>1</v>
      </c>
      <c r="O295" t="b">
        <f>IF(ISBLANK(Select_Month),TRUE,Data[[#This Row],[Month]]=Select_Month)</f>
        <v>1</v>
      </c>
      <c r="P295">
        <f>Data[[#This Row],[inc_region]]*Data[[#This Row],[inc_rep]]*Data[[#This Row],[inc_product]]*Data[[#This Row],[inc_month]]</f>
        <v>1</v>
      </c>
      <c r="Q295" s="2">
        <f>Data[[#This Row],[Units Sold]]*Data[[#This Row],[Unit Price]]*(1-Data[[#This Row],[Discount %]]/100)-Data[[#This Row],[Units Sold]]*Data[[#This Row],[Cost per Unit]]</f>
        <v>1323</v>
      </c>
      <c r="R295" s="2">
        <f>Data[[#This Row],[inc_region]]*Data[[#This Row],[inc_rep]]*Data[[#This Row],[inc_product]]</f>
        <v>1</v>
      </c>
    </row>
    <row r="296" spans="1:18" hidden="1" x14ac:dyDescent="0.2">
      <c r="A296" t="s">
        <v>305</v>
      </c>
      <c r="B296" t="s">
        <v>312</v>
      </c>
      <c r="C296" t="s">
        <v>319</v>
      </c>
      <c r="D296" t="s">
        <v>323</v>
      </c>
      <c r="E296" t="s">
        <v>327</v>
      </c>
      <c r="F296" t="s">
        <v>330</v>
      </c>
      <c r="G296">
        <v>68</v>
      </c>
      <c r="H296">
        <v>60</v>
      </c>
      <c r="I296">
        <v>49</v>
      </c>
      <c r="J296">
        <v>10</v>
      </c>
      <c r="K296">
        <v>25</v>
      </c>
      <c r="L296" t="b">
        <f>IF(ISBLANK(Select_Region),TRUE,Data[[#This Row],[Region]]=Select_Region)</f>
        <v>1</v>
      </c>
      <c r="M296" t="b">
        <f>IF(ISBLANK(Select_Rep),TRUE,Data[[#This Row],[Sales Rep]]=Select_Rep)</f>
        <v>1</v>
      </c>
      <c r="N296" t="b">
        <f>IF(ISBLANK(Select_Product),TRUE,Data[[#This Row],[Product]]=Select_Product)</f>
        <v>1</v>
      </c>
      <c r="O296" t="b">
        <f>IF(ISBLANK(Select_Month),TRUE,Data[[#This Row],[Month]]=Select_Month)</f>
        <v>1</v>
      </c>
      <c r="P296">
        <f>Data[[#This Row],[inc_region]]*Data[[#This Row],[inc_rep]]*Data[[#This Row],[inc_product]]*Data[[#This Row],[inc_month]]</f>
        <v>1</v>
      </c>
      <c r="Q296" s="2">
        <f>Data[[#This Row],[Units Sold]]*Data[[#This Row],[Unit Price]]*(1-Data[[#This Row],[Discount %]]/100)-Data[[#This Row],[Units Sold]]*Data[[#This Row],[Cost per Unit]]</f>
        <v>340</v>
      </c>
      <c r="R296" s="2">
        <f>Data[[#This Row],[inc_region]]*Data[[#This Row],[inc_rep]]*Data[[#This Row],[inc_product]]</f>
        <v>1</v>
      </c>
    </row>
    <row r="297" spans="1:18" hidden="1" x14ac:dyDescent="0.2">
      <c r="A297" t="s">
        <v>306</v>
      </c>
      <c r="B297" t="s">
        <v>314</v>
      </c>
      <c r="C297" t="s">
        <v>318</v>
      </c>
      <c r="D297" t="s">
        <v>323</v>
      </c>
      <c r="E297" t="s">
        <v>327</v>
      </c>
      <c r="F297" t="s">
        <v>333</v>
      </c>
      <c r="G297">
        <v>184</v>
      </c>
      <c r="H297">
        <v>50</v>
      </c>
      <c r="I297">
        <v>39</v>
      </c>
      <c r="J297">
        <v>10</v>
      </c>
      <c r="K297">
        <v>30</v>
      </c>
      <c r="L297" t="b">
        <f>IF(ISBLANK(Select_Region),TRUE,Data[[#This Row],[Region]]=Select_Region)</f>
        <v>1</v>
      </c>
      <c r="M297" t="b">
        <f>IF(ISBLANK(Select_Rep),TRUE,Data[[#This Row],[Sales Rep]]=Select_Rep)</f>
        <v>1</v>
      </c>
      <c r="N297" t="b">
        <f>IF(ISBLANK(Select_Product),TRUE,Data[[#This Row],[Product]]=Select_Product)</f>
        <v>1</v>
      </c>
      <c r="O297" t="b">
        <f>IF(ISBLANK(Select_Month),TRUE,Data[[#This Row],[Month]]=Select_Month)</f>
        <v>1</v>
      </c>
      <c r="P297">
        <f>Data[[#This Row],[inc_region]]*Data[[#This Row],[inc_rep]]*Data[[#This Row],[inc_product]]*Data[[#This Row],[inc_month]]</f>
        <v>1</v>
      </c>
      <c r="Q297" s="2">
        <f>Data[[#This Row],[Units Sold]]*Data[[#This Row],[Unit Price]]*(1-Data[[#This Row],[Discount %]]/100)-Data[[#This Row],[Units Sold]]*Data[[#This Row],[Cost per Unit]]</f>
        <v>1104</v>
      </c>
      <c r="R297" s="2">
        <f>Data[[#This Row],[inc_region]]*Data[[#This Row],[inc_rep]]*Data[[#This Row],[inc_product]]</f>
        <v>1</v>
      </c>
    </row>
    <row r="298" spans="1:18" x14ac:dyDescent="0.2">
      <c r="A298" t="s">
        <v>307</v>
      </c>
      <c r="B298" t="s">
        <v>311</v>
      </c>
      <c r="C298" t="s">
        <v>320</v>
      </c>
      <c r="D298" t="s">
        <v>324</v>
      </c>
      <c r="E298" t="s">
        <v>327</v>
      </c>
      <c r="F298" t="s">
        <v>333</v>
      </c>
      <c r="G298">
        <v>184</v>
      </c>
      <c r="H298">
        <v>55</v>
      </c>
      <c r="I298">
        <v>39</v>
      </c>
      <c r="J298">
        <v>0</v>
      </c>
      <c r="K298">
        <v>20</v>
      </c>
      <c r="L298" t="b">
        <f>IF(ISBLANK(Select_Region),TRUE,Data[[#This Row],[Region]]=Select_Region)</f>
        <v>1</v>
      </c>
      <c r="M298" t="b">
        <f>IF(ISBLANK(Select_Rep),TRUE,Data[[#This Row],[Sales Rep]]=Select_Rep)</f>
        <v>1</v>
      </c>
      <c r="N298" t="b">
        <f>IF(ISBLANK(Select_Product),TRUE,Data[[#This Row],[Product]]=Select_Product)</f>
        <v>1</v>
      </c>
      <c r="O298" t="b">
        <f>IF(ISBLANK(Select_Month),TRUE,Data[[#This Row],[Month]]=Select_Month)</f>
        <v>1</v>
      </c>
      <c r="P298">
        <f>Data[[#This Row],[inc_region]]*Data[[#This Row],[inc_rep]]*Data[[#This Row],[inc_product]]*Data[[#This Row],[inc_month]]</f>
        <v>1</v>
      </c>
      <c r="Q298" s="2">
        <f>Data[[#This Row],[Units Sold]]*Data[[#This Row],[Unit Price]]*(1-Data[[#This Row],[Discount %]]/100)-Data[[#This Row],[Units Sold]]*Data[[#This Row],[Cost per Unit]]</f>
        <v>2944</v>
      </c>
      <c r="R298" s="2">
        <f>Data[[#This Row],[inc_region]]*Data[[#This Row],[inc_rep]]*Data[[#This Row],[inc_product]]</f>
        <v>1</v>
      </c>
    </row>
    <row r="299" spans="1:18" hidden="1" x14ac:dyDescent="0.2">
      <c r="A299" t="s">
        <v>308</v>
      </c>
      <c r="B299" t="s">
        <v>313</v>
      </c>
      <c r="C299" t="s">
        <v>317</v>
      </c>
      <c r="D299" t="s">
        <v>323</v>
      </c>
      <c r="E299" t="s">
        <v>327</v>
      </c>
      <c r="F299" t="s">
        <v>334</v>
      </c>
      <c r="G299">
        <v>85</v>
      </c>
      <c r="H299">
        <v>60</v>
      </c>
      <c r="I299">
        <v>46</v>
      </c>
      <c r="J299">
        <v>0</v>
      </c>
      <c r="K299">
        <v>25</v>
      </c>
      <c r="L299" t="b">
        <f>IF(ISBLANK(Select_Region),TRUE,Data[[#This Row],[Region]]=Select_Region)</f>
        <v>1</v>
      </c>
      <c r="M299" t="b">
        <f>IF(ISBLANK(Select_Rep),TRUE,Data[[#This Row],[Sales Rep]]=Select_Rep)</f>
        <v>1</v>
      </c>
      <c r="N299" t="b">
        <f>IF(ISBLANK(Select_Product),TRUE,Data[[#This Row],[Product]]=Select_Product)</f>
        <v>1</v>
      </c>
      <c r="O299" t="b">
        <f>IF(ISBLANK(Select_Month),TRUE,Data[[#This Row],[Month]]=Select_Month)</f>
        <v>1</v>
      </c>
      <c r="P299">
        <f>Data[[#This Row],[inc_region]]*Data[[#This Row],[inc_rep]]*Data[[#This Row],[inc_product]]*Data[[#This Row],[inc_month]]</f>
        <v>1</v>
      </c>
      <c r="Q299" s="2">
        <f>Data[[#This Row],[Units Sold]]*Data[[#This Row],[Unit Price]]*(1-Data[[#This Row],[Discount %]]/100)-Data[[#This Row],[Units Sold]]*Data[[#This Row],[Cost per Unit]]</f>
        <v>1190</v>
      </c>
      <c r="R299" s="2">
        <f>Data[[#This Row],[inc_region]]*Data[[#This Row],[inc_rep]]*Data[[#This Row],[inc_product]]</f>
        <v>1</v>
      </c>
    </row>
    <row r="300" spans="1:18" x14ac:dyDescent="0.2">
      <c r="A300" t="s">
        <v>309</v>
      </c>
      <c r="B300" t="s">
        <v>314</v>
      </c>
      <c r="C300" t="s">
        <v>322</v>
      </c>
      <c r="D300" t="s">
        <v>324</v>
      </c>
      <c r="E300" t="s">
        <v>327</v>
      </c>
      <c r="F300" t="s">
        <v>330</v>
      </c>
      <c r="G300">
        <v>54</v>
      </c>
      <c r="H300">
        <v>50</v>
      </c>
      <c r="I300">
        <v>37</v>
      </c>
      <c r="J300">
        <v>0</v>
      </c>
      <c r="K300">
        <v>30</v>
      </c>
      <c r="L300" t="b">
        <f>IF(ISBLANK(Select_Region),TRUE,Data[[#This Row],[Region]]=Select_Region)</f>
        <v>1</v>
      </c>
      <c r="M300" t="b">
        <f>IF(ISBLANK(Select_Rep),TRUE,Data[[#This Row],[Sales Rep]]=Select_Rep)</f>
        <v>1</v>
      </c>
      <c r="N300" t="b">
        <f>IF(ISBLANK(Select_Product),TRUE,Data[[#This Row],[Product]]=Select_Product)</f>
        <v>1</v>
      </c>
      <c r="O300" t="b">
        <f>IF(ISBLANK(Select_Month),TRUE,Data[[#This Row],[Month]]=Select_Month)</f>
        <v>1</v>
      </c>
      <c r="P300">
        <f>Data[[#This Row],[inc_region]]*Data[[#This Row],[inc_rep]]*Data[[#This Row],[inc_product]]*Data[[#This Row],[inc_month]]</f>
        <v>1</v>
      </c>
      <c r="Q300" s="2">
        <f>Data[[#This Row],[Units Sold]]*Data[[#This Row],[Unit Price]]*(1-Data[[#This Row],[Discount %]]/100)-Data[[#This Row],[Units Sold]]*Data[[#This Row],[Cost per Unit]]</f>
        <v>702</v>
      </c>
      <c r="R300" s="2">
        <f>Data[[#This Row],[inc_region]]*Data[[#This Row],[inc_rep]]*Data[[#This Row],[inc_product]]</f>
        <v>1</v>
      </c>
    </row>
    <row r="301" spans="1:18" x14ac:dyDescent="0.2">
      <c r="A301" t="s">
        <v>310</v>
      </c>
      <c r="B301" t="s">
        <v>312</v>
      </c>
      <c r="C301" t="s">
        <v>319</v>
      </c>
      <c r="D301" t="s">
        <v>324</v>
      </c>
      <c r="E301" t="s">
        <v>327</v>
      </c>
      <c r="F301" t="s">
        <v>332</v>
      </c>
      <c r="G301">
        <v>197</v>
      </c>
      <c r="H301">
        <v>50</v>
      </c>
      <c r="I301">
        <v>35</v>
      </c>
      <c r="J301">
        <v>0</v>
      </c>
      <c r="K301">
        <v>25</v>
      </c>
      <c r="L301" t="b">
        <f>IF(ISBLANK(Select_Region),TRUE,Data[[#This Row],[Region]]=Select_Region)</f>
        <v>1</v>
      </c>
      <c r="M301" t="b">
        <f>IF(ISBLANK(Select_Rep),TRUE,Data[[#This Row],[Sales Rep]]=Select_Rep)</f>
        <v>1</v>
      </c>
      <c r="N301" t="b">
        <f>IF(ISBLANK(Select_Product),TRUE,Data[[#This Row],[Product]]=Select_Product)</f>
        <v>1</v>
      </c>
      <c r="O301" t="b">
        <f>IF(ISBLANK(Select_Month),TRUE,Data[[#This Row],[Month]]=Select_Month)</f>
        <v>1</v>
      </c>
      <c r="P301">
        <f>Data[[#This Row],[inc_region]]*Data[[#This Row],[inc_rep]]*Data[[#This Row],[inc_product]]*Data[[#This Row],[inc_month]]</f>
        <v>1</v>
      </c>
      <c r="Q301" s="2">
        <f>Data[[#This Row],[Units Sold]]*Data[[#This Row],[Unit Price]]*(1-Data[[#This Row],[Discount %]]/100)-Data[[#This Row],[Units Sold]]*Data[[#This Row],[Cost per Unit]]</f>
        <v>2955</v>
      </c>
      <c r="R301" s="2">
        <f>Data[[#This Row],[inc_region]]*Data[[#This Row],[inc_rep]]*Data[[#This Row],[inc_product]]</f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E51E-2EC5-EC48-B729-0F81A38AADB6}">
  <dimension ref="A1:E303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t="s">
        <v>351</v>
      </c>
    </row>
    <row r="3" spans="1:5" x14ac:dyDescent="0.2">
      <c r="A3" t="s">
        <v>347</v>
      </c>
      <c r="B3" t="s">
        <v>348</v>
      </c>
      <c r="C3" t="s">
        <v>349</v>
      </c>
      <c r="D3" t="s">
        <v>350</v>
      </c>
      <c r="E3" t="s">
        <v>357</v>
      </c>
    </row>
    <row r="4" spans="1:5" x14ac:dyDescent="0.2">
      <c r="A4" t="str" cm="1">
        <f t="array" ref="A4:A7">IF(ISBLANK(Select_Rep),_xlfn._xlws.SORT(_xlfn.UNIQUE(Region)),_xlfn._xlws.SORT(_xlfn.UNIQUE(_xlfn._xlws.FILTER(Region,Data[Sales Rep]=Select_Rep))))</f>
        <v>East</v>
      </c>
      <c r="B4" t="str" cm="1">
        <f t="array" ref="B4:B11">IF(ISBLANK(Select_Region),_xlfn._xlws.SORT(_xlfn.UNIQUE(Sales_Rep)),_xlfn._xlws.SORT(_xlfn.UNIQUE(_xlfn._xlws.FILTER(Sales_Rep,Data[Region]=Select_Region))))</f>
        <v>Alice</v>
      </c>
      <c r="C4" t="str" cm="1">
        <f t="array" ref="C4:C7">_xlfn._xlws.SORT(_xlfn.UNIQUE(Product))</f>
        <v>Widget A</v>
      </c>
      <c r="D4" t="s">
        <v>330</v>
      </c>
      <c r="E4" t="str" cm="1">
        <f t="array" ref="E4:E303">_xlfn._xlws.SORT(_xlfn.UNIQUE(_xlfn._xlws.FILTER(Data[Order ID],Data[inc_combo]=1)))</f>
        <v>ORD1001</v>
      </c>
    </row>
    <row r="5" spans="1:5" x14ac:dyDescent="0.2">
      <c r="A5" t="str">
        <v>North</v>
      </c>
      <c r="B5" t="str">
        <v>Bob</v>
      </c>
      <c r="C5" t="str">
        <v>Widget B</v>
      </c>
      <c r="D5" t="s">
        <v>333</v>
      </c>
      <c r="E5" t="str">
        <v>ORD1002</v>
      </c>
    </row>
    <row r="6" spans="1:5" x14ac:dyDescent="0.2">
      <c r="A6" t="str">
        <v>South</v>
      </c>
      <c r="B6" t="str">
        <v>Carol</v>
      </c>
      <c r="C6" t="str">
        <v>Widget C</v>
      </c>
      <c r="D6" t="s">
        <v>334</v>
      </c>
      <c r="E6" t="str">
        <v>ORD1003</v>
      </c>
    </row>
    <row r="7" spans="1:5" x14ac:dyDescent="0.2">
      <c r="A7" t="str">
        <v>West</v>
      </c>
      <c r="B7" t="str">
        <v>Dave</v>
      </c>
      <c r="C7" t="str">
        <v>Widget D</v>
      </c>
      <c r="D7" t="s">
        <v>331</v>
      </c>
      <c r="E7" t="str">
        <v>ORD1004</v>
      </c>
    </row>
    <row r="8" spans="1:5" x14ac:dyDescent="0.2">
      <c r="B8" t="str">
        <v>Evan</v>
      </c>
      <c r="D8" t="s">
        <v>332</v>
      </c>
      <c r="E8" t="str">
        <v>ORD1005</v>
      </c>
    </row>
    <row r="9" spans="1:5" x14ac:dyDescent="0.2">
      <c r="B9" t="str">
        <v>Fiona</v>
      </c>
      <c r="E9" t="str">
        <v>ORD1006</v>
      </c>
    </row>
    <row r="10" spans="1:5" x14ac:dyDescent="0.2">
      <c r="B10" t="str">
        <v>George</v>
      </c>
      <c r="E10" t="str">
        <v>ORD1007</v>
      </c>
    </row>
    <row r="11" spans="1:5" x14ac:dyDescent="0.2">
      <c r="B11" t="str">
        <v>Hannah</v>
      </c>
      <c r="E11" t="str">
        <v>ORD1008</v>
      </c>
    </row>
    <row r="12" spans="1:5" x14ac:dyDescent="0.2">
      <c r="E12" t="str">
        <v>ORD1009</v>
      </c>
    </row>
    <row r="13" spans="1:5" x14ac:dyDescent="0.2">
      <c r="E13" t="str">
        <v>ORD1010</v>
      </c>
    </row>
    <row r="14" spans="1:5" x14ac:dyDescent="0.2">
      <c r="E14" t="str">
        <v>ORD1011</v>
      </c>
    </row>
    <row r="15" spans="1:5" x14ac:dyDescent="0.2">
      <c r="E15" t="str">
        <v>ORD1012</v>
      </c>
    </row>
    <row r="16" spans="1:5" x14ac:dyDescent="0.2">
      <c r="E16" t="str">
        <v>ORD1013</v>
      </c>
    </row>
    <row r="17" spans="5:5" x14ac:dyDescent="0.2">
      <c r="E17" t="str">
        <v>ORD1014</v>
      </c>
    </row>
    <row r="18" spans="5:5" x14ac:dyDescent="0.2">
      <c r="E18" t="str">
        <v>ORD1015</v>
      </c>
    </row>
    <row r="19" spans="5:5" x14ac:dyDescent="0.2">
      <c r="E19" t="str">
        <v>ORD1016</v>
      </c>
    </row>
    <row r="20" spans="5:5" x14ac:dyDescent="0.2">
      <c r="E20" t="str">
        <v>ORD1017</v>
      </c>
    </row>
    <row r="21" spans="5:5" x14ac:dyDescent="0.2">
      <c r="E21" t="str">
        <v>ORD1018</v>
      </c>
    </row>
    <row r="22" spans="5:5" x14ac:dyDescent="0.2">
      <c r="E22" t="str">
        <v>ORD1019</v>
      </c>
    </row>
    <row r="23" spans="5:5" x14ac:dyDescent="0.2">
      <c r="E23" t="str">
        <v>ORD1020</v>
      </c>
    </row>
    <row r="24" spans="5:5" x14ac:dyDescent="0.2">
      <c r="E24" t="str">
        <v>ORD1021</v>
      </c>
    </row>
    <row r="25" spans="5:5" x14ac:dyDescent="0.2">
      <c r="E25" t="str">
        <v>ORD1022</v>
      </c>
    </row>
    <row r="26" spans="5:5" x14ac:dyDescent="0.2">
      <c r="E26" t="str">
        <v>ORD1023</v>
      </c>
    </row>
    <row r="27" spans="5:5" x14ac:dyDescent="0.2">
      <c r="E27" t="str">
        <v>ORD1024</v>
      </c>
    </row>
    <row r="28" spans="5:5" x14ac:dyDescent="0.2">
      <c r="E28" t="str">
        <v>ORD1025</v>
      </c>
    </row>
    <row r="29" spans="5:5" x14ac:dyDescent="0.2">
      <c r="E29" t="str">
        <v>ORD1026</v>
      </c>
    </row>
    <row r="30" spans="5:5" x14ac:dyDescent="0.2">
      <c r="E30" t="str">
        <v>ORD1027</v>
      </c>
    </row>
    <row r="31" spans="5:5" x14ac:dyDescent="0.2">
      <c r="E31" t="str">
        <v>ORD1028</v>
      </c>
    </row>
    <row r="32" spans="5:5" x14ac:dyDescent="0.2">
      <c r="E32" t="str">
        <v>ORD1029</v>
      </c>
    </row>
    <row r="33" spans="5:5" x14ac:dyDescent="0.2">
      <c r="E33" t="str">
        <v>ORD1030</v>
      </c>
    </row>
    <row r="34" spans="5:5" x14ac:dyDescent="0.2">
      <c r="E34" t="str">
        <v>ORD1031</v>
      </c>
    </row>
    <row r="35" spans="5:5" x14ac:dyDescent="0.2">
      <c r="E35" t="str">
        <v>ORD1032</v>
      </c>
    </row>
    <row r="36" spans="5:5" x14ac:dyDescent="0.2">
      <c r="E36" t="str">
        <v>ORD1033</v>
      </c>
    </row>
    <row r="37" spans="5:5" x14ac:dyDescent="0.2">
      <c r="E37" t="str">
        <v>ORD1034</v>
      </c>
    </row>
    <row r="38" spans="5:5" x14ac:dyDescent="0.2">
      <c r="E38" t="str">
        <v>ORD1035</v>
      </c>
    </row>
    <row r="39" spans="5:5" x14ac:dyDescent="0.2">
      <c r="E39" t="str">
        <v>ORD1036</v>
      </c>
    </row>
    <row r="40" spans="5:5" x14ac:dyDescent="0.2">
      <c r="E40" t="str">
        <v>ORD1037</v>
      </c>
    </row>
    <row r="41" spans="5:5" x14ac:dyDescent="0.2">
      <c r="E41" t="str">
        <v>ORD1038</v>
      </c>
    </row>
    <row r="42" spans="5:5" x14ac:dyDescent="0.2">
      <c r="E42" t="str">
        <v>ORD1039</v>
      </c>
    </row>
    <row r="43" spans="5:5" x14ac:dyDescent="0.2">
      <c r="E43" t="str">
        <v>ORD1040</v>
      </c>
    </row>
    <row r="44" spans="5:5" x14ac:dyDescent="0.2">
      <c r="E44" t="str">
        <v>ORD1041</v>
      </c>
    </row>
    <row r="45" spans="5:5" x14ac:dyDescent="0.2">
      <c r="E45" t="str">
        <v>ORD1042</v>
      </c>
    </row>
    <row r="46" spans="5:5" x14ac:dyDescent="0.2">
      <c r="E46" t="str">
        <v>ORD1043</v>
      </c>
    </row>
    <row r="47" spans="5:5" x14ac:dyDescent="0.2">
      <c r="E47" t="str">
        <v>ORD1044</v>
      </c>
    </row>
    <row r="48" spans="5:5" x14ac:dyDescent="0.2">
      <c r="E48" t="str">
        <v>ORD1045</v>
      </c>
    </row>
    <row r="49" spans="5:5" x14ac:dyDescent="0.2">
      <c r="E49" t="str">
        <v>ORD1046</v>
      </c>
    </row>
    <row r="50" spans="5:5" x14ac:dyDescent="0.2">
      <c r="E50" t="str">
        <v>ORD1047</v>
      </c>
    </row>
    <row r="51" spans="5:5" x14ac:dyDescent="0.2">
      <c r="E51" t="str">
        <v>ORD1048</v>
      </c>
    </row>
    <row r="52" spans="5:5" x14ac:dyDescent="0.2">
      <c r="E52" t="str">
        <v>ORD1049</v>
      </c>
    </row>
    <row r="53" spans="5:5" x14ac:dyDescent="0.2">
      <c r="E53" t="str">
        <v>ORD1050</v>
      </c>
    </row>
    <row r="54" spans="5:5" x14ac:dyDescent="0.2">
      <c r="E54" t="str">
        <v>ORD1051</v>
      </c>
    </row>
    <row r="55" spans="5:5" x14ac:dyDescent="0.2">
      <c r="E55" t="str">
        <v>ORD1052</v>
      </c>
    </row>
    <row r="56" spans="5:5" x14ac:dyDescent="0.2">
      <c r="E56" t="str">
        <v>ORD1053</v>
      </c>
    </row>
    <row r="57" spans="5:5" x14ac:dyDescent="0.2">
      <c r="E57" t="str">
        <v>ORD1054</v>
      </c>
    </row>
    <row r="58" spans="5:5" x14ac:dyDescent="0.2">
      <c r="E58" t="str">
        <v>ORD1055</v>
      </c>
    </row>
    <row r="59" spans="5:5" x14ac:dyDescent="0.2">
      <c r="E59" t="str">
        <v>ORD1056</v>
      </c>
    </row>
    <row r="60" spans="5:5" x14ac:dyDescent="0.2">
      <c r="E60" t="str">
        <v>ORD1057</v>
      </c>
    </row>
    <row r="61" spans="5:5" x14ac:dyDescent="0.2">
      <c r="E61" t="str">
        <v>ORD1058</v>
      </c>
    </row>
    <row r="62" spans="5:5" x14ac:dyDescent="0.2">
      <c r="E62" t="str">
        <v>ORD1059</v>
      </c>
    </row>
    <row r="63" spans="5:5" x14ac:dyDescent="0.2">
      <c r="E63" t="str">
        <v>ORD1060</v>
      </c>
    </row>
    <row r="64" spans="5:5" x14ac:dyDescent="0.2">
      <c r="E64" t="str">
        <v>ORD1061</v>
      </c>
    </row>
    <row r="65" spans="5:5" x14ac:dyDescent="0.2">
      <c r="E65" t="str">
        <v>ORD1062</v>
      </c>
    </row>
    <row r="66" spans="5:5" x14ac:dyDescent="0.2">
      <c r="E66" t="str">
        <v>ORD1063</v>
      </c>
    </row>
    <row r="67" spans="5:5" x14ac:dyDescent="0.2">
      <c r="E67" t="str">
        <v>ORD1064</v>
      </c>
    </row>
    <row r="68" spans="5:5" x14ac:dyDescent="0.2">
      <c r="E68" t="str">
        <v>ORD1065</v>
      </c>
    </row>
    <row r="69" spans="5:5" x14ac:dyDescent="0.2">
      <c r="E69" t="str">
        <v>ORD1066</v>
      </c>
    </row>
    <row r="70" spans="5:5" x14ac:dyDescent="0.2">
      <c r="E70" t="str">
        <v>ORD1067</v>
      </c>
    </row>
    <row r="71" spans="5:5" x14ac:dyDescent="0.2">
      <c r="E71" t="str">
        <v>ORD1068</v>
      </c>
    </row>
    <row r="72" spans="5:5" x14ac:dyDescent="0.2">
      <c r="E72" t="str">
        <v>ORD1069</v>
      </c>
    </row>
    <row r="73" spans="5:5" x14ac:dyDescent="0.2">
      <c r="E73" t="str">
        <v>ORD1070</v>
      </c>
    </row>
    <row r="74" spans="5:5" x14ac:dyDescent="0.2">
      <c r="E74" t="str">
        <v>ORD1071</v>
      </c>
    </row>
    <row r="75" spans="5:5" x14ac:dyDescent="0.2">
      <c r="E75" t="str">
        <v>ORD1072</v>
      </c>
    </row>
    <row r="76" spans="5:5" x14ac:dyDescent="0.2">
      <c r="E76" t="str">
        <v>ORD1073</v>
      </c>
    </row>
    <row r="77" spans="5:5" x14ac:dyDescent="0.2">
      <c r="E77" t="str">
        <v>ORD1074</v>
      </c>
    </row>
    <row r="78" spans="5:5" x14ac:dyDescent="0.2">
      <c r="E78" t="str">
        <v>ORD1075</v>
      </c>
    </row>
    <row r="79" spans="5:5" x14ac:dyDescent="0.2">
      <c r="E79" t="str">
        <v>ORD1076</v>
      </c>
    </row>
    <row r="80" spans="5:5" x14ac:dyDescent="0.2">
      <c r="E80" t="str">
        <v>ORD1077</v>
      </c>
    </row>
    <row r="81" spans="5:5" x14ac:dyDescent="0.2">
      <c r="E81" t="str">
        <v>ORD1078</v>
      </c>
    </row>
    <row r="82" spans="5:5" x14ac:dyDescent="0.2">
      <c r="E82" t="str">
        <v>ORD1079</v>
      </c>
    </row>
    <row r="83" spans="5:5" x14ac:dyDescent="0.2">
      <c r="E83" t="str">
        <v>ORD1080</v>
      </c>
    </row>
    <row r="84" spans="5:5" x14ac:dyDescent="0.2">
      <c r="E84" t="str">
        <v>ORD1081</v>
      </c>
    </row>
    <row r="85" spans="5:5" x14ac:dyDescent="0.2">
      <c r="E85" t="str">
        <v>ORD1082</v>
      </c>
    </row>
    <row r="86" spans="5:5" x14ac:dyDescent="0.2">
      <c r="E86" t="str">
        <v>ORD1083</v>
      </c>
    </row>
    <row r="87" spans="5:5" x14ac:dyDescent="0.2">
      <c r="E87" t="str">
        <v>ORD1084</v>
      </c>
    </row>
    <row r="88" spans="5:5" x14ac:dyDescent="0.2">
      <c r="E88" t="str">
        <v>ORD1085</v>
      </c>
    </row>
    <row r="89" spans="5:5" x14ac:dyDescent="0.2">
      <c r="E89" t="str">
        <v>ORD1086</v>
      </c>
    </row>
    <row r="90" spans="5:5" x14ac:dyDescent="0.2">
      <c r="E90" t="str">
        <v>ORD1087</v>
      </c>
    </row>
    <row r="91" spans="5:5" x14ac:dyDescent="0.2">
      <c r="E91" t="str">
        <v>ORD1088</v>
      </c>
    </row>
    <row r="92" spans="5:5" x14ac:dyDescent="0.2">
      <c r="E92" t="str">
        <v>ORD1089</v>
      </c>
    </row>
    <row r="93" spans="5:5" x14ac:dyDescent="0.2">
      <c r="E93" t="str">
        <v>ORD1090</v>
      </c>
    </row>
    <row r="94" spans="5:5" x14ac:dyDescent="0.2">
      <c r="E94" t="str">
        <v>ORD1091</v>
      </c>
    </row>
    <row r="95" spans="5:5" x14ac:dyDescent="0.2">
      <c r="E95" t="str">
        <v>ORD1092</v>
      </c>
    </row>
    <row r="96" spans="5:5" x14ac:dyDescent="0.2">
      <c r="E96" t="str">
        <v>ORD1093</v>
      </c>
    </row>
    <row r="97" spans="5:5" x14ac:dyDescent="0.2">
      <c r="E97" t="str">
        <v>ORD1094</v>
      </c>
    </row>
    <row r="98" spans="5:5" x14ac:dyDescent="0.2">
      <c r="E98" t="str">
        <v>ORD1095</v>
      </c>
    </row>
    <row r="99" spans="5:5" x14ac:dyDescent="0.2">
      <c r="E99" t="str">
        <v>ORD1096</v>
      </c>
    </row>
    <row r="100" spans="5:5" x14ac:dyDescent="0.2">
      <c r="E100" t="str">
        <v>ORD1097</v>
      </c>
    </row>
    <row r="101" spans="5:5" x14ac:dyDescent="0.2">
      <c r="E101" t="str">
        <v>ORD1098</v>
      </c>
    </row>
    <row r="102" spans="5:5" x14ac:dyDescent="0.2">
      <c r="E102" t="str">
        <v>ORD1099</v>
      </c>
    </row>
    <row r="103" spans="5:5" x14ac:dyDescent="0.2">
      <c r="E103" t="str">
        <v>ORD1100</v>
      </c>
    </row>
    <row r="104" spans="5:5" x14ac:dyDescent="0.2">
      <c r="E104" t="str">
        <v>ORD1101</v>
      </c>
    </row>
    <row r="105" spans="5:5" x14ac:dyDescent="0.2">
      <c r="E105" t="str">
        <v>ORD1102</v>
      </c>
    </row>
    <row r="106" spans="5:5" x14ac:dyDescent="0.2">
      <c r="E106" t="str">
        <v>ORD1103</v>
      </c>
    </row>
    <row r="107" spans="5:5" x14ac:dyDescent="0.2">
      <c r="E107" t="str">
        <v>ORD1104</v>
      </c>
    </row>
    <row r="108" spans="5:5" x14ac:dyDescent="0.2">
      <c r="E108" t="str">
        <v>ORD1105</v>
      </c>
    </row>
    <row r="109" spans="5:5" x14ac:dyDescent="0.2">
      <c r="E109" t="str">
        <v>ORD1106</v>
      </c>
    </row>
    <row r="110" spans="5:5" x14ac:dyDescent="0.2">
      <c r="E110" t="str">
        <v>ORD1107</v>
      </c>
    </row>
    <row r="111" spans="5:5" x14ac:dyDescent="0.2">
      <c r="E111" t="str">
        <v>ORD1108</v>
      </c>
    </row>
    <row r="112" spans="5:5" x14ac:dyDescent="0.2">
      <c r="E112" t="str">
        <v>ORD1109</v>
      </c>
    </row>
    <row r="113" spans="5:5" x14ac:dyDescent="0.2">
      <c r="E113" t="str">
        <v>ORD1110</v>
      </c>
    </row>
    <row r="114" spans="5:5" x14ac:dyDescent="0.2">
      <c r="E114" t="str">
        <v>ORD1111</v>
      </c>
    </row>
    <row r="115" spans="5:5" x14ac:dyDescent="0.2">
      <c r="E115" t="str">
        <v>ORD1112</v>
      </c>
    </row>
    <row r="116" spans="5:5" x14ac:dyDescent="0.2">
      <c r="E116" t="str">
        <v>ORD1113</v>
      </c>
    </row>
    <row r="117" spans="5:5" x14ac:dyDescent="0.2">
      <c r="E117" t="str">
        <v>ORD1114</v>
      </c>
    </row>
    <row r="118" spans="5:5" x14ac:dyDescent="0.2">
      <c r="E118" t="str">
        <v>ORD1115</v>
      </c>
    </row>
    <row r="119" spans="5:5" x14ac:dyDescent="0.2">
      <c r="E119" t="str">
        <v>ORD1116</v>
      </c>
    </row>
    <row r="120" spans="5:5" x14ac:dyDescent="0.2">
      <c r="E120" t="str">
        <v>ORD1117</v>
      </c>
    </row>
    <row r="121" spans="5:5" x14ac:dyDescent="0.2">
      <c r="E121" t="str">
        <v>ORD1118</v>
      </c>
    </row>
    <row r="122" spans="5:5" x14ac:dyDescent="0.2">
      <c r="E122" t="str">
        <v>ORD1119</v>
      </c>
    </row>
    <row r="123" spans="5:5" x14ac:dyDescent="0.2">
      <c r="E123" t="str">
        <v>ORD1120</v>
      </c>
    </row>
    <row r="124" spans="5:5" x14ac:dyDescent="0.2">
      <c r="E124" t="str">
        <v>ORD1121</v>
      </c>
    </row>
    <row r="125" spans="5:5" x14ac:dyDescent="0.2">
      <c r="E125" t="str">
        <v>ORD1122</v>
      </c>
    </row>
    <row r="126" spans="5:5" x14ac:dyDescent="0.2">
      <c r="E126" t="str">
        <v>ORD1123</v>
      </c>
    </row>
    <row r="127" spans="5:5" x14ac:dyDescent="0.2">
      <c r="E127" t="str">
        <v>ORD1124</v>
      </c>
    </row>
    <row r="128" spans="5:5" x14ac:dyDescent="0.2">
      <c r="E128" t="str">
        <v>ORD1125</v>
      </c>
    </row>
    <row r="129" spans="5:5" x14ac:dyDescent="0.2">
      <c r="E129" t="str">
        <v>ORD1126</v>
      </c>
    </row>
    <row r="130" spans="5:5" x14ac:dyDescent="0.2">
      <c r="E130" t="str">
        <v>ORD1127</v>
      </c>
    </row>
    <row r="131" spans="5:5" x14ac:dyDescent="0.2">
      <c r="E131" t="str">
        <v>ORD1128</v>
      </c>
    </row>
    <row r="132" spans="5:5" x14ac:dyDescent="0.2">
      <c r="E132" t="str">
        <v>ORD1129</v>
      </c>
    </row>
    <row r="133" spans="5:5" x14ac:dyDescent="0.2">
      <c r="E133" t="str">
        <v>ORD1130</v>
      </c>
    </row>
    <row r="134" spans="5:5" x14ac:dyDescent="0.2">
      <c r="E134" t="str">
        <v>ORD1131</v>
      </c>
    </row>
    <row r="135" spans="5:5" x14ac:dyDescent="0.2">
      <c r="E135" t="str">
        <v>ORD1132</v>
      </c>
    </row>
    <row r="136" spans="5:5" x14ac:dyDescent="0.2">
      <c r="E136" t="str">
        <v>ORD1133</v>
      </c>
    </row>
    <row r="137" spans="5:5" x14ac:dyDescent="0.2">
      <c r="E137" t="str">
        <v>ORD1134</v>
      </c>
    </row>
    <row r="138" spans="5:5" x14ac:dyDescent="0.2">
      <c r="E138" t="str">
        <v>ORD1135</v>
      </c>
    </row>
    <row r="139" spans="5:5" x14ac:dyDescent="0.2">
      <c r="E139" t="str">
        <v>ORD1136</v>
      </c>
    </row>
    <row r="140" spans="5:5" x14ac:dyDescent="0.2">
      <c r="E140" t="str">
        <v>ORD1137</v>
      </c>
    </row>
    <row r="141" spans="5:5" x14ac:dyDescent="0.2">
      <c r="E141" t="str">
        <v>ORD1138</v>
      </c>
    </row>
    <row r="142" spans="5:5" x14ac:dyDescent="0.2">
      <c r="E142" t="str">
        <v>ORD1139</v>
      </c>
    </row>
    <row r="143" spans="5:5" x14ac:dyDescent="0.2">
      <c r="E143" t="str">
        <v>ORD1140</v>
      </c>
    </row>
    <row r="144" spans="5:5" x14ac:dyDescent="0.2">
      <c r="E144" t="str">
        <v>ORD1141</v>
      </c>
    </row>
    <row r="145" spans="5:5" x14ac:dyDescent="0.2">
      <c r="E145" t="str">
        <v>ORD1142</v>
      </c>
    </row>
    <row r="146" spans="5:5" x14ac:dyDescent="0.2">
      <c r="E146" t="str">
        <v>ORD1143</v>
      </c>
    </row>
    <row r="147" spans="5:5" x14ac:dyDescent="0.2">
      <c r="E147" t="str">
        <v>ORD1144</v>
      </c>
    </row>
    <row r="148" spans="5:5" x14ac:dyDescent="0.2">
      <c r="E148" t="str">
        <v>ORD1145</v>
      </c>
    </row>
    <row r="149" spans="5:5" x14ac:dyDescent="0.2">
      <c r="E149" t="str">
        <v>ORD1146</v>
      </c>
    </row>
    <row r="150" spans="5:5" x14ac:dyDescent="0.2">
      <c r="E150" t="str">
        <v>ORD1147</v>
      </c>
    </row>
    <row r="151" spans="5:5" x14ac:dyDescent="0.2">
      <c r="E151" t="str">
        <v>ORD1148</v>
      </c>
    </row>
    <row r="152" spans="5:5" x14ac:dyDescent="0.2">
      <c r="E152" t="str">
        <v>ORD1149</v>
      </c>
    </row>
    <row r="153" spans="5:5" x14ac:dyDescent="0.2">
      <c r="E153" t="str">
        <v>ORD1150</v>
      </c>
    </row>
    <row r="154" spans="5:5" x14ac:dyDescent="0.2">
      <c r="E154" t="str">
        <v>ORD1151</v>
      </c>
    </row>
    <row r="155" spans="5:5" x14ac:dyDescent="0.2">
      <c r="E155" t="str">
        <v>ORD1152</v>
      </c>
    </row>
    <row r="156" spans="5:5" x14ac:dyDescent="0.2">
      <c r="E156" t="str">
        <v>ORD1153</v>
      </c>
    </row>
    <row r="157" spans="5:5" x14ac:dyDescent="0.2">
      <c r="E157" t="str">
        <v>ORD1154</v>
      </c>
    </row>
    <row r="158" spans="5:5" x14ac:dyDescent="0.2">
      <c r="E158" t="str">
        <v>ORD1155</v>
      </c>
    </row>
    <row r="159" spans="5:5" x14ac:dyDescent="0.2">
      <c r="E159" t="str">
        <v>ORD1156</v>
      </c>
    </row>
    <row r="160" spans="5:5" x14ac:dyDescent="0.2">
      <c r="E160" t="str">
        <v>ORD1157</v>
      </c>
    </row>
    <row r="161" spans="5:5" x14ac:dyDescent="0.2">
      <c r="E161" t="str">
        <v>ORD1158</v>
      </c>
    </row>
    <row r="162" spans="5:5" x14ac:dyDescent="0.2">
      <c r="E162" t="str">
        <v>ORD1159</v>
      </c>
    </row>
    <row r="163" spans="5:5" x14ac:dyDescent="0.2">
      <c r="E163" t="str">
        <v>ORD1160</v>
      </c>
    </row>
    <row r="164" spans="5:5" x14ac:dyDescent="0.2">
      <c r="E164" t="str">
        <v>ORD1161</v>
      </c>
    </row>
    <row r="165" spans="5:5" x14ac:dyDescent="0.2">
      <c r="E165" t="str">
        <v>ORD1162</v>
      </c>
    </row>
    <row r="166" spans="5:5" x14ac:dyDescent="0.2">
      <c r="E166" t="str">
        <v>ORD1163</v>
      </c>
    </row>
    <row r="167" spans="5:5" x14ac:dyDescent="0.2">
      <c r="E167" t="str">
        <v>ORD1164</v>
      </c>
    </row>
    <row r="168" spans="5:5" x14ac:dyDescent="0.2">
      <c r="E168" t="str">
        <v>ORD1165</v>
      </c>
    </row>
    <row r="169" spans="5:5" x14ac:dyDescent="0.2">
      <c r="E169" t="str">
        <v>ORD1166</v>
      </c>
    </row>
    <row r="170" spans="5:5" x14ac:dyDescent="0.2">
      <c r="E170" t="str">
        <v>ORD1167</v>
      </c>
    </row>
    <row r="171" spans="5:5" x14ac:dyDescent="0.2">
      <c r="E171" t="str">
        <v>ORD1168</v>
      </c>
    </row>
    <row r="172" spans="5:5" x14ac:dyDescent="0.2">
      <c r="E172" t="str">
        <v>ORD1169</v>
      </c>
    </row>
    <row r="173" spans="5:5" x14ac:dyDescent="0.2">
      <c r="E173" t="str">
        <v>ORD1170</v>
      </c>
    </row>
    <row r="174" spans="5:5" x14ac:dyDescent="0.2">
      <c r="E174" t="str">
        <v>ORD1171</v>
      </c>
    </row>
    <row r="175" spans="5:5" x14ac:dyDescent="0.2">
      <c r="E175" t="str">
        <v>ORD1172</v>
      </c>
    </row>
    <row r="176" spans="5:5" x14ac:dyDescent="0.2">
      <c r="E176" t="str">
        <v>ORD1173</v>
      </c>
    </row>
    <row r="177" spans="5:5" x14ac:dyDescent="0.2">
      <c r="E177" t="str">
        <v>ORD1174</v>
      </c>
    </row>
    <row r="178" spans="5:5" x14ac:dyDescent="0.2">
      <c r="E178" t="str">
        <v>ORD1175</v>
      </c>
    </row>
    <row r="179" spans="5:5" x14ac:dyDescent="0.2">
      <c r="E179" t="str">
        <v>ORD1176</v>
      </c>
    </row>
    <row r="180" spans="5:5" x14ac:dyDescent="0.2">
      <c r="E180" t="str">
        <v>ORD1177</v>
      </c>
    </row>
    <row r="181" spans="5:5" x14ac:dyDescent="0.2">
      <c r="E181" t="str">
        <v>ORD1178</v>
      </c>
    </row>
    <row r="182" spans="5:5" x14ac:dyDescent="0.2">
      <c r="E182" t="str">
        <v>ORD1179</v>
      </c>
    </row>
    <row r="183" spans="5:5" x14ac:dyDescent="0.2">
      <c r="E183" t="str">
        <v>ORD1180</v>
      </c>
    </row>
    <row r="184" spans="5:5" x14ac:dyDescent="0.2">
      <c r="E184" t="str">
        <v>ORD1181</v>
      </c>
    </row>
    <row r="185" spans="5:5" x14ac:dyDescent="0.2">
      <c r="E185" t="str">
        <v>ORD1182</v>
      </c>
    </row>
    <row r="186" spans="5:5" x14ac:dyDescent="0.2">
      <c r="E186" t="str">
        <v>ORD1183</v>
      </c>
    </row>
    <row r="187" spans="5:5" x14ac:dyDescent="0.2">
      <c r="E187" t="str">
        <v>ORD1184</v>
      </c>
    </row>
    <row r="188" spans="5:5" x14ac:dyDescent="0.2">
      <c r="E188" t="str">
        <v>ORD1185</v>
      </c>
    </row>
    <row r="189" spans="5:5" x14ac:dyDescent="0.2">
      <c r="E189" t="str">
        <v>ORD1186</v>
      </c>
    </row>
    <row r="190" spans="5:5" x14ac:dyDescent="0.2">
      <c r="E190" t="str">
        <v>ORD1187</v>
      </c>
    </row>
    <row r="191" spans="5:5" x14ac:dyDescent="0.2">
      <c r="E191" t="str">
        <v>ORD1188</v>
      </c>
    </row>
    <row r="192" spans="5:5" x14ac:dyDescent="0.2">
      <c r="E192" t="str">
        <v>ORD1189</v>
      </c>
    </row>
    <row r="193" spans="5:5" x14ac:dyDescent="0.2">
      <c r="E193" t="str">
        <v>ORD1190</v>
      </c>
    </row>
    <row r="194" spans="5:5" x14ac:dyDescent="0.2">
      <c r="E194" t="str">
        <v>ORD1191</v>
      </c>
    </row>
    <row r="195" spans="5:5" x14ac:dyDescent="0.2">
      <c r="E195" t="str">
        <v>ORD1192</v>
      </c>
    </row>
    <row r="196" spans="5:5" x14ac:dyDescent="0.2">
      <c r="E196" t="str">
        <v>ORD1193</v>
      </c>
    </row>
    <row r="197" spans="5:5" x14ac:dyDescent="0.2">
      <c r="E197" t="str">
        <v>ORD1194</v>
      </c>
    </row>
    <row r="198" spans="5:5" x14ac:dyDescent="0.2">
      <c r="E198" t="str">
        <v>ORD1195</v>
      </c>
    </row>
    <row r="199" spans="5:5" x14ac:dyDescent="0.2">
      <c r="E199" t="str">
        <v>ORD1196</v>
      </c>
    </row>
    <row r="200" spans="5:5" x14ac:dyDescent="0.2">
      <c r="E200" t="str">
        <v>ORD1197</v>
      </c>
    </row>
    <row r="201" spans="5:5" x14ac:dyDescent="0.2">
      <c r="E201" t="str">
        <v>ORD1198</v>
      </c>
    </row>
    <row r="202" spans="5:5" x14ac:dyDescent="0.2">
      <c r="E202" t="str">
        <v>ORD1199</v>
      </c>
    </row>
    <row r="203" spans="5:5" x14ac:dyDescent="0.2">
      <c r="E203" t="str">
        <v>ORD1200</v>
      </c>
    </row>
    <row r="204" spans="5:5" x14ac:dyDescent="0.2">
      <c r="E204" t="str">
        <v>ORD1201</v>
      </c>
    </row>
    <row r="205" spans="5:5" x14ac:dyDescent="0.2">
      <c r="E205" t="str">
        <v>ORD1202</v>
      </c>
    </row>
    <row r="206" spans="5:5" x14ac:dyDescent="0.2">
      <c r="E206" t="str">
        <v>ORD1203</v>
      </c>
    </row>
    <row r="207" spans="5:5" x14ac:dyDescent="0.2">
      <c r="E207" t="str">
        <v>ORD1204</v>
      </c>
    </row>
    <row r="208" spans="5:5" x14ac:dyDescent="0.2">
      <c r="E208" t="str">
        <v>ORD1205</v>
      </c>
    </row>
    <row r="209" spans="5:5" x14ac:dyDescent="0.2">
      <c r="E209" t="str">
        <v>ORD1206</v>
      </c>
    </row>
    <row r="210" spans="5:5" x14ac:dyDescent="0.2">
      <c r="E210" t="str">
        <v>ORD1207</v>
      </c>
    </row>
    <row r="211" spans="5:5" x14ac:dyDescent="0.2">
      <c r="E211" t="str">
        <v>ORD1208</v>
      </c>
    </row>
    <row r="212" spans="5:5" x14ac:dyDescent="0.2">
      <c r="E212" t="str">
        <v>ORD1209</v>
      </c>
    </row>
    <row r="213" spans="5:5" x14ac:dyDescent="0.2">
      <c r="E213" t="str">
        <v>ORD1210</v>
      </c>
    </row>
    <row r="214" spans="5:5" x14ac:dyDescent="0.2">
      <c r="E214" t="str">
        <v>ORD1211</v>
      </c>
    </row>
    <row r="215" spans="5:5" x14ac:dyDescent="0.2">
      <c r="E215" t="str">
        <v>ORD1212</v>
      </c>
    </row>
    <row r="216" spans="5:5" x14ac:dyDescent="0.2">
      <c r="E216" t="str">
        <v>ORD1213</v>
      </c>
    </row>
    <row r="217" spans="5:5" x14ac:dyDescent="0.2">
      <c r="E217" t="str">
        <v>ORD1214</v>
      </c>
    </row>
    <row r="218" spans="5:5" x14ac:dyDescent="0.2">
      <c r="E218" t="str">
        <v>ORD1215</v>
      </c>
    </row>
    <row r="219" spans="5:5" x14ac:dyDescent="0.2">
      <c r="E219" t="str">
        <v>ORD1216</v>
      </c>
    </row>
    <row r="220" spans="5:5" x14ac:dyDescent="0.2">
      <c r="E220" t="str">
        <v>ORD1217</v>
      </c>
    </row>
    <row r="221" spans="5:5" x14ac:dyDescent="0.2">
      <c r="E221" t="str">
        <v>ORD1218</v>
      </c>
    </row>
    <row r="222" spans="5:5" x14ac:dyDescent="0.2">
      <c r="E222" t="str">
        <v>ORD1219</v>
      </c>
    </row>
    <row r="223" spans="5:5" x14ac:dyDescent="0.2">
      <c r="E223" t="str">
        <v>ORD1220</v>
      </c>
    </row>
    <row r="224" spans="5:5" x14ac:dyDescent="0.2">
      <c r="E224" t="str">
        <v>ORD1221</v>
      </c>
    </row>
    <row r="225" spans="5:5" x14ac:dyDescent="0.2">
      <c r="E225" t="str">
        <v>ORD1222</v>
      </c>
    </row>
    <row r="226" spans="5:5" x14ac:dyDescent="0.2">
      <c r="E226" t="str">
        <v>ORD1223</v>
      </c>
    </row>
    <row r="227" spans="5:5" x14ac:dyDescent="0.2">
      <c r="E227" t="str">
        <v>ORD1224</v>
      </c>
    </row>
    <row r="228" spans="5:5" x14ac:dyDescent="0.2">
      <c r="E228" t="str">
        <v>ORD1225</v>
      </c>
    </row>
    <row r="229" spans="5:5" x14ac:dyDescent="0.2">
      <c r="E229" t="str">
        <v>ORD1226</v>
      </c>
    </row>
    <row r="230" spans="5:5" x14ac:dyDescent="0.2">
      <c r="E230" t="str">
        <v>ORD1227</v>
      </c>
    </row>
    <row r="231" spans="5:5" x14ac:dyDescent="0.2">
      <c r="E231" t="str">
        <v>ORD1228</v>
      </c>
    </row>
    <row r="232" spans="5:5" x14ac:dyDescent="0.2">
      <c r="E232" t="str">
        <v>ORD1229</v>
      </c>
    </row>
    <row r="233" spans="5:5" x14ac:dyDescent="0.2">
      <c r="E233" t="str">
        <v>ORD1230</v>
      </c>
    </row>
    <row r="234" spans="5:5" x14ac:dyDescent="0.2">
      <c r="E234" t="str">
        <v>ORD1231</v>
      </c>
    </row>
    <row r="235" spans="5:5" x14ac:dyDescent="0.2">
      <c r="E235" t="str">
        <v>ORD1232</v>
      </c>
    </row>
    <row r="236" spans="5:5" x14ac:dyDescent="0.2">
      <c r="E236" t="str">
        <v>ORD1233</v>
      </c>
    </row>
    <row r="237" spans="5:5" x14ac:dyDescent="0.2">
      <c r="E237" t="str">
        <v>ORD1234</v>
      </c>
    </row>
    <row r="238" spans="5:5" x14ac:dyDescent="0.2">
      <c r="E238" t="str">
        <v>ORD1235</v>
      </c>
    </row>
    <row r="239" spans="5:5" x14ac:dyDescent="0.2">
      <c r="E239" t="str">
        <v>ORD1236</v>
      </c>
    </row>
    <row r="240" spans="5:5" x14ac:dyDescent="0.2">
      <c r="E240" t="str">
        <v>ORD1237</v>
      </c>
    </row>
    <row r="241" spans="5:5" x14ac:dyDescent="0.2">
      <c r="E241" t="str">
        <v>ORD1238</v>
      </c>
    </row>
    <row r="242" spans="5:5" x14ac:dyDescent="0.2">
      <c r="E242" t="str">
        <v>ORD1239</v>
      </c>
    </row>
    <row r="243" spans="5:5" x14ac:dyDescent="0.2">
      <c r="E243" t="str">
        <v>ORD1240</v>
      </c>
    </row>
    <row r="244" spans="5:5" x14ac:dyDescent="0.2">
      <c r="E244" t="str">
        <v>ORD1241</v>
      </c>
    </row>
    <row r="245" spans="5:5" x14ac:dyDescent="0.2">
      <c r="E245" t="str">
        <v>ORD1242</v>
      </c>
    </row>
    <row r="246" spans="5:5" x14ac:dyDescent="0.2">
      <c r="E246" t="str">
        <v>ORD1243</v>
      </c>
    </row>
    <row r="247" spans="5:5" x14ac:dyDescent="0.2">
      <c r="E247" t="str">
        <v>ORD1244</v>
      </c>
    </row>
    <row r="248" spans="5:5" x14ac:dyDescent="0.2">
      <c r="E248" t="str">
        <v>ORD1245</v>
      </c>
    </row>
    <row r="249" spans="5:5" x14ac:dyDescent="0.2">
      <c r="E249" t="str">
        <v>ORD1246</v>
      </c>
    </row>
    <row r="250" spans="5:5" x14ac:dyDescent="0.2">
      <c r="E250" t="str">
        <v>ORD1247</v>
      </c>
    </row>
    <row r="251" spans="5:5" x14ac:dyDescent="0.2">
      <c r="E251" t="str">
        <v>ORD1248</v>
      </c>
    </row>
    <row r="252" spans="5:5" x14ac:dyDescent="0.2">
      <c r="E252" t="str">
        <v>ORD1249</v>
      </c>
    </row>
    <row r="253" spans="5:5" x14ac:dyDescent="0.2">
      <c r="E253" t="str">
        <v>ORD1250</v>
      </c>
    </row>
    <row r="254" spans="5:5" x14ac:dyDescent="0.2">
      <c r="E254" t="str">
        <v>ORD1251</v>
      </c>
    </row>
    <row r="255" spans="5:5" x14ac:dyDescent="0.2">
      <c r="E255" t="str">
        <v>ORD1252</v>
      </c>
    </row>
    <row r="256" spans="5:5" x14ac:dyDescent="0.2">
      <c r="E256" t="str">
        <v>ORD1253</v>
      </c>
    </row>
    <row r="257" spans="5:5" x14ac:dyDescent="0.2">
      <c r="E257" t="str">
        <v>ORD1254</v>
      </c>
    </row>
    <row r="258" spans="5:5" x14ac:dyDescent="0.2">
      <c r="E258" t="str">
        <v>ORD1255</v>
      </c>
    </row>
    <row r="259" spans="5:5" x14ac:dyDescent="0.2">
      <c r="E259" t="str">
        <v>ORD1256</v>
      </c>
    </row>
    <row r="260" spans="5:5" x14ac:dyDescent="0.2">
      <c r="E260" t="str">
        <v>ORD1257</v>
      </c>
    </row>
    <row r="261" spans="5:5" x14ac:dyDescent="0.2">
      <c r="E261" t="str">
        <v>ORD1258</v>
      </c>
    </row>
    <row r="262" spans="5:5" x14ac:dyDescent="0.2">
      <c r="E262" t="str">
        <v>ORD1259</v>
      </c>
    </row>
    <row r="263" spans="5:5" x14ac:dyDescent="0.2">
      <c r="E263" t="str">
        <v>ORD1260</v>
      </c>
    </row>
    <row r="264" spans="5:5" x14ac:dyDescent="0.2">
      <c r="E264" t="str">
        <v>ORD1261</v>
      </c>
    </row>
    <row r="265" spans="5:5" x14ac:dyDescent="0.2">
      <c r="E265" t="str">
        <v>ORD1262</v>
      </c>
    </row>
    <row r="266" spans="5:5" x14ac:dyDescent="0.2">
      <c r="E266" t="str">
        <v>ORD1263</v>
      </c>
    </row>
    <row r="267" spans="5:5" x14ac:dyDescent="0.2">
      <c r="E267" t="str">
        <v>ORD1264</v>
      </c>
    </row>
    <row r="268" spans="5:5" x14ac:dyDescent="0.2">
      <c r="E268" t="str">
        <v>ORD1265</v>
      </c>
    </row>
    <row r="269" spans="5:5" x14ac:dyDescent="0.2">
      <c r="E269" t="str">
        <v>ORD1266</v>
      </c>
    </row>
    <row r="270" spans="5:5" x14ac:dyDescent="0.2">
      <c r="E270" t="str">
        <v>ORD1267</v>
      </c>
    </row>
    <row r="271" spans="5:5" x14ac:dyDescent="0.2">
      <c r="E271" t="str">
        <v>ORD1268</v>
      </c>
    </row>
    <row r="272" spans="5:5" x14ac:dyDescent="0.2">
      <c r="E272" t="str">
        <v>ORD1269</v>
      </c>
    </row>
    <row r="273" spans="5:5" x14ac:dyDescent="0.2">
      <c r="E273" t="str">
        <v>ORD1270</v>
      </c>
    </row>
    <row r="274" spans="5:5" x14ac:dyDescent="0.2">
      <c r="E274" t="str">
        <v>ORD1271</v>
      </c>
    </row>
    <row r="275" spans="5:5" x14ac:dyDescent="0.2">
      <c r="E275" t="str">
        <v>ORD1272</v>
      </c>
    </row>
    <row r="276" spans="5:5" x14ac:dyDescent="0.2">
      <c r="E276" t="str">
        <v>ORD1273</v>
      </c>
    </row>
    <row r="277" spans="5:5" x14ac:dyDescent="0.2">
      <c r="E277" t="str">
        <v>ORD1274</v>
      </c>
    </row>
    <row r="278" spans="5:5" x14ac:dyDescent="0.2">
      <c r="E278" t="str">
        <v>ORD1275</v>
      </c>
    </row>
    <row r="279" spans="5:5" x14ac:dyDescent="0.2">
      <c r="E279" t="str">
        <v>ORD1276</v>
      </c>
    </row>
    <row r="280" spans="5:5" x14ac:dyDescent="0.2">
      <c r="E280" t="str">
        <v>ORD1277</v>
      </c>
    </row>
    <row r="281" spans="5:5" x14ac:dyDescent="0.2">
      <c r="E281" t="str">
        <v>ORD1278</v>
      </c>
    </row>
    <row r="282" spans="5:5" x14ac:dyDescent="0.2">
      <c r="E282" t="str">
        <v>ORD1279</v>
      </c>
    </row>
    <row r="283" spans="5:5" x14ac:dyDescent="0.2">
      <c r="E283" t="str">
        <v>ORD1280</v>
      </c>
    </row>
    <row r="284" spans="5:5" x14ac:dyDescent="0.2">
      <c r="E284" t="str">
        <v>ORD1281</v>
      </c>
    </row>
    <row r="285" spans="5:5" x14ac:dyDescent="0.2">
      <c r="E285" t="str">
        <v>ORD1282</v>
      </c>
    </row>
    <row r="286" spans="5:5" x14ac:dyDescent="0.2">
      <c r="E286" t="str">
        <v>ORD1283</v>
      </c>
    </row>
    <row r="287" spans="5:5" x14ac:dyDescent="0.2">
      <c r="E287" t="str">
        <v>ORD1284</v>
      </c>
    </row>
    <row r="288" spans="5:5" x14ac:dyDescent="0.2">
      <c r="E288" t="str">
        <v>ORD1285</v>
      </c>
    </row>
    <row r="289" spans="5:5" x14ac:dyDescent="0.2">
      <c r="E289" t="str">
        <v>ORD1286</v>
      </c>
    </row>
    <row r="290" spans="5:5" x14ac:dyDescent="0.2">
      <c r="E290" t="str">
        <v>ORD1287</v>
      </c>
    </row>
    <row r="291" spans="5:5" x14ac:dyDescent="0.2">
      <c r="E291" t="str">
        <v>ORD1288</v>
      </c>
    </row>
    <row r="292" spans="5:5" x14ac:dyDescent="0.2">
      <c r="E292" t="str">
        <v>ORD1289</v>
      </c>
    </row>
    <row r="293" spans="5:5" x14ac:dyDescent="0.2">
      <c r="E293" t="str">
        <v>ORD1290</v>
      </c>
    </row>
    <row r="294" spans="5:5" x14ac:dyDescent="0.2">
      <c r="E294" t="str">
        <v>ORD1291</v>
      </c>
    </row>
    <row r="295" spans="5:5" x14ac:dyDescent="0.2">
      <c r="E295" t="str">
        <v>ORD1292</v>
      </c>
    </row>
    <row r="296" spans="5:5" x14ac:dyDescent="0.2">
      <c r="E296" t="str">
        <v>ORD1293</v>
      </c>
    </row>
    <row r="297" spans="5:5" x14ac:dyDescent="0.2">
      <c r="E297" t="str">
        <v>ORD1294</v>
      </c>
    </row>
    <row r="298" spans="5:5" x14ac:dyDescent="0.2">
      <c r="E298" t="str">
        <v>ORD1295</v>
      </c>
    </row>
    <row r="299" spans="5:5" x14ac:dyDescent="0.2">
      <c r="E299" t="str">
        <v>ORD1296</v>
      </c>
    </row>
    <row r="300" spans="5:5" x14ac:dyDescent="0.2">
      <c r="E300" t="str">
        <v>ORD1297</v>
      </c>
    </row>
    <row r="301" spans="5:5" x14ac:dyDescent="0.2">
      <c r="E301" t="str">
        <v>ORD1298</v>
      </c>
    </row>
    <row r="302" spans="5:5" x14ac:dyDescent="0.2">
      <c r="E302" t="str">
        <v>ORD1299</v>
      </c>
    </row>
    <row r="303" spans="5:5" x14ac:dyDescent="0.2">
      <c r="E303" t="str">
        <v>ORD1300</v>
      </c>
    </row>
  </sheetData>
  <sheetProtection sheet="1"/>
  <sortState xmlns:xlrd2="http://schemas.microsoft.com/office/spreadsheetml/2017/richdata2" ref="B4:B11">
    <sortCondition ref="B4:B1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Dashboard</vt:lpstr>
      <vt:lpstr>Data</vt:lpstr>
      <vt:lpstr>Menus</vt:lpstr>
      <vt:lpstr>Category</vt:lpstr>
      <vt:lpstr>Cost_per_Unit</vt:lpstr>
      <vt:lpstr>Discount</vt:lpstr>
      <vt:lpstr>Month</vt:lpstr>
      <vt:lpstr>Months</vt:lpstr>
      <vt:lpstr>Order_ID</vt:lpstr>
      <vt:lpstr>Product</vt:lpstr>
      <vt:lpstr>Products</vt:lpstr>
      <vt:lpstr>Region</vt:lpstr>
      <vt:lpstr>Regions</vt:lpstr>
      <vt:lpstr>Sales_Rep</vt:lpstr>
      <vt:lpstr>Sales_Reps</vt:lpstr>
      <vt:lpstr>Select_Month</vt:lpstr>
      <vt:lpstr>Select_Product</vt:lpstr>
      <vt:lpstr>Select_Region</vt:lpstr>
      <vt:lpstr>Select_Rep</vt:lpstr>
      <vt:lpstr>Target_Margin</vt:lpstr>
      <vt:lpstr>Unit_Price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Carrier</cp:lastModifiedBy>
  <cp:lastPrinted>2025-06-25T01:10:44Z</cp:lastPrinted>
  <dcterms:created xsi:type="dcterms:W3CDTF">2025-06-23T02:03:19Z</dcterms:created>
  <dcterms:modified xsi:type="dcterms:W3CDTF">2025-06-25T01:21:10Z</dcterms:modified>
</cp:coreProperties>
</file>