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mmandCenter\Hardware\"/>
    </mc:Choice>
  </mc:AlternateContent>
  <xr:revisionPtr revIDLastSave="0" documentId="13_ncr:40009_{CD1FAB7E-DCF2-4977-967F-8E8E8F569C9C}" xr6:coauthVersionLast="41" xr6:coauthVersionMax="41" xr10:uidLastSave="{00000000-0000-0000-0000-000000000000}"/>
  <bookViews>
    <workbookView xWindow="9990" yWindow="390" windowWidth="22065" windowHeight="14955"/>
  </bookViews>
  <sheets>
    <sheet name="CommandCenter_BOM" sheetId="2" r:id="rId1"/>
  </sheets>
  <definedNames>
    <definedName name="ExternalData_1" localSheetId="0" hidden="1">CommandCenter_BOM!$A$1:$J$45</definedName>
  </definedNames>
  <calcPr calcId="0"/>
</workbook>
</file>

<file path=xl/calcChain.xml><?xml version="1.0" encoding="utf-8"?>
<calcChain xmlns="http://schemas.openxmlformats.org/spreadsheetml/2006/main">
  <c r="J48" i="2" l="1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3" i="2"/>
</calcChain>
</file>

<file path=xl/connections.xml><?xml version="1.0" encoding="utf-8"?>
<connections xmlns="http://schemas.openxmlformats.org/spreadsheetml/2006/main">
  <connection id="1" keepAlive="1" name="Query - CommandCenter_KICAD" description="Connection to the 'CommandCenter_KICAD' query in the workbook." type="5" refreshedVersion="6" background="1" saveData="1">
    <dbPr connection="Provider=Microsoft.Mashup.OleDb.1;Data Source=$Workbook$;Location=CommandCenter_KICAD;Extended Properties=&quot;&quot;" command="SELECT * FROM [CommandCenter_KICAD]"/>
  </connection>
</connections>
</file>

<file path=xl/sharedStrings.xml><?xml version="1.0" encoding="utf-8"?>
<sst xmlns="http://schemas.openxmlformats.org/spreadsheetml/2006/main" count="221" uniqueCount="171">
  <si>
    <t>Id</t>
  </si>
  <si>
    <t>Designator</t>
  </si>
  <si>
    <t>Package</t>
  </si>
  <si>
    <t>Quantity</t>
  </si>
  <si>
    <t>R33,R1,R2,R5,R7,R8,R9,R10,R11,R12,R14,R19,R23,R24,R26,R28,R30,R31,R32,R35,R37,R38,R39,R41,R42,R43,R44,R45,R46,R47,R34,R36</t>
  </si>
  <si>
    <t>10k</t>
  </si>
  <si>
    <t>HDSP-4830</t>
  </si>
  <si>
    <t>C6</t>
  </si>
  <si>
    <t>0.1u</t>
  </si>
  <si>
    <t>C7,C12,C16,C17</t>
  </si>
  <si>
    <t>10u</t>
  </si>
  <si>
    <t>C8</t>
  </si>
  <si>
    <t>1u</t>
  </si>
  <si>
    <t>C9,C11</t>
  </si>
  <si>
    <t>2.2u</t>
  </si>
  <si>
    <t>C10</t>
  </si>
  <si>
    <t>220u</t>
  </si>
  <si>
    <t>D1,D2</t>
  </si>
  <si>
    <t>LED</t>
  </si>
  <si>
    <t>J2</t>
  </si>
  <si>
    <t>PinHeader_1x04_P2.54mm_Vertical</t>
  </si>
  <si>
    <t>Motor_Switches</t>
  </si>
  <si>
    <t>J3,J17</t>
  </si>
  <si>
    <t>J4</t>
  </si>
  <si>
    <t>PinHeader_1x03_P2.54mm_Vertical</t>
  </si>
  <si>
    <t>Motor</t>
  </si>
  <si>
    <t>J5</t>
  </si>
  <si>
    <t>J6</t>
  </si>
  <si>
    <t>PinHeader_1x02_P2.54mm_Vertical</t>
  </si>
  <si>
    <t>SPKR0</t>
  </si>
  <si>
    <t>J7</t>
  </si>
  <si>
    <t>SPKR1</t>
  </si>
  <si>
    <t>J8</t>
  </si>
  <si>
    <t>LED0</t>
  </si>
  <si>
    <t>J9</t>
  </si>
  <si>
    <t>LED1</t>
  </si>
  <si>
    <t>J10</t>
  </si>
  <si>
    <t>LED2</t>
  </si>
  <si>
    <t>J11</t>
  </si>
  <si>
    <t>LED3</t>
  </si>
  <si>
    <t>J12</t>
  </si>
  <si>
    <t>Wake</t>
  </si>
  <si>
    <t>J15</t>
  </si>
  <si>
    <t>SW2</t>
  </si>
  <si>
    <t>J16</t>
  </si>
  <si>
    <t>SW3</t>
  </si>
  <si>
    <t>J18</t>
  </si>
  <si>
    <t>PinHeader_1x09_P2.54mm_Vertical</t>
  </si>
  <si>
    <t>Bar Graph SW</t>
  </si>
  <si>
    <t>L1</t>
  </si>
  <si>
    <t>L_12x12mm_H4.5mm</t>
  </si>
  <si>
    <t>Q1,Q2,Q3,Q4,Q5,Q6</t>
  </si>
  <si>
    <t>SOT-523</t>
  </si>
  <si>
    <t>DMG1012T-7</t>
  </si>
  <si>
    <t>R3,R20,R21,R25,R27,R29</t>
  </si>
  <si>
    <t>121</t>
  </si>
  <si>
    <t>R4,R15,R17,R22</t>
  </si>
  <si>
    <t>DNP</t>
  </si>
  <si>
    <t>R6</t>
  </si>
  <si>
    <t>30k</t>
  </si>
  <si>
    <t>R13,R16,R18,R40</t>
  </si>
  <si>
    <t>100k</t>
  </si>
  <si>
    <t>R48</t>
  </si>
  <si>
    <t>15k</t>
  </si>
  <si>
    <t>R49</t>
  </si>
  <si>
    <t>22k</t>
  </si>
  <si>
    <t>U1</t>
  </si>
  <si>
    <t>TPS61032</t>
  </si>
  <si>
    <t>U2,U6</t>
  </si>
  <si>
    <t>U3</t>
  </si>
  <si>
    <t>SOT-23-5</t>
  </si>
  <si>
    <t>MIC5225</t>
  </si>
  <si>
    <t>U4,U5</t>
  </si>
  <si>
    <t>MAX98357</t>
  </si>
  <si>
    <t>U7</t>
  </si>
  <si>
    <t>Ambient_Prox_APDS-9960</t>
  </si>
  <si>
    <t>APDS-9960</t>
  </si>
  <si>
    <t>U8,U9,U10,U11,U12,U14,U15,U16,U17,U18,U19,U20,U21,U22,U23,U24,U25,U26,U27,U28</t>
  </si>
  <si>
    <t>U13</t>
  </si>
  <si>
    <t>SN74LVC2T45</t>
  </si>
  <si>
    <t>U29</t>
  </si>
  <si>
    <t>U30</t>
  </si>
  <si>
    <t>C1,C2,C3,C5,C13,C14,C15,C19,C20,C21,C22,C23,C24,C25,C26,C27,C28,C29,C30,C31,C32,C33,C34,C35,C36,C37,C38,C39,C40,C41,C42,C43,C44,C45,C46,C47,C48</t>
  </si>
  <si>
    <t>J1</t>
  </si>
  <si>
    <t>J13</t>
  </si>
  <si>
    <t>SW0</t>
  </si>
  <si>
    <t>J14</t>
  </si>
  <si>
    <t>SW1</t>
  </si>
  <si>
    <t>0603</t>
  </si>
  <si>
    <t>0402</t>
  </si>
  <si>
    <t>1206</t>
  </si>
  <si>
    <t>Manufacturer</t>
  </si>
  <si>
    <t>Part #</t>
  </si>
  <si>
    <t>Value</t>
  </si>
  <si>
    <t>Cost/pc</t>
  </si>
  <si>
    <t>Cost Total</t>
  </si>
  <si>
    <t>TXS0104EPWR</t>
  </si>
  <si>
    <t>Texas Instruments</t>
  </si>
  <si>
    <t>14TSSOP</t>
  </si>
  <si>
    <t>STM32L052C8T6</t>
  </si>
  <si>
    <t>STMicroelectronics</t>
  </si>
  <si>
    <t>N/A</t>
  </si>
  <si>
    <t>48LQFP</t>
  </si>
  <si>
    <t>MAX98357AETE+T</t>
  </si>
  <si>
    <t>Maxim</t>
  </si>
  <si>
    <t>16TQFN</t>
  </si>
  <si>
    <t>Description</t>
  </si>
  <si>
    <t>Microcontroller</t>
  </si>
  <si>
    <t>I2S Class D Audio Amp</t>
  </si>
  <si>
    <t>Level translator</t>
  </si>
  <si>
    <t>Molex</t>
  </si>
  <si>
    <t>Micro SD card holder</t>
  </si>
  <si>
    <t>TPS61032PWPR</t>
  </si>
  <si>
    <t>5V Boost Converter</t>
  </si>
  <si>
    <t>16HTSSOP</t>
  </si>
  <si>
    <t>MIC5225-3.3YM5-TR</t>
  </si>
  <si>
    <t>Microchip</t>
  </si>
  <si>
    <t>3.3V LDO</t>
  </si>
  <si>
    <t>COM-14863</t>
  </si>
  <si>
    <t>SparkFun Electronics</t>
  </si>
  <si>
    <t>10-pack APA102 RGB LED</t>
  </si>
  <si>
    <t>LTST-C191KGKT</t>
  </si>
  <si>
    <t>Lite-On</t>
  </si>
  <si>
    <t>Green LED</t>
  </si>
  <si>
    <t>Sumida</t>
  </si>
  <si>
    <t>CDRH124NP-6R8MC</t>
  </si>
  <si>
    <t>Inductor</t>
  </si>
  <si>
    <t>6.8uH</t>
  </si>
  <si>
    <t>SN74LVC2T45DCUR</t>
  </si>
  <si>
    <t>US8</t>
  </si>
  <si>
    <t>20021121-00010C4LF</t>
  </si>
  <si>
    <t>Amphenol</t>
  </si>
  <si>
    <t>SWD Header</t>
  </si>
  <si>
    <t>Broadcom Limited</t>
  </si>
  <si>
    <t>Color sensor</t>
  </si>
  <si>
    <t>Bar Graph (Red)</t>
  </si>
  <si>
    <t>BAR4,BAR3</t>
  </si>
  <si>
    <t>BAR1,BAR2</t>
  </si>
  <si>
    <t>HDSP-4850</t>
  </si>
  <si>
    <t>Bar Graph (Green)</t>
  </si>
  <si>
    <t>Diodes Inc</t>
  </si>
  <si>
    <t>Dual N-Channel MOSFET</t>
  </si>
  <si>
    <t>MAX7219CWG+T</t>
  </si>
  <si>
    <t>Display driver</t>
  </si>
  <si>
    <t>24SOIC</t>
  </si>
  <si>
    <t>S2B-PH-K-S(LF)(SN)</t>
  </si>
  <si>
    <t>JST</t>
  </si>
  <si>
    <t>Battery connector</t>
  </si>
  <si>
    <t>CL10B104KB8NNNC</t>
  </si>
  <si>
    <t>Samsung</t>
  </si>
  <si>
    <t>0.1uF capacitor</t>
  </si>
  <si>
    <t>CL10A106MQ8NNNC</t>
  </si>
  <si>
    <t>10uF Capacitor</t>
  </si>
  <si>
    <t>1uF Capacitor</t>
  </si>
  <si>
    <t>2.2uF Capacitor</t>
  </si>
  <si>
    <t>CL10A105KP8NNNC</t>
  </si>
  <si>
    <t>CL10A225KO8NNNC</t>
  </si>
  <si>
    <t>Stackpole Electronics</t>
  </si>
  <si>
    <t>RNCP0603FTD10K0</t>
  </si>
  <si>
    <t>10k Resistor</t>
  </si>
  <si>
    <t>RMCF0603FT121R</t>
  </si>
  <si>
    <t>121 Resistor</t>
  </si>
  <si>
    <t>RMCF0603FT30K1</t>
  </si>
  <si>
    <t>30k Resistor</t>
  </si>
  <si>
    <t>RMCF0603FT100K</t>
  </si>
  <si>
    <t>100k Resistor</t>
  </si>
  <si>
    <t>CRGCQ0603F15K</t>
  </si>
  <si>
    <t>TE Connectivity</t>
  </si>
  <si>
    <t>15k Resistor</t>
  </si>
  <si>
    <t>CRGCQ0603J22K</t>
  </si>
  <si>
    <t>22k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</si>
</sst>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&quot;$&quot;#,##0.00"/>
    </dxf>
    <dxf>
      <numFmt numFmtId="164" formatCode="&quot;$&quot;#,##0.0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0">
      <queryTableField id="1" name="Id" tableColumnId="1"/>
      <queryTableField id="2" name="Designator" tableColumnId="2"/>
      <queryTableField id="9" dataBound="0" tableColumnId="9"/>
      <queryTableField id="10" dataBound="0" tableColumnId="10"/>
      <queryTableField id="13" dataBound="0" tableColumnId="13"/>
      <queryTableField id="11" dataBound="0" tableColumnId="11"/>
      <queryTableField id="3" name="Package" tableColumnId="3"/>
      <queryTableField id="4" name="Quantity" tableColumnId="4"/>
      <queryTableField id="12" dataBound="0" tableColumnId="12"/>
      <queryTableField id="8" name="_1" tableColumnId="8"/>
    </queryTableFields>
    <queryTableDeletedFields count="3">
      <deletedField name="Designation"/>
      <deletedField name="Supplier and ref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mmandCenter_KICAD" displayName="CommandCenter_KICAD" ref="A1:J45" tableType="queryTable" totalsRowShown="0">
  <autoFilter ref="A1:J45"/>
  <tableColumns count="10">
    <tableColumn id="1" uniqueName="1" name="Id" queryTableFieldId="1"/>
    <tableColumn id="2" uniqueName="2" name="Designator" queryTableFieldId="2" dataDxfId="6"/>
    <tableColumn id="9" uniqueName="9" name="Manufacturer" queryTableFieldId="9" dataDxfId="5"/>
    <tableColumn id="10" uniqueName="10" name="Part #" queryTableFieldId="10" dataDxfId="4"/>
    <tableColumn id="13" uniqueName="13" name="Description" queryTableFieldId="13" dataDxfId="2"/>
    <tableColumn id="11" uniqueName="11" name="Value" queryTableFieldId="11" dataDxfId="3"/>
    <tableColumn id="3" uniqueName="3" name="Package" queryTableFieldId="3" dataDxfId="7"/>
    <tableColumn id="4" uniqueName="4" name="Quantity" queryTableFieldId="4"/>
    <tableColumn id="12" uniqueName="12" name="Cost/pc" queryTableFieldId="12" dataDxfId="1"/>
    <tableColumn id="8" uniqueName="8" name="Cost Tota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1" workbookViewId="0">
      <selection activeCell="J38" sqref="J38"/>
    </sheetView>
  </sheetViews>
  <sheetFormatPr defaultRowHeight="15" x14ac:dyDescent="0.25"/>
  <cols>
    <col min="1" max="1" width="5" bestFit="1" customWidth="1"/>
    <col min="2" max="2" width="61.140625" style="2" customWidth="1"/>
    <col min="3" max="3" width="29.5703125" style="2" customWidth="1"/>
    <col min="4" max="5" width="23.140625" style="2" customWidth="1"/>
    <col min="6" max="6" width="14.5703125" style="2" customWidth="1"/>
    <col min="7" max="7" width="37.7109375" customWidth="1"/>
    <col min="8" max="8" width="11" bestFit="1" customWidth="1"/>
    <col min="9" max="9" width="11.7109375" style="5" customWidth="1"/>
    <col min="10" max="10" width="12.85546875" style="5" customWidth="1"/>
  </cols>
  <sheetData>
    <row r="1" spans="1:10" x14ac:dyDescent="0.25">
      <c r="A1" t="s">
        <v>0</v>
      </c>
      <c r="B1" s="2" t="s">
        <v>1</v>
      </c>
      <c r="C1" s="2" t="s">
        <v>91</v>
      </c>
      <c r="D1" s="2" t="s">
        <v>92</v>
      </c>
      <c r="E1" s="2" t="s">
        <v>106</v>
      </c>
      <c r="F1" s="2" t="s">
        <v>93</v>
      </c>
      <c r="G1" t="s">
        <v>2</v>
      </c>
      <c r="H1" t="s">
        <v>3</v>
      </c>
      <c r="I1" s="5" t="s">
        <v>94</v>
      </c>
      <c r="J1" s="5" t="s">
        <v>95</v>
      </c>
    </row>
    <row r="2" spans="1:10" ht="30" x14ac:dyDescent="0.25">
      <c r="A2">
        <v>1</v>
      </c>
      <c r="B2" s="3" t="s">
        <v>4</v>
      </c>
      <c r="C2" s="3" t="s">
        <v>157</v>
      </c>
      <c r="D2" s="3" t="s">
        <v>158</v>
      </c>
      <c r="E2" s="3" t="s">
        <v>159</v>
      </c>
      <c r="F2" s="1" t="s">
        <v>5</v>
      </c>
      <c r="G2" s="4" t="s">
        <v>88</v>
      </c>
      <c r="H2">
        <v>32</v>
      </c>
      <c r="I2" s="5">
        <v>2.7300000000000001E-2</v>
      </c>
      <c r="J2" s="5">
        <f>CommandCenter_KICAD[[#This Row],[Quantity]]*CommandCenter_KICAD[[#This Row],[Cost/pc]]</f>
        <v>0.87360000000000004</v>
      </c>
    </row>
    <row r="3" spans="1:10" x14ac:dyDescent="0.25">
      <c r="A3">
        <f>A2+1</f>
        <v>2</v>
      </c>
      <c r="B3" s="3" t="s">
        <v>136</v>
      </c>
      <c r="C3" s="3" t="s">
        <v>133</v>
      </c>
      <c r="D3" s="3" t="s">
        <v>138</v>
      </c>
      <c r="E3" s="3" t="s">
        <v>139</v>
      </c>
      <c r="F3" s="3" t="s">
        <v>101</v>
      </c>
      <c r="G3" s="3" t="s">
        <v>101</v>
      </c>
      <c r="H3">
        <v>2</v>
      </c>
      <c r="I3" s="5">
        <v>5.83</v>
      </c>
      <c r="J3" s="5">
        <f>CommandCenter_KICAD[[#This Row],[Quantity]]*CommandCenter_KICAD[[#This Row],[Cost/pc]]</f>
        <v>11.66</v>
      </c>
    </row>
    <row r="4" spans="1:10" x14ac:dyDescent="0.25">
      <c r="A4">
        <f t="shared" ref="A4:A45" si="0">A3+1</f>
        <v>3</v>
      </c>
      <c r="B4" s="3" t="s">
        <v>137</v>
      </c>
      <c r="C4" s="3" t="s">
        <v>133</v>
      </c>
      <c r="D4" s="3" t="s">
        <v>6</v>
      </c>
      <c r="E4" s="3" t="s">
        <v>135</v>
      </c>
      <c r="F4" s="3" t="s">
        <v>101</v>
      </c>
      <c r="G4" s="3" t="s">
        <v>101</v>
      </c>
      <c r="H4">
        <v>2</v>
      </c>
      <c r="I4" s="5">
        <v>6.06</v>
      </c>
      <c r="J4" s="5">
        <f>CommandCenter_KICAD[[#This Row],[Quantity]]*CommandCenter_KICAD[[#This Row],[Cost/pc]]</f>
        <v>12.12</v>
      </c>
    </row>
    <row r="5" spans="1:10" x14ac:dyDescent="0.25">
      <c r="A5">
        <f t="shared" si="0"/>
        <v>4</v>
      </c>
      <c r="B5" s="3" t="s">
        <v>7</v>
      </c>
      <c r="C5" s="3"/>
      <c r="D5" s="3"/>
      <c r="E5" s="3"/>
      <c r="F5" s="1" t="s">
        <v>8</v>
      </c>
      <c r="G5" s="4" t="s">
        <v>89</v>
      </c>
      <c r="H5">
        <v>1</v>
      </c>
      <c r="J5" s="5">
        <f>CommandCenter_KICAD[[#This Row],[Quantity]]*CommandCenter_KICAD[[#This Row],[Cost/pc]]</f>
        <v>0</v>
      </c>
    </row>
    <row r="6" spans="1:10" x14ac:dyDescent="0.25">
      <c r="A6">
        <f t="shared" si="0"/>
        <v>5</v>
      </c>
      <c r="B6" s="3" t="s">
        <v>9</v>
      </c>
      <c r="C6" s="3" t="s">
        <v>149</v>
      </c>
      <c r="D6" s="3" t="s">
        <v>151</v>
      </c>
      <c r="E6" s="3" t="s">
        <v>152</v>
      </c>
      <c r="F6" s="1" t="s">
        <v>10</v>
      </c>
      <c r="G6" s="4" t="s">
        <v>88</v>
      </c>
      <c r="H6">
        <v>4</v>
      </c>
      <c r="I6" s="5">
        <v>0.11</v>
      </c>
      <c r="J6" s="5">
        <f>CommandCenter_KICAD[[#This Row],[Quantity]]*CommandCenter_KICAD[[#This Row],[Cost/pc]]</f>
        <v>0.44</v>
      </c>
    </row>
    <row r="7" spans="1:10" x14ac:dyDescent="0.25">
      <c r="A7">
        <f t="shared" si="0"/>
        <v>6</v>
      </c>
      <c r="B7" s="3" t="s">
        <v>11</v>
      </c>
      <c r="C7" s="3" t="s">
        <v>149</v>
      </c>
      <c r="D7" s="3" t="s">
        <v>155</v>
      </c>
      <c r="E7" s="3" t="s">
        <v>153</v>
      </c>
      <c r="F7" s="1" t="s">
        <v>12</v>
      </c>
      <c r="G7" s="4" t="s">
        <v>88</v>
      </c>
      <c r="H7">
        <v>1</v>
      </c>
      <c r="I7" s="5">
        <v>1.6799999999999999E-2</v>
      </c>
      <c r="J7" s="5">
        <f>CommandCenter_KICAD[[#This Row],[Quantity]]*CommandCenter_KICAD[[#This Row],[Cost/pc]]</f>
        <v>1.6799999999999999E-2</v>
      </c>
    </row>
    <row r="8" spans="1:10" x14ac:dyDescent="0.25">
      <c r="A8">
        <f t="shared" si="0"/>
        <v>7</v>
      </c>
      <c r="B8" s="3" t="s">
        <v>13</v>
      </c>
      <c r="C8" s="3" t="s">
        <v>149</v>
      </c>
      <c r="D8" s="3" t="s">
        <v>156</v>
      </c>
      <c r="E8" s="3" t="s">
        <v>154</v>
      </c>
      <c r="F8" s="1" t="s">
        <v>14</v>
      </c>
      <c r="G8" s="4" t="s">
        <v>88</v>
      </c>
      <c r="H8">
        <v>2</v>
      </c>
      <c r="I8" s="5">
        <v>0.13</v>
      </c>
      <c r="J8" s="5">
        <f>CommandCenter_KICAD[[#This Row],[Quantity]]*CommandCenter_KICAD[[#This Row],[Cost/pc]]</f>
        <v>0.26</v>
      </c>
    </row>
    <row r="9" spans="1:10" x14ac:dyDescent="0.25">
      <c r="A9">
        <f t="shared" si="0"/>
        <v>8</v>
      </c>
      <c r="B9" s="3" t="s">
        <v>15</v>
      </c>
      <c r="C9" s="3"/>
      <c r="D9" s="3"/>
      <c r="E9" s="3"/>
      <c r="F9" s="1" t="s">
        <v>16</v>
      </c>
      <c r="G9" s="4" t="s">
        <v>90</v>
      </c>
      <c r="H9">
        <v>1</v>
      </c>
      <c r="J9" s="5">
        <f>CommandCenter_KICAD[[#This Row],[Quantity]]*CommandCenter_KICAD[[#This Row],[Cost/pc]]</f>
        <v>0</v>
      </c>
    </row>
    <row r="10" spans="1:10" x14ac:dyDescent="0.25">
      <c r="A10">
        <f t="shared" si="0"/>
        <v>9</v>
      </c>
      <c r="B10" s="3" t="s">
        <v>17</v>
      </c>
      <c r="C10" s="3" t="s">
        <v>122</v>
      </c>
      <c r="D10" s="3" t="s">
        <v>121</v>
      </c>
      <c r="E10" s="3" t="s">
        <v>123</v>
      </c>
      <c r="F10" s="1" t="s">
        <v>18</v>
      </c>
      <c r="G10" s="4" t="s">
        <v>88</v>
      </c>
      <c r="H10">
        <v>2</v>
      </c>
      <c r="I10" s="5">
        <v>0.28999999999999998</v>
      </c>
      <c r="J10" s="5">
        <f>CommandCenter_KICAD[[#This Row],[Quantity]]*CommandCenter_KICAD[[#This Row],[Cost/pc]]</f>
        <v>0.57999999999999996</v>
      </c>
    </row>
    <row r="11" spans="1:10" x14ac:dyDescent="0.25">
      <c r="A11">
        <f t="shared" si="0"/>
        <v>10</v>
      </c>
      <c r="B11" s="3" t="s">
        <v>19</v>
      </c>
      <c r="C11" s="3"/>
      <c r="D11" s="3"/>
      <c r="E11" s="3"/>
      <c r="F11" s="1" t="s">
        <v>21</v>
      </c>
      <c r="G11" s="1" t="s">
        <v>20</v>
      </c>
      <c r="H11">
        <v>1</v>
      </c>
      <c r="J11" s="5">
        <f>CommandCenter_KICAD[[#This Row],[Quantity]]*CommandCenter_KICAD[[#This Row],[Cost/pc]]</f>
        <v>0</v>
      </c>
    </row>
    <row r="12" spans="1:10" x14ac:dyDescent="0.25">
      <c r="A12">
        <f t="shared" si="0"/>
        <v>11</v>
      </c>
      <c r="B12" s="3" t="s">
        <v>22</v>
      </c>
      <c r="C12" s="3" t="s">
        <v>131</v>
      </c>
      <c r="D12" s="3" t="s">
        <v>130</v>
      </c>
      <c r="E12" s="3" t="s">
        <v>132</v>
      </c>
      <c r="F12" s="1" t="s">
        <v>101</v>
      </c>
      <c r="G12" s="1" t="s">
        <v>101</v>
      </c>
      <c r="H12">
        <v>2</v>
      </c>
      <c r="I12" s="5">
        <v>0.84</v>
      </c>
      <c r="J12" s="5">
        <f>CommandCenter_KICAD[[#This Row],[Quantity]]*CommandCenter_KICAD[[#This Row],[Cost/pc]]</f>
        <v>1.68</v>
      </c>
    </row>
    <row r="13" spans="1:10" x14ac:dyDescent="0.25">
      <c r="A13">
        <f t="shared" si="0"/>
        <v>12</v>
      </c>
      <c r="B13" s="3" t="s">
        <v>23</v>
      </c>
      <c r="C13" s="3"/>
      <c r="D13" s="3"/>
      <c r="E13" s="3"/>
      <c r="F13" s="1" t="s">
        <v>25</v>
      </c>
      <c r="G13" s="1" t="s">
        <v>24</v>
      </c>
      <c r="H13">
        <v>1</v>
      </c>
      <c r="J13" s="5">
        <f>CommandCenter_KICAD[[#This Row],[Quantity]]*CommandCenter_KICAD[[#This Row],[Cost/pc]]</f>
        <v>0</v>
      </c>
    </row>
    <row r="14" spans="1:10" x14ac:dyDescent="0.25">
      <c r="A14">
        <f t="shared" si="0"/>
        <v>13</v>
      </c>
      <c r="B14" s="3" t="s">
        <v>26</v>
      </c>
      <c r="C14" s="3" t="s">
        <v>110</v>
      </c>
      <c r="D14" s="3">
        <v>5031821852</v>
      </c>
      <c r="E14" s="3" t="s">
        <v>111</v>
      </c>
      <c r="F14" s="1" t="s">
        <v>101</v>
      </c>
      <c r="G14" s="1" t="s">
        <v>101</v>
      </c>
      <c r="H14">
        <v>1</v>
      </c>
      <c r="I14" s="5">
        <v>2.4500000000000002</v>
      </c>
      <c r="J14" s="5">
        <f>CommandCenter_KICAD[[#This Row],[Quantity]]*CommandCenter_KICAD[[#This Row],[Cost/pc]]</f>
        <v>2.4500000000000002</v>
      </c>
    </row>
    <row r="15" spans="1:10" x14ac:dyDescent="0.25">
      <c r="A15">
        <f t="shared" si="0"/>
        <v>14</v>
      </c>
      <c r="B15" s="3" t="s">
        <v>27</v>
      </c>
      <c r="C15" s="3"/>
      <c r="D15" s="3"/>
      <c r="E15" s="3"/>
      <c r="F15" s="1" t="s">
        <v>29</v>
      </c>
      <c r="G15" s="1" t="s">
        <v>28</v>
      </c>
      <c r="H15">
        <v>1</v>
      </c>
      <c r="J15" s="5">
        <f>CommandCenter_KICAD[[#This Row],[Quantity]]*CommandCenter_KICAD[[#This Row],[Cost/pc]]</f>
        <v>0</v>
      </c>
    </row>
    <row r="16" spans="1:10" x14ac:dyDescent="0.25">
      <c r="A16">
        <f t="shared" si="0"/>
        <v>15</v>
      </c>
      <c r="B16" s="3" t="s">
        <v>30</v>
      </c>
      <c r="C16" s="3"/>
      <c r="D16" s="3"/>
      <c r="E16" s="3"/>
      <c r="F16" s="1" t="s">
        <v>31</v>
      </c>
      <c r="G16" s="1" t="s">
        <v>28</v>
      </c>
      <c r="H16">
        <v>1</v>
      </c>
      <c r="J16" s="5">
        <f>CommandCenter_KICAD[[#This Row],[Quantity]]*CommandCenter_KICAD[[#This Row],[Cost/pc]]</f>
        <v>0</v>
      </c>
    </row>
    <row r="17" spans="1:10" x14ac:dyDescent="0.25">
      <c r="A17">
        <f t="shared" si="0"/>
        <v>16</v>
      </c>
      <c r="B17" s="3" t="s">
        <v>32</v>
      </c>
      <c r="C17" s="3"/>
      <c r="D17" s="3"/>
      <c r="E17" s="3"/>
      <c r="F17" s="1" t="s">
        <v>33</v>
      </c>
      <c r="G17" s="1" t="s">
        <v>28</v>
      </c>
      <c r="H17">
        <v>1</v>
      </c>
      <c r="J17" s="5">
        <f>CommandCenter_KICAD[[#This Row],[Quantity]]*CommandCenter_KICAD[[#This Row],[Cost/pc]]</f>
        <v>0</v>
      </c>
    </row>
    <row r="18" spans="1:10" x14ac:dyDescent="0.25">
      <c r="A18">
        <f t="shared" si="0"/>
        <v>17</v>
      </c>
      <c r="B18" s="3" t="s">
        <v>34</v>
      </c>
      <c r="C18" s="3"/>
      <c r="D18" s="3"/>
      <c r="E18" s="3"/>
      <c r="F18" s="1" t="s">
        <v>35</v>
      </c>
      <c r="G18" s="1" t="s">
        <v>28</v>
      </c>
      <c r="H18">
        <v>1</v>
      </c>
      <c r="J18" s="5">
        <f>CommandCenter_KICAD[[#This Row],[Quantity]]*CommandCenter_KICAD[[#This Row],[Cost/pc]]</f>
        <v>0</v>
      </c>
    </row>
    <row r="19" spans="1:10" x14ac:dyDescent="0.25">
      <c r="A19">
        <f t="shared" si="0"/>
        <v>18</v>
      </c>
      <c r="B19" s="3" t="s">
        <v>36</v>
      </c>
      <c r="C19" s="3"/>
      <c r="D19" s="3"/>
      <c r="E19" s="3"/>
      <c r="F19" s="1" t="s">
        <v>37</v>
      </c>
      <c r="G19" s="1" t="s">
        <v>28</v>
      </c>
      <c r="H19">
        <v>1</v>
      </c>
      <c r="J19" s="5">
        <f>CommandCenter_KICAD[[#This Row],[Quantity]]*CommandCenter_KICAD[[#This Row],[Cost/pc]]</f>
        <v>0</v>
      </c>
    </row>
    <row r="20" spans="1:10" x14ac:dyDescent="0.25">
      <c r="A20">
        <f t="shared" si="0"/>
        <v>19</v>
      </c>
      <c r="B20" s="3" t="s">
        <v>38</v>
      </c>
      <c r="C20" s="3"/>
      <c r="D20" s="3"/>
      <c r="E20" s="3"/>
      <c r="F20" s="1" t="s">
        <v>39</v>
      </c>
      <c r="G20" s="1" t="s">
        <v>28</v>
      </c>
      <c r="H20">
        <v>1</v>
      </c>
      <c r="J20" s="5">
        <f>CommandCenter_KICAD[[#This Row],[Quantity]]*CommandCenter_KICAD[[#This Row],[Cost/pc]]</f>
        <v>0</v>
      </c>
    </row>
    <row r="21" spans="1:10" x14ac:dyDescent="0.25">
      <c r="A21">
        <f t="shared" si="0"/>
        <v>20</v>
      </c>
      <c r="B21" s="3" t="s">
        <v>40</v>
      </c>
      <c r="C21" s="3"/>
      <c r="D21" s="3"/>
      <c r="E21" s="3"/>
      <c r="F21" s="1" t="s">
        <v>41</v>
      </c>
      <c r="G21" s="1" t="s">
        <v>28</v>
      </c>
      <c r="H21">
        <v>1</v>
      </c>
      <c r="J21" s="5">
        <f>CommandCenter_KICAD[[#This Row],[Quantity]]*CommandCenter_KICAD[[#This Row],[Cost/pc]]</f>
        <v>0</v>
      </c>
    </row>
    <row r="22" spans="1:10" x14ac:dyDescent="0.25">
      <c r="A22">
        <f t="shared" si="0"/>
        <v>21</v>
      </c>
      <c r="B22" s="3" t="s">
        <v>42</v>
      </c>
      <c r="C22" s="3"/>
      <c r="D22" s="3"/>
      <c r="E22" s="3"/>
      <c r="F22" s="1" t="s">
        <v>43</v>
      </c>
      <c r="G22" s="1" t="s">
        <v>28</v>
      </c>
      <c r="H22">
        <v>1</v>
      </c>
      <c r="J22" s="5">
        <f>CommandCenter_KICAD[[#This Row],[Quantity]]*CommandCenter_KICAD[[#This Row],[Cost/pc]]</f>
        <v>0</v>
      </c>
    </row>
    <row r="23" spans="1:10" x14ac:dyDescent="0.25">
      <c r="A23">
        <f t="shared" si="0"/>
        <v>22</v>
      </c>
      <c r="B23" s="3" t="s">
        <v>44</v>
      </c>
      <c r="C23" s="3"/>
      <c r="D23" s="3"/>
      <c r="E23" s="3"/>
      <c r="F23" s="1" t="s">
        <v>45</v>
      </c>
      <c r="G23" s="1" t="s">
        <v>28</v>
      </c>
      <c r="H23">
        <v>1</v>
      </c>
      <c r="J23" s="5">
        <f>CommandCenter_KICAD[[#This Row],[Quantity]]*CommandCenter_KICAD[[#This Row],[Cost/pc]]</f>
        <v>0</v>
      </c>
    </row>
    <row r="24" spans="1:10" x14ac:dyDescent="0.25">
      <c r="A24">
        <f t="shared" si="0"/>
        <v>23</v>
      </c>
      <c r="B24" s="3" t="s">
        <v>46</v>
      </c>
      <c r="C24" s="3"/>
      <c r="D24" s="3"/>
      <c r="E24" s="3"/>
      <c r="F24" s="1" t="s">
        <v>48</v>
      </c>
      <c r="G24" s="1" t="s">
        <v>47</v>
      </c>
      <c r="H24">
        <v>1</v>
      </c>
      <c r="J24" s="5">
        <f>CommandCenter_KICAD[[#This Row],[Quantity]]*CommandCenter_KICAD[[#This Row],[Cost/pc]]</f>
        <v>0</v>
      </c>
    </row>
    <row r="25" spans="1:10" x14ac:dyDescent="0.25">
      <c r="A25">
        <f t="shared" si="0"/>
        <v>24</v>
      </c>
      <c r="B25" s="3" t="s">
        <v>49</v>
      </c>
      <c r="C25" s="3" t="s">
        <v>124</v>
      </c>
      <c r="D25" s="3" t="s">
        <v>125</v>
      </c>
      <c r="E25" s="3" t="s">
        <v>126</v>
      </c>
      <c r="F25" s="1" t="s">
        <v>127</v>
      </c>
      <c r="G25" s="1" t="s">
        <v>50</v>
      </c>
      <c r="H25">
        <v>1</v>
      </c>
      <c r="I25" s="5">
        <v>1.41</v>
      </c>
      <c r="J25" s="5">
        <f>CommandCenter_KICAD[[#This Row],[Quantity]]*CommandCenter_KICAD[[#This Row],[Cost/pc]]</f>
        <v>1.41</v>
      </c>
    </row>
    <row r="26" spans="1:10" x14ac:dyDescent="0.25">
      <c r="A26">
        <f t="shared" si="0"/>
        <v>25</v>
      </c>
      <c r="B26" s="3" t="s">
        <v>51</v>
      </c>
      <c r="C26" s="3" t="s">
        <v>140</v>
      </c>
      <c r="D26" s="3" t="s">
        <v>53</v>
      </c>
      <c r="E26" s="3" t="s">
        <v>141</v>
      </c>
      <c r="F26" s="1" t="s">
        <v>101</v>
      </c>
      <c r="G26" s="1" t="s">
        <v>52</v>
      </c>
      <c r="H26">
        <v>6</v>
      </c>
      <c r="I26" s="5">
        <v>0.31</v>
      </c>
      <c r="J26" s="5">
        <f>CommandCenter_KICAD[[#This Row],[Quantity]]*CommandCenter_KICAD[[#This Row],[Cost/pc]]</f>
        <v>1.8599999999999999</v>
      </c>
    </row>
    <row r="27" spans="1:10" x14ac:dyDescent="0.25">
      <c r="A27">
        <f t="shared" si="0"/>
        <v>26</v>
      </c>
      <c r="B27" s="3" t="s">
        <v>54</v>
      </c>
      <c r="C27" s="3" t="s">
        <v>157</v>
      </c>
      <c r="D27" s="3" t="s">
        <v>160</v>
      </c>
      <c r="E27" s="3" t="s">
        <v>161</v>
      </c>
      <c r="F27" s="1" t="s">
        <v>55</v>
      </c>
      <c r="G27" s="4" t="s">
        <v>88</v>
      </c>
      <c r="H27">
        <v>6</v>
      </c>
      <c r="I27" s="5">
        <v>6.7999999999999996E-3</v>
      </c>
      <c r="J27" s="5">
        <f>CommandCenter_KICAD[[#This Row],[Quantity]]*CommandCenter_KICAD[[#This Row],[Cost/pc]]</f>
        <v>4.0799999999999996E-2</v>
      </c>
    </row>
    <row r="28" spans="1:10" x14ac:dyDescent="0.25">
      <c r="A28">
        <f t="shared" si="0"/>
        <v>27</v>
      </c>
      <c r="B28" s="3" t="s">
        <v>56</v>
      </c>
      <c r="C28" s="3"/>
      <c r="D28" s="3"/>
      <c r="E28" s="3"/>
      <c r="F28" s="1" t="s">
        <v>57</v>
      </c>
      <c r="G28" s="4" t="s">
        <v>88</v>
      </c>
      <c r="H28">
        <v>4</v>
      </c>
      <c r="J28" s="5">
        <f>CommandCenter_KICAD[[#This Row],[Quantity]]*CommandCenter_KICAD[[#This Row],[Cost/pc]]</f>
        <v>0</v>
      </c>
    </row>
    <row r="29" spans="1:10" x14ac:dyDescent="0.25">
      <c r="A29">
        <f t="shared" si="0"/>
        <v>28</v>
      </c>
      <c r="B29" s="3" t="s">
        <v>58</v>
      </c>
      <c r="C29" s="3" t="s">
        <v>157</v>
      </c>
      <c r="D29" s="3" t="s">
        <v>162</v>
      </c>
      <c r="E29" s="3" t="s">
        <v>163</v>
      </c>
      <c r="F29" s="1" t="s">
        <v>59</v>
      </c>
      <c r="G29" s="4" t="s">
        <v>88</v>
      </c>
      <c r="H29">
        <v>1</v>
      </c>
      <c r="I29" s="5">
        <v>1.7000000000000001E-2</v>
      </c>
      <c r="J29" s="5">
        <f>CommandCenter_KICAD[[#This Row],[Quantity]]*CommandCenter_KICAD[[#This Row],[Cost/pc]]</f>
        <v>1.7000000000000001E-2</v>
      </c>
    </row>
    <row r="30" spans="1:10" x14ac:dyDescent="0.25">
      <c r="A30">
        <f t="shared" si="0"/>
        <v>29</v>
      </c>
      <c r="B30" s="3" t="s">
        <v>60</v>
      </c>
      <c r="C30" s="3" t="s">
        <v>157</v>
      </c>
      <c r="D30" s="3" t="s">
        <v>164</v>
      </c>
      <c r="E30" s="3" t="s">
        <v>165</v>
      </c>
      <c r="F30" s="1" t="s">
        <v>61</v>
      </c>
      <c r="G30" s="4" t="s">
        <v>88</v>
      </c>
      <c r="H30">
        <v>4</v>
      </c>
      <c r="I30" s="5">
        <v>6.7999999999999996E-3</v>
      </c>
      <c r="J30" s="5">
        <f>CommandCenter_KICAD[[#This Row],[Quantity]]*CommandCenter_KICAD[[#This Row],[Cost/pc]]</f>
        <v>2.7199999999999998E-2</v>
      </c>
    </row>
    <row r="31" spans="1:10" x14ac:dyDescent="0.25">
      <c r="A31">
        <f t="shared" si="0"/>
        <v>30</v>
      </c>
      <c r="B31" s="3" t="s">
        <v>62</v>
      </c>
      <c r="C31" s="3" t="s">
        <v>167</v>
      </c>
      <c r="D31" s="3" t="s">
        <v>166</v>
      </c>
      <c r="E31" s="3" t="s">
        <v>168</v>
      </c>
      <c r="F31" s="1" t="s">
        <v>63</v>
      </c>
      <c r="G31" s="4" t="s">
        <v>88</v>
      </c>
      <c r="H31">
        <v>1</v>
      </c>
      <c r="I31" s="5">
        <v>3.1E-2</v>
      </c>
      <c r="J31" s="5">
        <f>CommandCenter_KICAD[[#This Row],[Quantity]]*CommandCenter_KICAD[[#This Row],[Cost/pc]]</f>
        <v>3.1E-2</v>
      </c>
    </row>
    <row r="32" spans="1:10" x14ac:dyDescent="0.25">
      <c r="A32">
        <f t="shared" si="0"/>
        <v>31</v>
      </c>
      <c r="B32" s="3" t="s">
        <v>64</v>
      </c>
      <c r="C32" s="3" t="s">
        <v>167</v>
      </c>
      <c r="D32" s="3" t="s">
        <v>169</v>
      </c>
      <c r="E32" s="3" t="s">
        <v>170</v>
      </c>
      <c r="F32" s="1" t="s">
        <v>65</v>
      </c>
      <c r="G32" s="4" t="s">
        <v>88</v>
      </c>
      <c r="H32">
        <v>1</v>
      </c>
      <c r="I32" s="5">
        <v>2.1999999999999999E-2</v>
      </c>
      <c r="J32" s="5">
        <f>CommandCenter_KICAD[[#This Row],[Quantity]]*CommandCenter_KICAD[[#This Row],[Cost/pc]]</f>
        <v>2.1999999999999999E-2</v>
      </c>
    </row>
    <row r="33" spans="1:10" x14ac:dyDescent="0.25">
      <c r="A33">
        <f t="shared" si="0"/>
        <v>32</v>
      </c>
      <c r="B33" s="3" t="s">
        <v>66</v>
      </c>
      <c r="C33" s="3" t="s">
        <v>97</v>
      </c>
      <c r="D33" s="3" t="s">
        <v>112</v>
      </c>
      <c r="E33" s="3" t="s">
        <v>113</v>
      </c>
      <c r="F33" s="1" t="s">
        <v>67</v>
      </c>
      <c r="G33" s="1" t="s">
        <v>114</v>
      </c>
      <c r="H33">
        <v>1</v>
      </c>
      <c r="I33" s="5">
        <v>2.76</v>
      </c>
      <c r="J33" s="5">
        <f>CommandCenter_KICAD[[#This Row],[Quantity]]*CommandCenter_KICAD[[#This Row],[Cost/pc]]</f>
        <v>2.76</v>
      </c>
    </row>
    <row r="34" spans="1:10" x14ac:dyDescent="0.25">
      <c r="A34">
        <f t="shared" si="0"/>
        <v>33</v>
      </c>
      <c r="B34" s="3" t="s">
        <v>68</v>
      </c>
      <c r="C34" s="3" t="s">
        <v>100</v>
      </c>
      <c r="D34" s="3" t="s">
        <v>99</v>
      </c>
      <c r="E34" s="3" t="s">
        <v>107</v>
      </c>
      <c r="F34" s="1" t="s">
        <v>101</v>
      </c>
      <c r="G34" s="1" t="s">
        <v>102</v>
      </c>
      <c r="H34">
        <v>2</v>
      </c>
      <c r="I34" s="5">
        <v>3.77</v>
      </c>
      <c r="J34" s="5">
        <f>CommandCenter_KICAD[[#This Row],[Quantity]]*CommandCenter_KICAD[[#This Row],[Cost/pc]]</f>
        <v>7.54</v>
      </c>
    </row>
    <row r="35" spans="1:10" x14ac:dyDescent="0.25">
      <c r="A35">
        <f t="shared" si="0"/>
        <v>34</v>
      </c>
      <c r="B35" s="3" t="s">
        <v>69</v>
      </c>
      <c r="C35" s="3" t="s">
        <v>116</v>
      </c>
      <c r="D35" s="3" t="s">
        <v>115</v>
      </c>
      <c r="E35" s="3" t="s">
        <v>117</v>
      </c>
      <c r="F35" s="1" t="s">
        <v>71</v>
      </c>
      <c r="G35" s="1" t="s">
        <v>70</v>
      </c>
      <c r="H35">
        <v>1</v>
      </c>
      <c r="I35" s="5">
        <v>0.4</v>
      </c>
      <c r="J35" s="5">
        <f>CommandCenter_KICAD[[#This Row],[Quantity]]*CommandCenter_KICAD[[#This Row],[Cost/pc]]</f>
        <v>0.4</v>
      </c>
    </row>
    <row r="36" spans="1:10" x14ac:dyDescent="0.25">
      <c r="A36">
        <f t="shared" si="0"/>
        <v>35</v>
      </c>
      <c r="B36" s="3" t="s">
        <v>72</v>
      </c>
      <c r="C36" s="3" t="s">
        <v>104</v>
      </c>
      <c r="D36" s="3" t="s">
        <v>103</v>
      </c>
      <c r="E36" s="3" t="s">
        <v>108</v>
      </c>
      <c r="F36" s="1" t="s">
        <v>73</v>
      </c>
      <c r="G36" s="1" t="s">
        <v>105</v>
      </c>
      <c r="H36">
        <v>2</v>
      </c>
      <c r="I36" s="5">
        <v>2.4</v>
      </c>
      <c r="J36" s="5">
        <f>CommandCenter_KICAD[[#This Row],[Quantity]]*CommandCenter_KICAD[[#This Row],[Cost/pc]]</f>
        <v>4.8</v>
      </c>
    </row>
    <row r="37" spans="1:10" x14ac:dyDescent="0.25">
      <c r="A37">
        <f t="shared" si="0"/>
        <v>36</v>
      </c>
      <c r="B37" s="3" t="s">
        <v>74</v>
      </c>
      <c r="C37" s="3" t="s">
        <v>133</v>
      </c>
      <c r="D37" s="3" t="s">
        <v>76</v>
      </c>
      <c r="E37" s="3" t="s">
        <v>134</v>
      </c>
      <c r="F37" s="1" t="s">
        <v>76</v>
      </c>
      <c r="G37" s="1" t="s">
        <v>75</v>
      </c>
      <c r="H37">
        <v>1</v>
      </c>
      <c r="I37" s="5">
        <v>2.72</v>
      </c>
      <c r="J37" s="5">
        <f>CommandCenter_KICAD[[#This Row],[Quantity]]*CommandCenter_KICAD[[#This Row],[Cost/pc]]</f>
        <v>2.72</v>
      </c>
    </row>
    <row r="38" spans="1:10" ht="30" x14ac:dyDescent="0.25">
      <c r="A38">
        <f t="shared" si="0"/>
        <v>37</v>
      </c>
      <c r="B38" s="3" t="s">
        <v>77</v>
      </c>
      <c r="C38" s="3" t="s">
        <v>119</v>
      </c>
      <c r="D38" s="3" t="s">
        <v>118</v>
      </c>
      <c r="E38" s="3" t="s">
        <v>120</v>
      </c>
      <c r="F38" s="1" t="s">
        <v>101</v>
      </c>
      <c r="G38" s="1" t="s">
        <v>101</v>
      </c>
      <c r="H38">
        <v>2</v>
      </c>
      <c r="I38" s="5">
        <v>3.95</v>
      </c>
      <c r="J38" s="5">
        <f>CommandCenter_KICAD[[#This Row],[Quantity]]*CommandCenter_KICAD[[#This Row],[Cost/pc]]</f>
        <v>7.9</v>
      </c>
    </row>
    <row r="39" spans="1:10" x14ac:dyDescent="0.25">
      <c r="A39">
        <f t="shared" si="0"/>
        <v>38</v>
      </c>
      <c r="B39" s="3" t="s">
        <v>78</v>
      </c>
      <c r="C39" s="3" t="s">
        <v>97</v>
      </c>
      <c r="D39" s="3" t="s">
        <v>128</v>
      </c>
      <c r="E39" s="3" t="s">
        <v>109</v>
      </c>
      <c r="F39" s="1" t="s">
        <v>79</v>
      </c>
      <c r="G39" s="1" t="s">
        <v>129</v>
      </c>
      <c r="H39">
        <v>1</v>
      </c>
      <c r="I39" s="5">
        <v>0.71</v>
      </c>
      <c r="J39" s="5">
        <f>CommandCenter_KICAD[[#This Row],[Quantity]]*CommandCenter_KICAD[[#This Row],[Cost/pc]]</f>
        <v>0.71</v>
      </c>
    </row>
    <row r="40" spans="1:10" x14ac:dyDescent="0.25">
      <c r="A40">
        <f t="shared" si="0"/>
        <v>39</v>
      </c>
      <c r="B40" s="3" t="s">
        <v>80</v>
      </c>
      <c r="C40" s="3" t="s">
        <v>104</v>
      </c>
      <c r="D40" s="3" t="s">
        <v>142</v>
      </c>
      <c r="E40" s="3" t="s">
        <v>143</v>
      </c>
      <c r="F40" s="1" t="s">
        <v>101</v>
      </c>
      <c r="G40" s="1" t="s">
        <v>144</v>
      </c>
      <c r="H40">
        <v>1</v>
      </c>
      <c r="I40" s="5">
        <v>10.43</v>
      </c>
      <c r="J40" s="5">
        <f>CommandCenter_KICAD[[#This Row],[Quantity]]*CommandCenter_KICAD[[#This Row],[Cost/pc]]</f>
        <v>10.43</v>
      </c>
    </row>
    <row r="41" spans="1:10" x14ac:dyDescent="0.25">
      <c r="A41">
        <f t="shared" si="0"/>
        <v>40</v>
      </c>
      <c r="B41" s="3" t="s">
        <v>81</v>
      </c>
      <c r="C41" s="3" t="s">
        <v>97</v>
      </c>
      <c r="D41" s="3"/>
      <c r="E41" s="3" t="s">
        <v>109</v>
      </c>
      <c r="F41" s="1" t="s">
        <v>96</v>
      </c>
      <c r="G41" s="1" t="s">
        <v>98</v>
      </c>
      <c r="H41">
        <v>1</v>
      </c>
      <c r="J41" s="5">
        <f>CommandCenter_KICAD[[#This Row],[Quantity]]*CommandCenter_KICAD[[#This Row],[Cost/pc]]</f>
        <v>0</v>
      </c>
    </row>
    <row r="42" spans="1:10" ht="45" x14ac:dyDescent="0.25">
      <c r="A42">
        <f t="shared" si="0"/>
        <v>41</v>
      </c>
      <c r="B42" s="3" t="s">
        <v>82</v>
      </c>
      <c r="C42" s="3" t="s">
        <v>149</v>
      </c>
      <c r="D42" s="3" t="s">
        <v>148</v>
      </c>
      <c r="E42" s="3" t="s">
        <v>150</v>
      </c>
      <c r="F42" s="1" t="s">
        <v>8</v>
      </c>
      <c r="G42" s="4" t="s">
        <v>88</v>
      </c>
      <c r="H42">
        <v>37</v>
      </c>
      <c r="I42" s="5">
        <v>1.23E-2</v>
      </c>
      <c r="J42" s="5">
        <f>CommandCenter_KICAD[[#This Row],[Quantity]]*CommandCenter_KICAD[[#This Row],[Cost/pc]]</f>
        <v>0.4551</v>
      </c>
    </row>
    <row r="43" spans="1:10" x14ac:dyDescent="0.25">
      <c r="A43">
        <f t="shared" si="0"/>
        <v>42</v>
      </c>
      <c r="B43" s="3" t="s">
        <v>83</v>
      </c>
      <c r="C43" s="3" t="s">
        <v>146</v>
      </c>
      <c r="D43" s="3" t="s">
        <v>145</v>
      </c>
      <c r="E43" s="3" t="s">
        <v>147</v>
      </c>
      <c r="F43" s="1" t="s">
        <v>101</v>
      </c>
      <c r="G43" s="1" t="s">
        <v>101</v>
      </c>
      <c r="H43">
        <v>1</v>
      </c>
      <c r="I43" s="5">
        <v>0.17</v>
      </c>
      <c r="J43" s="5">
        <f>CommandCenter_KICAD[[#This Row],[Quantity]]*CommandCenter_KICAD[[#This Row],[Cost/pc]]</f>
        <v>0.17</v>
      </c>
    </row>
    <row r="44" spans="1:10" x14ac:dyDescent="0.25">
      <c r="A44">
        <f t="shared" si="0"/>
        <v>43</v>
      </c>
      <c r="B44" s="3" t="s">
        <v>84</v>
      </c>
      <c r="C44" s="3"/>
      <c r="D44" s="3"/>
      <c r="E44" s="3"/>
      <c r="F44" s="1" t="s">
        <v>85</v>
      </c>
      <c r="G44" s="1" t="s">
        <v>28</v>
      </c>
      <c r="H44">
        <v>1</v>
      </c>
      <c r="J44" s="5">
        <f>CommandCenter_KICAD[[#This Row],[Quantity]]*CommandCenter_KICAD[[#This Row],[Cost/pc]]</f>
        <v>0</v>
      </c>
    </row>
    <row r="45" spans="1:10" x14ac:dyDescent="0.25">
      <c r="A45">
        <f t="shared" si="0"/>
        <v>44</v>
      </c>
      <c r="B45" s="3" t="s">
        <v>86</v>
      </c>
      <c r="C45" s="3"/>
      <c r="D45" s="3"/>
      <c r="E45" s="3"/>
      <c r="F45" s="1" t="s">
        <v>87</v>
      </c>
      <c r="G45" s="1" t="s">
        <v>28</v>
      </c>
      <c r="H45">
        <v>1</v>
      </c>
      <c r="J45" s="5">
        <f>CommandCenter_KICAD[[#This Row],[Quantity]]*CommandCenter_KICAD[[#This Row],[Cost/pc]]</f>
        <v>0</v>
      </c>
    </row>
    <row r="48" spans="1:10" x14ac:dyDescent="0.25">
      <c r="J48" s="5">
        <f>SUM(CommandCenter_KICAD[Cost Total])</f>
        <v>71.373499999999993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E D A h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A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C F P 0 u y Y R 0 Y B A A B t A g A A E w A c A E Z v c m 1 1 b G F z L 1 N l Y 3 R p b 2 4 x L m 0 g o h g A K K A U A A A A A A A A A A A A A A A A A A A A A A A A A A A A d Z F d a 8 I w F I b v C / 0 P I b t R C A V l G 2 P S C 2 m 3 K Y P h q H d 2 S G y P N S x N J B 9 u I v 7 3 H V f B S b v c J D z v O e / 5 i I X C C a 1 I 1 t y D U R i E g d 1 w A y V J d F 1 z V S a g H J j l 6 z Q Z p y Q m E l w Y E D y Z 9 q Y A J I n d R a k u f I 2 B v W c h I U o 0 p i h n e z R 5 z F + E m / h V f u W W T 7 g p v 7 B K 3 l G k i 0 W F 3 d E + W 6 Q g R S 0 Q x 3 R E G b Y o f a 1 s / M D I k y p 0 K V Q V D 4 Z 3 Q 0 b e v X a Q u b 2 E + P K M 3 r S C j z 5 r B r i h M 6 N r 1 E o y A V 6 C s R S n m f M V B p 6 V M + 8 1 s z K y O P O x l F n B J T c 2 d s b / t U w 2 X F X o O N 9 v 4 W I 3 N 1 z Z t T Z 1 0 / B J t L 2 O + u x w o N M S B 5 s q d 3 8 b n e K O j B x o C l Z U i j t t U H N I i Y N v 9 y v N e P H J K 2 j x d 8 + V E 2 7 / v x n + d y s r 8 9 u t F G A I 7 p 8 Y W L c C W m A 5 u E L H f h g I 1 b m N 0 Q 9 Q S w E C L Q A U A A I A C A A Q M C F P f M L S 3 K g A A A D 5 A A A A E g A A A A A A A A A A A A A A A A A A A A A A Q 2 9 u Z m l n L 1 B h Y 2 t h Z 2 U u e G 1 s U E s B A i 0 A F A A C A A g A E D A h T w / K 6 a u k A A A A 6 Q A A A B M A A A A A A A A A A A A A A A A A 9 A A A A F t D b 2 5 0 Z W 5 0 X 1 R 5 c G V z X S 5 4 b W x Q S w E C L Q A U A A I A C A A Q M C F P 0 u y Y R 0 Y B A A B t A g A A E w A A A A A A A A A A A A A A A A D l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A A A A A A A A J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E N l b n R l c l 9 L S U N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W 1 h b m R D Z W 5 0 Z X J f S 0 l D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F U M T A 6 M D A 6 M z M u M D E x O D Q 2 N 1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h b m R D Z W 5 0 Z X J f S 0 l D Q U Q v Q 2 h h b m d l Z C B U e X B l L n t J Z C w w f S Z x d W 9 0 O y w m c X V v d D t T Z W N 0 a W 9 u M S 9 D b 2 1 t Y W 5 k Q 2 V u d G V y X 0 t J Q 0 F E L 0 N o Y W 5 n Z W Q g V H l w Z S 5 7 R G V z a W d u Y X R v c i w x f S Z x d W 9 0 O y w m c X V v d D t T Z W N 0 a W 9 u M S 9 D b 2 1 t Y W 5 k Q 2 V u d G V y X 0 t J Q 0 F E L 0 N o Y W 5 n Z W Q g V H l w Z S 5 7 U G F j a 2 F n Z S w y f S Z x d W 9 0 O y w m c X V v d D t T Z W N 0 a W 9 u M S 9 D b 2 1 t Y W 5 k Q 2 V u d G V y X 0 t J Q 0 F E L 0 N o Y W 5 n Z W Q g V H l w Z S 5 7 U X V h b n R p d H k s M 3 0 m c X V v d D s s J n F 1 b 3 Q 7 U 2 V j d G l v b j E v Q 2 9 t b W F u Z E N l b n R l c l 9 L S U N B R C 9 D a G F u Z 2 V k I F R 5 c G U u e 0 R l c 2 l n b m F 0 a W 9 u L D R 9 J n F 1 b 3 Q 7 L C Z x d W 9 0 O 1 N l Y 3 R p b 2 4 x L 0 N v b W 1 h b m R D Z W 5 0 Z X J f S 0 l D Q U Q v Q 2 h h b m d l Z C B U e X B l L n t T d X B w b G l l c i B h b m Q g c m V m L D V 9 J n F 1 b 3 Q 7 L C Z x d W 9 0 O 1 N l Y 3 R p b 2 4 x L 0 N v b W 1 h b m R D Z W 5 0 Z X J f S 0 l D Q U Q v Q 2 h h b m d l Z C B U e X B l L n s s N n 0 m c X V v d D s s J n F 1 b 3 Q 7 U 2 V j d G l v b j E v Q 2 9 t b W F u Z E N l b n R l c l 9 L S U N B R C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W 1 h b m R D Z W 5 0 Z X J f S 0 l D Q U Q v Q 2 h h b m d l Z C B U e X B l L n t J Z C w w f S Z x d W 9 0 O y w m c X V v d D t T Z W N 0 a W 9 u M S 9 D b 2 1 t Y W 5 k Q 2 V u d G V y X 0 t J Q 0 F E L 0 N o Y W 5 n Z W Q g V H l w Z S 5 7 R G V z a W d u Y X R v c i w x f S Z x d W 9 0 O y w m c X V v d D t T Z W N 0 a W 9 u M S 9 D b 2 1 t Y W 5 k Q 2 V u d G V y X 0 t J Q 0 F E L 0 N o Y W 5 n Z W Q g V H l w Z S 5 7 U G F j a 2 F n Z S w y f S Z x d W 9 0 O y w m c X V v d D t T Z W N 0 a W 9 u M S 9 D b 2 1 t Y W 5 k Q 2 V u d G V y X 0 t J Q 0 F E L 0 N o Y W 5 n Z W Q g V H l w Z S 5 7 U X V h b n R p d H k s M 3 0 m c X V v d D s s J n F 1 b 3 Q 7 U 2 V j d G l v b j E v Q 2 9 t b W F u Z E N l b n R l c l 9 L S U N B R C 9 D a G F u Z 2 V k I F R 5 c G U u e 0 R l c 2 l n b m F 0 a W 9 u L D R 9 J n F 1 b 3 Q 7 L C Z x d W 9 0 O 1 N l Y 3 R p b 2 4 x L 0 N v b W 1 h b m R D Z W 5 0 Z X J f S 0 l D Q U Q v Q 2 h h b m d l Z C B U e X B l L n t T d X B w b G l l c i B h b m Q g c m V m L D V 9 J n F 1 b 3 Q 7 L C Z x d W 9 0 O 1 N l Y 3 R p b 2 4 x L 0 N v b W 1 h b m R D Z W 5 0 Z X J f S 0 l D Q U Q v Q 2 h h b m d l Z C B U e X B l L n s s N n 0 m c X V v d D s s J n F 1 b 3 Q 7 U 2 V j d G l v b j E v Q 2 9 t b W F u Z E N l b n R l c l 9 L S U N B R C 9 D a G F u Z 2 V k I F R 5 c G U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Y W 5 k Q 2 V u d G V y X 0 t J Q 0 F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b m R D Z W 5 0 Z X J f S 0 l D Q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E N l b n R l c l 9 L S U N B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R j 7 G g V P h T o d 2 C u r + P i S H A A A A A A I A A A A A A A N m A A D A A A A A E A A A A N b o c w x + u F l L d k T L / n a F e y 0 A A A A A B I A A A K A A A A A Q A A A A p D U V p o k u p w K g s 4 F A L o L B a l A A A A B 8 V 9 o 0 9 f A u c 1 h o R 0 B 2 j N X 0 Q i H m G x T n J Y y i 7 R i o z z J b 5 R s x f 1 S 0 0 y o a p 9 p / B 8 4 Z 5 s 3 0 b U C w w t X W D 4 T M 4 i W D n D X H 9 P Y J h Z R x i u H 2 m j k A 9 m M M u x Q A A A C y I W 2 b 2 a I E B H v h Y N D 8 W V I S T h j D r g = = < / D a t a M a s h u p > 
</file>

<file path=customXml/itemProps1.xml><?xml version="1.0" encoding="utf-8"?>
<ds:datastoreItem xmlns:ds="http://schemas.openxmlformats.org/officeDocument/2006/customXml" ds:itemID="{D701D3B6-2600-47A5-9736-BFEB70F0D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CommandCenter_BOM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Carroll, Andrew [ETHUS]</cp:lastModifiedBy>
  <dcterms:created xsi:type="dcterms:W3CDTF">2019-09-01T10:01:43Z</dcterms:created>
  <dcterms:modified xsi:type="dcterms:W3CDTF">2019-09-01T10:53:01Z</dcterms:modified>
</cp:coreProperties>
</file>