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paceCenter\Hardware\SpaceCenter_MainBoard_KiCAD\"/>
    </mc:Choice>
  </mc:AlternateContent>
  <xr:revisionPtr revIDLastSave="0" documentId="13_ncr:1_{C3ED7C3B-D574-4588-93FE-2AFAA54EFE10}" xr6:coauthVersionLast="45" xr6:coauthVersionMax="45" xr10:uidLastSave="{00000000-0000-0000-0000-000000000000}"/>
  <bookViews>
    <workbookView xWindow="-28920" yWindow="-120" windowWidth="29040" windowHeight="15840" xr2:uid="{3524DD79-BD0E-401D-B7E5-76324FF0A5DF}"/>
  </bookViews>
  <sheets>
    <sheet name="Sheet2" sheetId="2" r:id="rId1"/>
  </sheets>
  <definedNames>
    <definedName name="ExternalData_1" localSheetId="0" hidden="1">Sheet2!$A$1:$K$26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2" l="1"/>
  <c r="K26" i="2" l="1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8" i="2"/>
  <c r="K7" i="2"/>
  <c r="K6" i="2"/>
  <c r="K5" i="2"/>
  <c r="K4" i="2"/>
  <c r="K3" i="2"/>
  <c r="K2" i="2"/>
  <c r="K27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493CBD-DC74-4491-AFC9-3EA41369A24D}" keepAlive="1" name="Query - SpaceCenter_MainBoard_KiCAD_BOM" description="Connection to the 'SpaceCenter_MainBoard_KiCAD_BOM' query in the workbook." type="5" refreshedVersion="6" background="1" saveData="1">
    <dbPr connection="Provider=Microsoft.Mashup.OleDb.1;Data Source=$Workbook$;Location=SpaceCenter_MainBoard_KiCAD_BOM;Extended Properties=&quot;&quot;" command="SELECT * FROM [SpaceCenter_MainBoard_KiCAD_BOM]"/>
  </connection>
</connections>
</file>

<file path=xl/sharedStrings.xml><?xml version="1.0" encoding="utf-8"?>
<sst xmlns="http://schemas.openxmlformats.org/spreadsheetml/2006/main" count="167" uniqueCount="105">
  <si>
    <t>Package</t>
  </si>
  <si>
    <t>JST_SH_BM05B-SRSS-TB_1x05-1MP_P1.00mm_Vertical</t>
  </si>
  <si>
    <t>Conn_01x05_Male</t>
  </si>
  <si>
    <t>C1</t>
  </si>
  <si>
    <t>C2,C7,C22,C23</t>
  </si>
  <si>
    <t>C3</t>
  </si>
  <si>
    <t>C10</t>
  </si>
  <si>
    <t>D1</t>
  </si>
  <si>
    <t>LED</t>
  </si>
  <si>
    <t>H1,H2,H3,H4</t>
  </si>
  <si>
    <t>MountingHole_3.2mm_M3</t>
  </si>
  <si>
    <t>MountingHole</t>
  </si>
  <si>
    <t>J1</t>
  </si>
  <si>
    <t>BarrelJack_CUI_PJ-102AH_Horizontal</t>
  </si>
  <si>
    <t>Barrel_Jack_Switch</t>
  </si>
  <si>
    <t>J2</t>
  </si>
  <si>
    <t>PinHeader_2x05_P1.27mm_Vertical_SMD</t>
  </si>
  <si>
    <t>Conn_ARM_JTAG_SWD_10</t>
  </si>
  <si>
    <t>J3</t>
  </si>
  <si>
    <t>microSD_HC_Hirose_DM3AT-SF-PEJM5</t>
  </si>
  <si>
    <t>Micro_SD_Card_Det_Hirose_DM3AT</t>
  </si>
  <si>
    <t>J4,J5</t>
  </si>
  <si>
    <t>TerminalBlock_TE_282834-2_1x02_P2.54mm_Horizontal</t>
  </si>
  <si>
    <t>Screw_Terminal_01x02</t>
  </si>
  <si>
    <t>J42</t>
  </si>
  <si>
    <t>PinHeader_1x02_P2.54mm_Vertical</t>
  </si>
  <si>
    <t>Conn_01x02_Male</t>
  </si>
  <si>
    <t>Q1,Q2</t>
  </si>
  <si>
    <t>SOT-523</t>
  </si>
  <si>
    <t>DMG1012T-7</t>
  </si>
  <si>
    <t>R1,R4,R6,R21,R23,R24,R26,R27</t>
  </si>
  <si>
    <t>10k</t>
  </si>
  <si>
    <t>R2</t>
  </si>
  <si>
    <t>100k</t>
  </si>
  <si>
    <t>R3,R5,R12,R13,R14,R15</t>
  </si>
  <si>
    <t>DNP</t>
  </si>
  <si>
    <t>R7,R22,R25</t>
  </si>
  <si>
    <t>121</t>
  </si>
  <si>
    <t>R8,R9,R10,R11,R18,R19,R20</t>
  </si>
  <si>
    <t>33.2</t>
  </si>
  <si>
    <t>R16,R17</t>
  </si>
  <si>
    <t>200k</t>
  </si>
  <si>
    <t>TP1,TP2,TP3,TP4,TP5,TP6,TP7,TP8</t>
  </si>
  <si>
    <t>TestPoint_Keystone_5019_Minature</t>
  </si>
  <si>
    <t>TestPoint</t>
  </si>
  <si>
    <t>U1</t>
  </si>
  <si>
    <t>SOT-23-5</t>
  </si>
  <si>
    <t>U2</t>
  </si>
  <si>
    <t>LQFP-100_14x14mm_P0.5mm</t>
  </si>
  <si>
    <t>U3,U4</t>
  </si>
  <si>
    <t>QFN50P300X300X80-17N</t>
  </si>
  <si>
    <t>U5,U6</t>
  </si>
  <si>
    <t>VSSOP-8_2.4x2.1mm_P0.5mm</t>
  </si>
  <si>
    <t>SN74LVC2T45DCUR</t>
  </si>
  <si>
    <t>C4,C5,C6,C8,C9,C11,C12,C13,C14,C15,C16,C17,C18, C19,C20,C21,C24,C25,C26,C27</t>
  </si>
  <si>
    <t>J6,J7,J8,J9,J10,J11,J12,J13,J14,J15,J16,J17,J18,J19,J20,J21,J22,J23,J24,J25,J26,J27,J28,J29,J30,J31,J32,J33, J34, J35,J36,J37,J38,J39,J40,J41</t>
  </si>
  <si>
    <t>DigiKey Cost (Each)</t>
  </si>
  <si>
    <t>DigiKey Cost (Total)</t>
  </si>
  <si>
    <t>Part #</t>
  </si>
  <si>
    <t>Digi-key Part #</t>
  </si>
  <si>
    <t>N/A</t>
  </si>
  <si>
    <t>Value/Description</t>
  </si>
  <si>
    <t>Item</t>
  </si>
  <si>
    <t>Ref Des</t>
  </si>
  <si>
    <t>Qty</t>
  </si>
  <si>
    <t>Basic</t>
  </si>
  <si>
    <t>Ceramic 1u, 6.3V +/-20% or better</t>
  </si>
  <si>
    <t>Ceramic 10u, 6.3V +/-20% or better</t>
  </si>
  <si>
    <t>Ceramic 100u, 6.3V +/-20% or better</t>
  </si>
  <si>
    <t>C_1206_3216Metric</t>
  </si>
  <si>
    <t>C_0603_1608Metric</t>
  </si>
  <si>
    <t>LED_0603_1608Metric</t>
  </si>
  <si>
    <t>Instructions</t>
  </si>
  <si>
    <t>Type</t>
  </si>
  <si>
    <t>SMD</t>
  </si>
  <si>
    <t>Ceramic 0.1u 50V +/-10% or better</t>
  </si>
  <si>
    <t>Ceramic 0.01u 50V +/-10% or better</t>
  </si>
  <si>
    <t>LTST-C191KGKT</t>
  </si>
  <si>
    <t>160-1446-1-ND</t>
  </si>
  <si>
    <t>PJ-102AH</t>
  </si>
  <si>
    <t>CP-102AH-ND</t>
  </si>
  <si>
    <t>20021121-00010C4LF</t>
  </si>
  <si>
    <t>609-3695-1-ND</t>
  </si>
  <si>
    <t>DM3AT-SF-PEJM5</t>
  </si>
  <si>
    <t>HR1964CT-ND</t>
  </si>
  <si>
    <t>282834-2</t>
  </si>
  <si>
    <t>A98333-ND</t>
  </si>
  <si>
    <t>THT</t>
  </si>
  <si>
    <t>Screw terminals face out (toward edge of PCB)</t>
  </si>
  <si>
    <t>732-5315-ND</t>
  </si>
  <si>
    <t>Equivalent part # is acceptable</t>
  </si>
  <si>
    <t>DMG1012T-7DICT-ND</t>
  </si>
  <si>
    <t>MOSFET N-CH 20V 630MA</t>
  </si>
  <si>
    <t>DO NOT POPULATE</t>
  </si>
  <si>
    <t>R_0603_1608Metric</t>
  </si>
  <si>
    <t>MIC5205-3.3YM5-TR</t>
  </si>
  <si>
    <t>576-1259-1-ND</t>
  </si>
  <si>
    <t>IC REG LINEAR 3.3V 150MA</t>
  </si>
  <si>
    <t>STM32L072VBT6</t>
  </si>
  <si>
    <t>497-18582-ND</t>
  </si>
  <si>
    <t>IC MCU 32BIT 128KB FLASH</t>
  </si>
  <si>
    <t>MAX98357AETE+T</t>
  </si>
  <si>
    <t>MAX98357AETE+TCT-ND</t>
  </si>
  <si>
    <t>IC AMP CLASS D MONO 3.2W</t>
  </si>
  <si>
    <t>296-17014-1-ND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</si>
</sst>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left" wrapText="1"/>
    </xf>
    <xf numFmtId="0" fontId="0" fillId="0" borderId="0" xfId="0" applyNumberFormat="1" applyAlignment="1">
      <alignment horizontal="center" wrapText="1"/>
    </xf>
  </cellXfs>
  <cellStyles count="1">
    <cellStyle name="Normal" xfId="0" builtinId="0"/>
  </cellStyles>
  <dxfs count="21"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0454BAF-00BC-46DF-8686-A37BE3246C0B}" autoFormatId="16" applyNumberFormats="0" applyBorderFormats="0" applyFontFormats="0" applyPatternFormats="0" applyAlignmentFormats="0" applyWidthHeightFormats="0">
  <queryTableRefresh nextId="16">
    <queryTableFields count="11">
      <queryTableField id="1" name="Id" tableColumnId="1"/>
      <queryTableField id="2" name="Designator" tableColumnId="2"/>
      <queryTableField id="14" dataBound="0" tableColumnId="14"/>
      <queryTableField id="10" dataBound="0" tableColumnId="10"/>
      <queryTableField id="11" dataBound="0" tableColumnId="11"/>
      <queryTableField id="13" dataBound="0" tableColumnId="13"/>
      <queryTableField id="3" name="Package" tableColumnId="3"/>
      <queryTableField id="15" dataBound="0" tableColumnId="15"/>
      <queryTableField id="9" dataBound="0" tableColumnId="9"/>
      <queryTableField id="6" name="Supplier and ref" tableColumnId="6"/>
      <queryTableField id="7" name="Column1" tableColumnId="7"/>
    </queryTableFields>
    <queryTableDeletedFields count="3">
      <deletedField name="_1"/>
      <deletedField name="Designation"/>
      <deletedField name="Quantity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B2BCDA-BBBF-43A1-932E-D9A500EC6441}" name="SpaceCenter_MainBoard_KiCAD_BOM" displayName="SpaceCenter_MainBoard_KiCAD_BOM" ref="A1:K27" tableType="queryTable" totalsRowCount="1" headerRowDxfId="20">
  <tableColumns count="11">
    <tableColumn id="1" xr3:uid="{7D18F444-1037-42A4-9C7F-8F1A7FEF4970}" uniqueName="1" name="Item" queryTableFieldId="1"/>
    <tableColumn id="2" xr3:uid="{FF971157-F954-4281-8DAD-184E0138D093}" uniqueName="2" name="Ref Des" queryTableFieldId="2" dataDxfId="19" totalsRowDxfId="18"/>
    <tableColumn id="14" xr3:uid="{3821BD91-76F6-417E-B97E-EE78D2169626}" uniqueName="14" name="Qty" queryTableFieldId="14" dataDxfId="17" totalsRowDxfId="16"/>
    <tableColumn id="10" xr3:uid="{AA4820A9-452B-4D75-8F39-3B0DB997411D}" uniqueName="10" name="Part #" queryTableFieldId="10" dataDxfId="15" totalsRowDxfId="14"/>
    <tableColumn id="11" xr3:uid="{281272D5-1C40-4915-B6FF-DCF3575643D6}" uniqueName="11" name="Digi-key Part #" queryTableFieldId="11" dataDxfId="13" totalsRowDxfId="12"/>
    <tableColumn id="13" xr3:uid="{7E83B7AD-A4C7-41E7-A49E-7D6BA596D74E}" uniqueName="13" name="Value/Description" queryTableFieldId="13" dataDxfId="11" totalsRowDxfId="10"/>
    <tableColumn id="3" xr3:uid="{6E4FF985-CF2E-47B7-817E-F318C4A71542}" uniqueName="3" name="Package" queryTableFieldId="3" dataDxfId="9" totalsRowDxfId="8"/>
    <tableColumn id="15" xr3:uid="{2783801D-7040-4C49-B4A2-578C580CFD29}" uniqueName="15" name="Type" queryTableFieldId="15" dataDxfId="7" totalsRowDxfId="6"/>
    <tableColumn id="9" xr3:uid="{D9420A31-F9FA-4F84-AF44-5DCEF5A24E57}" uniqueName="9" name="Instructions" queryTableFieldId="9" dataDxfId="5" totalsRowDxfId="4"/>
    <tableColumn id="6" xr3:uid="{2A6D111E-927F-4EC6-8A07-CB8CBC472341}" uniqueName="6" name="DigiKey Cost (Each)" queryTableFieldId="6" dataDxfId="3" totalsRowDxfId="2"/>
    <tableColumn id="7" xr3:uid="{97088312-844E-46FE-A68C-FE76347131BD}" uniqueName="7" name="DigiKey Cost (Total)" totalsRowFunction="custom" queryTableFieldId="7" dataDxfId="1" totalsRowDxfId="0">
      <totalsRowFormula>SUM(SpaceCenter_MainBoard_KiCAD_BOM[DigiKey Cost (Total)])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21B78-7945-402D-9756-2078B7E5FE96}">
  <dimension ref="A1:K28"/>
  <sheetViews>
    <sheetView tabSelected="1" workbookViewId="0">
      <selection activeCell="G6" sqref="G6"/>
    </sheetView>
  </sheetViews>
  <sheetFormatPr defaultRowHeight="15" x14ac:dyDescent="0.25"/>
  <cols>
    <col min="1" max="1" width="7.28515625" customWidth="1"/>
    <col min="2" max="2" width="45.7109375" style="2" customWidth="1"/>
    <col min="3" max="3" width="6.28515625" style="5" customWidth="1"/>
    <col min="4" max="5" width="27.140625" style="2" customWidth="1"/>
    <col min="6" max="6" width="36.85546875" style="2" customWidth="1"/>
    <col min="7" max="7" width="51" bestFit="1" customWidth="1"/>
    <col min="8" max="8" width="5.28515625" style="4" bestFit="1" customWidth="1"/>
    <col min="9" max="9" width="42" customWidth="1"/>
    <col min="10" max="10" width="19.140625" style="7" customWidth="1"/>
    <col min="11" max="11" width="20.85546875" style="4" bestFit="1" customWidth="1"/>
  </cols>
  <sheetData>
    <row r="1" spans="1:11" x14ac:dyDescent="0.25">
      <c r="A1" s="4" t="s">
        <v>62</v>
      </c>
      <c r="B1" s="5" t="s">
        <v>63</v>
      </c>
      <c r="C1" s="4" t="s">
        <v>64</v>
      </c>
      <c r="D1" s="5" t="s">
        <v>58</v>
      </c>
      <c r="E1" s="5" t="s">
        <v>59</v>
      </c>
      <c r="F1" s="5" t="s">
        <v>61</v>
      </c>
      <c r="G1" s="4" t="s">
        <v>0</v>
      </c>
      <c r="H1" s="4" t="s">
        <v>73</v>
      </c>
      <c r="I1" s="4" t="s">
        <v>72</v>
      </c>
      <c r="J1" s="7" t="s">
        <v>56</v>
      </c>
      <c r="K1" s="4" t="s">
        <v>57</v>
      </c>
    </row>
    <row r="2" spans="1:11" ht="45" x14ac:dyDescent="0.25">
      <c r="A2">
        <v>1</v>
      </c>
      <c r="B2" s="3" t="s">
        <v>55</v>
      </c>
      <c r="C2" s="4">
        <v>36</v>
      </c>
      <c r="D2" s="3" t="s">
        <v>93</v>
      </c>
      <c r="E2" s="3" t="s">
        <v>93</v>
      </c>
      <c r="F2" s="1" t="s">
        <v>2</v>
      </c>
      <c r="G2" s="1" t="s">
        <v>1</v>
      </c>
      <c r="H2" s="6" t="s">
        <v>74</v>
      </c>
      <c r="I2" s="3" t="s">
        <v>93</v>
      </c>
      <c r="J2" s="7">
        <v>0.73</v>
      </c>
      <c r="K2" s="7">
        <f>SpaceCenter_MainBoard_KiCAD_BOM[[#This Row],[DigiKey Cost (Each)]]*SpaceCenter_MainBoard_KiCAD_BOM[[#This Row],[Qty]]</f>
        <v>26.28</v>
      </c>
    </row>
    <row r="3" spans="1:11" x14ac:dyDescent="0.25">
      <c r="A3">
        <v>2</v>
      </c>
      <c r="B3" s="3" t="s">
        <v>3</v>
      </c>
      <c r="C3" s="4">
        <v>1</v>
      </c>
      <c r="D3" s="3" t="s">
        <v>65</v>
      </c>
      <c r="E3" s="3" t="s">
        <v>60</v>
      </c>
      <c r="F3" s="1" t="s">
        <v>68</v>
      </c>
      <c r="G3" s="1" t="s">
        <v>69</v>
      </c>
      <c r="H3" s="6" t="s">
        <v>74</v>
      </c>
      <c r="I3" s="1"/>
      <c r="J3" s="7">
        <v>0.1</v>
      </c>
      <c r="K3" s="7">
        <f>SpaceCenter_MainBoard_KiCAD_BOM[[#This Row],[DigiKey Cost (Each)]]*SpaceCenter_MainBoard_KiCAD_BOM[[#This Row],[Qty]]</f>
        <v>0.1</v>
      </c>
    </row>
    <row r="4" spans="1:11" x14ac:dyDescent="0.25">
      <c r="A4">
        <v>3</v>
      </c>
      <c r="B4" s="3" t="s">
        <v>4</v>
      </c>
      <c r="C4" s="4">
        <v>4</v>
      </c>
      <c r="D4" s="3" t="s">
        <v>65</v>
      </c>
      <c r="E4" s="3" t="s">
        <v>60</v>
      </c>
      <c r="F4" s="1" t="s">
        <v>67</v>
      </c>
      <c r="G4" s="1" t="s">
        <v>70</v>
      </c>
      <c r="H4" s="6" t="s">
        <v>74</v>
      </c>
      <c r="I4" s="1"/>
      <c r="J4" s="7">
        <v>0.1</v>
      </c>
      <c r="K4" s="7">
        <f>SpaceCenter_MainBoard_KiCAD_BOM[[#This Row],[DigiKey Cost (Each)]]*SpaceCenter_MainBoard_KiCAD_BOM[[#This Row],[Qty]]</f>
        <v>0.4</v>
      </c>
    </row>
    <row r="5" spans="1:11" x14ac:dyDescent="0.25">
      <c r="A5">
        <v>4</v>
      </c>
      <c r="B5" s="3" t="s">
        <v>5</v>
      </c>
      <c r="C5" s="4">
        <v>1</v>
      </c>
      <c r="D5" s="3" t="s">
        <v>65</v>
      </c>
      <c r="E5" s="3" t="s">
        <v>60</v>
      </c>
      <c r="F5" s="1" t="s">
        <v>66</v>
      </c>
      <c r="G5" s="1" t="s">
        <v>70</v>
      </c>
      <c r="H5" s="6" t="s">
        <v>74</v>
      </c>
      <c r="I5" s="1"/>
      <c r="J5" s="7">
        <v>0.1</v>
      </c>
      <c r="K5" s="7">
        <f>SpaceCenter_MainBoard_KiCAD_BOM[[#This Row],[DigiKey Cost (Each)]]*SpaceCenter_MainBoard_KiCAD_BOM[[#This Row],[Qty]]</f>
        <v>0.1</v>
      </c>
    </row>
    <row r="6" spans="1:11" ht="30" x14ac:dyDescent="0.25">
      <c r="A6">
        <v>5</v>
      </c>
      <c r="B6" s="3" t="s">
        <v>54</v>
      </c>
      <c r="C6" s="4">
        <v>20</v>
      </c>
      <c r="D6" s="3" t="s">
        <v>65</v>
      </c>
      <c r="E6" s="3" t="s">
        <v>60</v>
      </c>
      <c r="F6" s="1" t="s">
        <v>75</v>
      </c>
      <c r="G6" s="1" t="s">
        <v>70</v>
      </c>
      <c r="H6" s="6" t="s">
        <v>74</v>
      </c>
      <c r="I6" s="1"/>
      <c r="J6" s="7">
        <v>0.1</v>
      </c>
      <c r="K6" s="7">
        <f>SpaceCenter_MainBoard_KiCAD_BOM[[#This Row],[DigiKey Cost (Each)]]*SpaceCenter_MainBoard_KiCAD_BOM[[#This Row],[Qty]]</f>
        <v>2</v>
      </c>
    </row>
    <row r="7" spans="1:11" x14ac:dyDescent="0.25">
      <c r="A7">
        <v>6</v>
      </c>
      <c r="B7" s="3" t="s">
        <v>6</v>
      </c>
      <c r="C7" s="4">
        <v>1</v>
      </c>
      <c r="D7" s="3" t="s">
        <v>65</v>
      </c>
      <c r="E7" s="3" t="s">
        <v>60</v>
      </c>
      <c r="F7" s="1" t="s">
        <v>76</v>
      </c>
      <c r="G7" s="1" t="s">
        <v>70</v>
      </c>
      <c r="H7" s="6" t="s">
        <v>74</v>
      </c>
      <c r="I7" s="1"/>
      <c r="J7" s="7">
        <v>0.1</v>
      </c>
      <c r="K7" s="7">
        <f>SpaceCenter_MainBoard_KiCAD_BOM[[#This Row],[DigiKey Cost (Each)]]*SpaceCenter_MainBoard_KiCAD_BOM[[#This Row],[Qty]]</f>
        <v>0.1</v>
      </c>
    </row>
    <row r="8" spans="1:11" x14ac:dyDescent="0.25">
      <c r="A8">
        <v>7</v>
      </c>
      <c r="B8" s="3" t="s">
        <v>7</v>
      </c>
      <c r="C8" s="4">
        <v>1</v>
      </c>
      <c r="D8" s="3" t="s">
        <v>77</v>
      </c>
      <c r="E8" s="3" t="s">
        <v>78</v>
      </c>
      <c r="F8" s="1" t="s">
        <v>8</v>
      </c>
      <c r="G8" s="1" t="s">
        <v>71</v>
      </c>
      <c r="H8" s="6" t="s">
        <v>74</v>
      </c>
      <c r="I8" s="1"/>
      <c r="J8" s="7">
        <v>0.26</v>
      </c>
      <c r="K8" s="7">
        <f>SpaceCenter_MainBoard_KiCAD_BOM[[#This Row],[DigiKey Cost (Each)]]*SpaceCenter_MainBoard_KiCAD_BOM[[#This Row],[Qty]]</f>
        <v>0.26</v>
      </c>
    </row>
    <row r="9" spans="1:11" x14ac:dyDescent="0.25">
      <c r="A9">
        <v>8</v>
      </c>
      <c r="B9" s="3" t="s">
        <v>9</v>
      </c>
      <c r="C9" s="4">
        <v>4</v>
      </c>
      <c r="D9" s="3" t="s">
        <v>60</v>
      </c>
      <c r="E9" s="3" t="s">
        <v>60</v>
      </c>
      <c r="F9" s="1" t="s">
        <v>11</v>
      </c>
      <c r="G9" s="1" t="s">
        <v>10</v>
      </c>
      <c r="H9" s="6" t="s">
        <v>74</v>
      </c>
      <c r="I9" s="1"/>
      <c r="J9" s="7" t="s">
        <v>60</v>
      </c>
      <c r="K9" s="7" t="s">
        <v>60</v>
      </c>
    </row>
    <row r="10" spans="1:11" x14ac:dyDescent="0.25">
      <c r="A10">
        <v>9</v>
      </c>
      <c r="B10" s="3" t="s">
        <v>12</v>
      </c>
      <c r="C10" s="4">
        <v>1</v>
      </c>
      <c r="D10" s="3" t="s">
        <v>79</v>
      </c>
      <c r="E10" s="3" t="s">
        <v>80</v>
      </c>
      <c r="F10" s="1" t="s">
        <v>14</v>
      </c>
      <c r="G10" s="1" t="s">
        <v>13</v>
      </c>
      <c r="H10" s="6" t="s">
        <v>74</v>
      </c>
      <c r="I10" s="1"/>
      <c r="J10" s="7">
        <v>0.76</v>
      </c>
      <c r="K10" s="7">
        <f>SpaceCenter_MainBoard_KiCAD_BOM[[#This Row],[DigiKey Cost (Each)]]*SpaceCenter_MainBoard_KiCAD_BOM[[#This Row],[Qty]]</f>
        <v>0.76</v>
      </c>
    </row>
    <row r="11" spans="1:11" x14ac:dyDescent="0.25">
      <c r="A11">
        <v>10</v>
      </c>
      <c r="B11" s="3" t="s">
        <v>15</v>
      </c>
      <c r="C11" s="4">
        <v>1</v>
      </c>
      <c r="D11" s="3" t="s">
        <v>81</v>
      </c>
      <c r="E11" s="3" t="s">
        <v>82</v>
      </c>
      <c r="F11" s="1" t="s">
        <v>17</v>
      </c>
      <c r="G11" s="1" t="s">
        <v>16</v>
      </c>
      <c r="H11" s="6" t="s">
        <v>74</v>
      </c>
      <c r="I11" s="1"/>
      <c r="J11" s="7">
        <v>0.83</v>
      </c>
      <c r="K11" s="7">
        <f>SpaceCenter_MainBoard_KiCAD_BOM[[#This Row],[DigiKey Cost (Each)]]*SpaceCenter_MainBoard_KiCAD_BOM[[#This Row],[Qty]]</f>
        <v>0.83</v>
      </c>
    </row>
    <row r="12" spans="1:11" x14ac:dyDescent="0.25">
      <c r="A12">
        <v>11</v>
      </c>
      <c r="B12" s="3" t="s">
        <v>18</v>
      </c>
      <c r="C12" s="4">
        <v>1</v>
      </c>
      <c r="D12" s="3" t="s">
        <v>83</v>
      </c>
      <c r="E12" s="3" t="s">
        <v>84</v>
      </c>
      <c r="F12" s="1" t="s">
        <v>20</v>
      </c>
      <c r="G12" s="1" t="s">
        <v>19</v>
      </c>
      <c r="H12" s="6" t="s">
        <v>74</v>
      </c>
      <c r="I12" s="1"/>
      <c r="J12" s="7">
        <v>2.5</v>
      </c>
      <c r="K12" s="7">
        <f>SpaceCenter_MainBoard_KiCAD_BOM[[#This Row],[DigiKey Cost (Each)]]*SpaceCenter_MainBoard_KiCAD_BOM[[#This Row],[Qty]]</f>
        <v>2.5</v>
      </c>
    </row>
    <row r="13" spans="1:11" x14ac:dyDescent="0.25">
      <c r="A13">
        <v>12</v>
      </c>
      <c r="B13" s="3" t="s">
        <v>21</v>
      </c>
      <c r="C13" s="4">
        <v>2</v>
      </c>
      <c r="D13" s="3" t="s">
        <v>85</v>
      </c>
      <c r="E13" s="3" t="s">
        <v>86</v>
      </c>
      <c r="F13" s="1" t="s">
        <v>23</v>
      </c>
      <c r="G13" s="1" t="s">
        <v>22</v>
      </c>
      <c r="H13" s="6" t="s">
        <v>87</v>
      </c>
      <c r="I13" s="1" t="s">
        <v>88</v>
      </c>
      <c r="J13" s="7">
        <v>1.27</v>
      </c>
      <c r="K13" s="7">
        <f>SpaceCenter_MainBoard_KiCAD_BOM[[#This Row],[DigiKey Cost (Each)]]*SpaceCenter_MainBoard_KiCAD_BOM[[#This Row],[Qty]]</f>
        <v>2.54</v>
      </c>
    </row>
    <row r="14" spans="1:11" x14ac:dyDescent="0.25">
      <c r="A14">
        <v>13</v>
      </c>
      <c r="B14" s="3" t="s">
        <v>24</v>
      </c>
      <c r="C14" s="4">
        <v>1</v>
      </c>
      <c r="D14" s="8">
        <v>61300211121</v>
      </c>
      <c r="E14" s="3" t="s">
        <v>89</v>
      </c>
      <c r="F14" s="1" t="s">
        <v>26</v>
      </c>
      <c r="G14" s="1" t="s">
        <v>25</v>
      </c>
      <c r="H14" s="6" t="s">
        <v>87</v>
      </c>
      <c r="I14" s="1" t="s">
        <v>90</v>
      </c>
      <c r="J14" s="7">
        <v>0.13</v>
      </c>
      <c r="K14" s="7">
        <f>SpaceCenter_MainBoard_KiCAD_BOM[[#This Row],[DigiKey Cost (Each)]]*SpaceCenter_MainBoard_KiCAD_BOM[[#This Row],[Qty]]</f>
        <v>0.13</v>
      </c>
    </row>
    <row r="15" spans="1:11" x14ac:dyDescent="0.25">
      <c r="A15">
        <v>14</v>
      </c>
      <c r="B15" s="3" t="s">
        <v>27</v>
      </c>
      <c r="C15" s="4">
        <v>2</v>
      </c>
      <c r="D15" s="3" t="s">
        <v>29</v>
      </c>
      <c r="E15" s="3" t="s">
        <v>91</v>
      </c>
      <c r="F15" s="1" t="s">
        <v>92</v>
      </c>
      <c r="G15" s="1" t="s">
        <v>28</v>
      </c>
      <c r="H15" s="6" t="s">
        <v>74</v>
      </c>
      <c r="I15" s="1"/>
      <c r="J15" s="7">
        <v>0.31</v>
      </c>
      <c r="K15" s="7">
        <f>SpaceCenter_MainBoard_KiCAD_BOM[[#This Row],[DigiKey Cost (Each)]]*SpaceCenter_MainBoard_KiCAD_BOM[[#This Row],[Qty]]</f>
        <v>0.62</v>
      </c>
    </row>
    <row r="16" spans="1:11" x14ac:dyDescent="0.25">
      <c r="A16">
        <v>15</v>
      </c>
      <c r="B16" s="3" t="s">
        <v>30</v>
      </c>
      <c r="C16" s="4">
        <v>8</v>
      </c>
      <c r="D16" s="3" t="s">
        <v>65</v>
      </c>
      <c r="E16" s="3" t="s">
        <v>60</v>
      </c>
      <c r="F16" s="1" t="s">
        <v>31</v>
      </c>
      <c r="G16" s="1" t="s">
        <v>94</v>
      </c>
      <c r="H16" s="6" t="s">
        <v>74</v>
      </c>
      <c r="I16" s="1"/>
      <c r="J16" s="7">
        <v>0.1</v>
      </c>
      <c r="K16" s="7">
        <f>SpaceCenter_MainBoard_KiCAD_BOM[[#This Row],[DigiKey Cost (Each)]]*SpaceCenter_MainBoard_KiCAD_BOM[[#This Row],[Qty]]</f>
        <v>0.8</v>
      </c>
    </row>
    <row r="17" spans="1:11" x14ac:dyDescent="0.25">
      <c r="A17">
        <v>16</v>
      </c>
      <c r="B17" s="3" t="s">
        <v>32</v>
      </c>
      <c r="C17" s="4">
        <v>1</v>
      </c>
      <c r="D17" s="3" t="s">
        <v>65</v>
      </c>
      <c r="E17" s="3" t="s">
        <v>60</v>
      </c>
      <c r="F17" s="1" t="s">
        <v>33</v>
      </c>
      <c r="G17" s="1" t="s">
        <v>94</v>
      </c>
      <c r="H17" s="6" t="s">
        <v>74</v>
      </c>
      <c r="I17" s="1"/>
      <c r="J17" s="7">
        <v>0.1</v>
      </c>
      <c r="K17" s="7">
        <f>SpaceCenter_MainBoard_KiCAD_BOM[[#This Row],[DigiKey Cost (Each)]]*SpaceCenter_MainBoard_KiCAD_BOM[[#This Row],[Qty]]</f>
        <v>0.1</v>
      </c>
    </row>
    <row r="18" spans="1:11" x14ac:dyDescent="0.25">
      <c r="A18">
        <v>17</v>
      </c>
      <c r="B18" s="3" t="s">
        <v>34</v>
      </c>
      <c r="C18" s="4">
        <v>6</v>
      </c>
      <c r="D18" s="3" t="s">
        <v>93</v>
      </c>
      <c r="E18" s="3" t="s">
        <v>60</v>
      </c>
      <c r="F18" s="1" t="s">
        <v>35</v>
      </c>
      <c r="G18" s="1" t="s">
        <v>94</v>
      </c>
      <c r="H18" s="6" t="s">
        <v>74</v>
      </c>
      <c r="I18" s="1" t="s">
        <v>93</v>
      </c>
      <c r="J18" s="7">
        <v>0.1</v>
      </c>
      <c r="K18" s="7">
        <f>SpaceCenter_MainBoard_KiCAD_BOM[[#This Row],[DigiKey Cost (Each)]]*SpaceCenter_MainBoard_KiCAD_BOM[[#This Row],[Qty]]</f>
        <v>0.60000000000000009</v>
      </c>
    </row>
    <row r="19" spans="1:11" x14ac:dyDescent="0.25">
      <c r="A19">
        <v>18</v>
      </c>
      <c r="B19" s="3" t="s">
        <v>36</v>
      </c>
      <c r="C19" s="4">
        <v>3</v>
      </c>
      <c r="D19" s="3" t="s">
        <v>65</v>
      </c>
      <c r="E19" s="3" t="s">
        <v>60</v>
      </c>
      <c r="F19" s="1" t="s">
        <v>37</v>
      </c>
      <c r="G19" s="1" t="s">
        <v>94</v>
      </c>
      <c r="H19" s="6" t="s">
        <v>74</v>
      </c>
      <c r="I19" s="1"/>
      <c r="J19" s="7">
        <v>0.1</v>
      </c>
      <c r="K19" s="7">
        <f>SpaceCenter_MainBoard_KiCAD_BOM[[#This Row],[DigiKey Cost (Each)]]*SpaceCenter_MainBoard_KiCAD_BOM[[#This Row],[Qty]]</f>
        <v>0.30000000000000004</v>
      </c>
    </row>
    <row r="20" spans="1:11" x14ac:dyDescent="0.25">
      <c r="A20">
        <v>19</v>
      </c>
      <c r="B20" s="3" t="s">
        <v>38</v>
      </c>
      <c r="C20" s="4">
        <v>7</v>
      </c>
      <c r="D20" s="3" t="s">
        <v>65</v>
      </c>
      <c r="E20" s="3" t="s">
        <v>60</v>
      </c>
      <c r="F20" s="1" t="s">
        <v>39</v>
      </c>
      <c r="G20" s="1" t="s">
        <v>94</v>
      </c>
      <c r="H20" s="6" t="s">
        <v>74</v>
      </c>
      <c r="I20" s="1"/>
      <c r="J20" s="7">
        <v>0.1</v>
      </c>
      <c r="K20" s="7">
        <f>SpaceCenter_MainBoard_KiCAD_BOM[[#This Row],[DigiKey Cost (Each)]]*SpaceCenter_MainBoard_KiCAD_BOM[[#This Row],[Qty]]</f>
        <v>0.70000000000000007</v>
      </c>
    </row>
    <row r="21" spans="1:11" x14ac:dyDescent="0.25">
      <c r="A21">
        <v>20</v>
      </c>
      <c r="B21" s="3" t="s">
        <v>40</v>
      </c>
      <c r="C21" s="4">
        <v>2</v>
      </c>
      <c r="D21" s="3" t="s">
        <v>65</v>
      </c>
      <c r="E21" s="3" t="s">
        <v>60</v>
      </c>
      <c r="F21" s="1" t="s">
        <v>41</v>
      </c>
      <c r="G21" s="1" t="s">
        <v>94</v>
      </c>
      <c r="H21" s="6" t="s">
        <v>74</v>
      </c>
      <c r="I21" s="1"/>
      <c r="J21" s="7">
        <v>0.1</v>
      </c>
      <c r="K21" s="7">
        <f>SpaceCenter_MainBoard_KiCAD_BOM[[#This Row],[DigiKey Cost (Each)]]*SpaceCenter_MainBoard_KiCAD_BOM[[#This Row],[Qty]]</f>
        <v>0.2</v>
      </c>
    </row>
    <row r="22" spans="1:11" x14ac:dyDescent="0.25">
      <c r="A22">
        <v>21</v>
      </c>
      <c r="B22" s="3" t="s">
        <v>42</v>
      </c>
      <c r="C22" s="4">
        <v>8</v>
      </c>
      <c r="D22" s="3" t="s">
        <v>93</v>
      </c>
      <c r="E22" s="3" t="s">
        <v>60</v>
      </c>
      <c r="F22" s="1" t="s">
        <v>44</v>
      </c>
      <c r="G22" s="1" t="s">
        <v>43</v>
      </c>
      <c r="H22" s="6" t="s">
        <v>74</v>
      </c>
      <c r="I22" s="3" t="s">
        <v>93</v>
      </c>
      <c r="J22" s="7">
        <v>0.1</v>
      </c>
      <c r="K22" s="7">
        <f>SpaceCenter_MainBoard_KiCAD_BOM[[#This Row],[DigiKey Cost (Each)]]*SpaceCenter_MainBoard_KiCAD_BOM[[#This Row],[Qty]]</f>
        <v>0.8</v>
      </c>
    </row>
    <row r="23" spans="1:11" x14ac:dyDescent="0.25">
      <c r="A23">
        <v>22</v>
      </c>
      <c r="B23" s="3" t="s">
        <v>45</v>
      </c>
      <c r="C23" s="4">
        <v>1</v>
      </c>
      <c r="D23" s="3" t="s">
        <v>95</v>
      </c>
      <c r="E23" s="3" t="s">
        <v>96</v>
      </c>
      <c r="F23" s="1" t="s">
        <v>97</v>
      </c>
      <c r="G23" s="1" t="s">
        <v>46</v>
      </c>
      <c r="H23" s="6" t="s">
        <v>74</v>
      </c>
      <c r="I23" s="1"/>
      <c r="J23" s="7">
        <v>0.42</v>
      </c>
      <c r="K23" s="7">
        <f>SpaceCenter_MainBoard_KiCAD_BOM[[#This Row],[DigiKey Cost (Each)]]*SpaceCenter_MainBoard_KiCAD_BOM[[#This Row],[Qty]]</f>
        <v>0.42</v>
      </c>
    </row>
    <row r="24" spans="1:11" x14ac:dyDescent="0.25">
      <c r="A24">
        <v>23</v>
      </c>
      <c r="B24" s="3" t="s">
        <v>47</v>
      </c>
      <c r="C24" s="4">
        <v>1</v>
      </c>
      <c r="D24" s="3" t="s">
        <v>98</v>
      </c>
      <c r="E24" s="3" t="s">
        <v>99</v>
      </c>
      <c r="F24" s="1" t="s">
        <v>100</v>
      </c>
      <c r="G24" s="1" t="s">
        <v>48</v>
      </c>
      <c r="H24" s="6" t="s">
        <v>74</v>
      </c>
      <c r="I24" s="1"/>
      <c r="J24" s="7">
        <v>6.03</v>
      </c>
      <c r="K24" s="7">
        <f>SpaceCenter_MainBoard_KiCAD_BOM[[#This Row],[DigiKey Cost (Each)]]*SpaceCenter_MainBoard_KiCAD_BOM[[#This Row],[Qty]]</f>
        <v>6.03</v>
      </c>
    </row>
    <row r="25" spans="1:11" x14ac:dyDescent="0.25">
      <c r="A25">
        <v>24</v>
      </c>
      <c r="B25" s="3" t="s">
        <v>49</v>
      </c>
      <c r="C25" s="4">
        <v>2</v>
      </c>
      <c r="D25" s="3" t="s">
        <v>101</v>
      </c>
      <c r="E25" s="3" t="s">
        <v>102</v>
      </c>
      <c r="F25" s="1" t="s">
        <v>103</v>
      </c>
      <c r="G25" s="1" t="s">
        <v>50</v>
      </c>
      <c r="H25" s="6" t="s">
        <v>74</v>
      </c>
      <c r="I25" s="1"/>
      <c r="J25" s="7">
        <v>2.44</v>
      </c>
      <c r="K25" s="7">
        <f>SpaceCenter_MainBoard_KiCAD_BOM[[#This Row],[DigiKey Cost (Each)]]*SpaceCenter_MainBoard_KiCAD_BOM[[#This Row],[Qty]]</f>
        <v>4.88</v>
      </c>
    </row>
    <row r="26" spans="1:11" x14ac:dyDescent="0.25">
      <c r="A26">
        <v>25</v>
      </c>
      <c r="B26" s="3" t="s">
        <v>51</v>
      </c>
      <c r="C26" s="4">
        <v>2</v>
      </c>
      <c r="D26" s="3" t="s">
        <v>53</v>
      </c>
      <c r="E26" s="3" t="s">
        <v>104</v>
      </c>
      <c r="F26" s="1" t="s">
        <v>53</v>
      </c>
      <c r="G26" s="1" t="s">
        <v>52</v>
      </c>
      <c r="H26" s="6" t="s">
        <v>74</v>
      </c>
      <c r="I26" s="1"/>
      <c r="J26" s="7">
        <v>0.63</v>
      </c>
      <c r="K26" s="7">
        <f>SpaceCenter_MainBoard_KiCAD_BOM[[#This Row],[DigiKey Cost (Each)]]*SpaceCenter_MainBoard_KiCAD_BOM[[#This Row],[Qty]]</f>
        <v>1.26</v>
      </c>
    </row>
    <row r="27" spans="1:11" x14ac:dyDescent="0.25">
      <c r="B27" s="3"/>
      <c r="C27" s="9"/>
      <c r="D27" s="3"/>
      <c r="E27" s="3"/>
      <c r="F27" s="3"/>
      <c r="G27" s="1"/>
      <c r="H27" s="6"/>
      <c r="I27" s="1"/>
      <c r="K27" s="7">
        <f>SUM(SpaceCenter_MainBoard_KiCAD_BOM[DigiKey Cost (Total)])</f>
        <v>52.710000000000008</v>
      </c>
    </row>
    <row r="28" spans="1:11" x14ac:dyDescent="0.25">
      <c r="C28" s="5">
        <f>81-4-6-8-2-1</f>
        <v>60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E A A B Q S w M E F A A C A A g A R 3 Z D U i o e J 9 O j A A A A 9 Q A A A B I A H A B D b 2 5 m a W c v U G F j a 2 F n Z S 5 4 b W w g o h g A K K A U A A A A A A A A A A A A A A A A A A A A A A A A A A A A h Y + x D o I w G I R f h X S n L e h A y E 8 Z X C U x I R r X p l R s h B 9 D i + X d H H w k X 0 G M o m 6 O d 9 9 d c n e / 3 i A f 2 y a 4 6 N 6 a D j M S U U 4 C j a q r D N Y Z G d w h T E g u Y C P V S d Y 6 m M J o 0 9 G a j B y d O 6 e M e e + p X 9 C u r 1 n M e c T 2 x b p U R 9 3 K 0 K B 1 E p U m n 1 b 1 v 0 U E 7 F 5 j R E y T J U 3 4 N A n Y 7 E F h 8 M v j i T 3 p j w m r o X F D r 4 X G c F s C m y W w 9 w X x A F B L A w Q U A A I A C A B H d k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3 Z D U o s 8 q x Z U A Q A A i w I A A B M A H A B G b 3 J t d W x h c y 9 T Z W N 0 a W 9 u M S 5 t I K I Y A C i g F A A A A A A A A A A A A A A A A A A A A A A A A A A A A H 1 S X W v C M B R 9 L / Q / h O y l Q i k o 2 x i T P m i 7 T R l u S n 2 z o 8 T 2 W s P S p O T D T c T / v r g K O u r M y w 3 n n H v u P S E K c k 0 F R 0 l T u 3 3 X c R 2 1 J h I K l N Q k h w i 4 B p l N C O V D Q W S R v d J o E G f D 9 w k K E Q P t O s i e R B i Z g 0 U i t Q l i k Z v K t n n P l E E Q C W v A t f J w 9 J i + U D 0 y y / T M O R 1 Z 0 y 8 7 L 7 0 y 7 h p 3 W C X I 1 Q Z 3 / E U M j F b U i k L c x z 6 K B D M V V + G D j 5 5 4 L g r K y 7 D b u + v 5 a G a E h k R v G Y S n a / A m O H x 0 / C b S D Z 5 K U V m u Q C M g B U i F b b 4 5 W V r h k T n i X p P e R 4 s j P m A s y Q k j U o V a m n P L a E 1 4 a R 3 n 2 x p O d n N J u F o J W T U L H 0 j l X Z j v 7 3 Z 4 X N h g Y 6 7 v b 4 O D b u + j H Y 5 B 0 Z I T L a T l t E W R h m / 9 S 0 1 J / k l K a O E z Q 7 i m e v u / m f 0 N r a 7 E 1 D W j I B H h B Z K w a g l a Q N b 9 A + 0 7 r k P 5 x d f o / w B Q S w E C L Q A U A A I A C A B H d k N S K h 4 n 0 6 M A A A D 1 A A A A E g A A A A A A A A A A A A A A A A A A A A A A Q 2 9 u Z m l n L 1 B h Y 2 t h Z 2 U u e G 1 s U E s B A i 0 A F A A C A A g A R 3 Z D U g / K 6 a u k A A A A 6 Q A A A B M A A A A A A A A A A A A A A A A A 7 w A A A F t D b 2 5 0 Z W 5 0 X 1 R 5 c G V z X S 5 4 b W x Q S w E C L Q A U A A I A C A B H d k N S i z y r F l Q B A A C L A g A A E w A A A A A A A A A A A A A A A A D g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9 D Q A A A A A A A J s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Y 2 V D Z W 5 0 Z X J f T W F p b k J v Y X J k X 0 t p Q 0 F E X 0 J P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w Y W N l Q 2 V u d G V y X 0 1 h a W 5 C b 2 F y Z F 9 L a U N B R F 9 C T 0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N U M T k 6 N T A 6 M T Q u M D Q y M T A y M V o i I C 8 + P E V u d H J 5 I F R 5 c G U 9 I k Z p b G x D b 2 x 1 b W 5 U e X B l c y I g V m F s d W U 9 I n N B d 1 l H Q X d Z R 0 J n W T 0 i I C 8 + P E V u d H J 5 I F R 5 c G U 9 I k Z p b G x D b 2 x 1 b W 5 O Y W 1 l c y I g V m F s d W U 9 I n N b J n F 1 b 3 Q 7 S W Q m c X V v d D s s J n F 1 b 3 Q 7 R G V z a W d u Y X R v c i Z x d W 9 0 O y w m c X V v d D t Q Y W N r Y W d l J n F 1 b 3 Q 7 L C Z x d W 9 0 O 1 F 1 Y W 5 0 a X R 5 J n F 1 b 3 Q 7 L C Z x d W 9 0 O 0 R l c 2 l n b m F 0 a W 9 u J n F 1 b 3 Q 7 L C Z x d W 9 0 O 1 N 1 c H B s a W V y I G F u Z C B y Z W Y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Y W N l Q 2 V u d G V y X 0 1 h a W 5 C b 2 F y Z F 9 L a U N B R F 9 C T 0 0 v Q 2 h h b m d l Z C B U e X B l L n t J Z C w w f S Z x d W 9 0 O y w m c X V v d D t T Z W N 0 a W 9 u M S 9 T c G F j Z U N l b n R l c l 9 N Y W l u Q m 9 h c m R f S 2 l D Q U R f Q k 9 N L 0 N o Y W 5 n Z W Q g V H l w Z S 5 7 R G V z a W d u Y X R v c i w x f S Z x d W 9 0 O y w m c X V v d D t T Z W N 0 a W 9 u M S 9 T c G F j Z U N l b n R l c l 9 N Y W l u Q m 9 h c m R f S 2 l D Q U R f Q k 9 N L 0 N o Y W 5 n Z W Q g V H l w Z S 5 7 U G F j a 2 F n Z S w y f S Z x d W 9 0 O y w m c X V v d D t T Z W N 0 a W 9 u M S 9 T c G F j Z U N l b n R l c l 9 N Y W l u Q m 9 h c m R f S 2 l D Q U R f Q k 9 N L 0 N o Y W 5 n Z W Q g V H l w Z S 5 7 U X V h b n R p d H k s M 3 0 m c X V v d D s s J n F 1 b 3 Q 7 U 2 V j d G l v b j E v U 3 B h Y 2 V D Z W 5 0 Z X J f T W F p b k J v Y X J k X 0 t p Q 0 F E X 0 J P T S 9 D a G F u Z 2 V k I F R 5 c G U u e 0 R l c 2 l n b m F 0 a W 9 u L D R 9 J n F 1 b 3 Q 7 L C Z x d W 9 0 O 1 N l Y 3 R p b 2 4 x L 1 N w Y W N l Q 2 V u d G V y X 0 1 h a W 5 C b 2 F y Z F 9 L a U N B R F 9 C T 0 0 v Q 2 h h b m d l Z C B U e X B l L n t T d X B w b G l l c i B h b m Q g c m V m L D V 9 J n F 1 b 3 Q 7 L C Z x d W 9 0 O 1 N l Y 3 R p b 2 4 x L 1 N w Y W N l Q 2 V u d G V y X 0 1 h a W 5 C b 2 F y Z F 9 L a U N B R F 9 C T 0 0 v Q 2 h h b m d l Z C B U e X B l L n s s N n 0 m c X V v d D s s J n F 1 b 3 Q 7 U 2 V j d G l v b j E v U 3 B h Y 2 V D Z W 5 0 Z X J f T W F p b k J v Y X J k X 0 t p Q 0 F E X 0 J P T S 9 D a G F u Z 2 V k I F R 5 c G U u e 1 8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w Y W N l Q 2 V u d G V y X 0 1 h a W 5 C b 2 F y Z F 9 L a U N B R F 9 C T 0 0 v Q 2 h h b m d l Z C B U e X B l L n t J Z C w w f S Z x d W 9 0 O y w m c X V v d D t T Z W N 0 a W 9 u M S 9 T c G F j Z U N l b n R l c l 9 N Y W l u Q m 9 h c m R f S 2 l D Q U R f Q k 9 N L 0 N o Y W 5 n Z W Q g V H l w Z S 5 7 R G V z a W d u Y X R v c i w x f S Z x d W 9 0 O y w m c X V v d D t T Z W N 0 a W 9 u M S 9 T c G F j Z U N l b n R l c l 9 N Y W l u Q m 9 h c m R f S 2 l D Q U R f Q k 9 N L 0 N o Y W 5 n Z W Q g V H l w Z S 5 7 U G F j a 2 F n Z S w y f S Z x d W 9 0 O y w m c X V v d D t T Z W N 0 a W 9 u M S 9 T c G F j Z U N l b n R l c l 9 N Y W l u Q m 9 h c m R f S 2 l D Q U R f Q k 9 N L 0 N o Y W 5 n Z W Q g V H l w Z S 5 7 U X V h b n R p d H k s M 3 0 m c X V v d D s s J n F 1 b 3 Q 7 U 2 V j d G l v b j E v U 3 B h Y 2 V D Z W 5 0 Z X J f T W F p b k J v Y X J k X 0 t p Q 0 F E X 0 J P T S 9 D a G F u Z 2 V k I F R 5 c G U u e 0 R l c 2 l n b m F 0 a W 9 u L D R 9 J n F 1 b 3 Q 7 L C Z x d W 9 0 O 1 N l Y 3 R p b 2 4 x L 1 N w Y W N l Q 2 V u d G V y X 0 1 h a W 5 C b 2 F y Z F 9 L a U N B R F 9 C T 0 0 v Q 2 h h b m d l Z C B U e X B l L n t T d X B w b G l l c i B h b m Q g c m V m L D V 9 J n F 1 b 3 Q 7 L C Z x d W 9 0 O 1 N l Y 3 R p b 2 4 x L 1 N w Y W N l Q 2 V u d G V y X 0 1 h a W 5 C b 2 F y Z F 9 L a U N B R F 9 C T 0 0 v Q 2 h h b m d l Z C B U e X B l L n s s N n 0 m c X V v d D s s J n F 1 b 3 Q 7 U 2 V j d G l v b j E v U 3 B h Y 2 V D Z W 5 0 Z X J f T W F p b k J v Y X J k X 0 t p Q 0 F E X 0 J P T S 9 D a G F u Z 2 V k I F R 5 c G U u e 1 8 x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F j Z U N l b n R l c l 9 N Y W l u Q m 9 h c m R f S 2 l D Q U R f Q k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W N l Q 2 V u d G V y X 0 1 h a W 5 C b 2 F y Z F 9 L a U N B R F 9 C T 0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Y 2 V D Z W 5 0 Z X J f T W F p b k J v Y X J k X 0 t p Q 0 F E X 0 J P T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R u n R + j f + b Q a 6 b 4 O O F 6 Y u 5 A A A A A A I A A A A A A A N m A A D A A A A A E A A A A J 0 N 9 X d O 4 f L l X P e S D o f y V 7 I A A A A A B I A A A K A A A A A Q A A A A K C H U o x A a c Z W Z j G u 5 E B y 1 a 1 A A A A A H x z T 8 6 R 9 l D i S Z N M C h 6 Z b k 5 S q s p F t 2 l y 2 V I C / J W G 0 o g d 4 T i 2 S n Y 7 p S 2 v G + b B B Y y v D Q 0 j a W Z 1 j P f l X X L X W w E d s b U 5 J s 6 P K G o b V Z 6 e y w u I r B x h Q A A A A 8 h 1 2 l S u 3 D g W y 6 t 0 i 9 F V V 6 T q M o 4 w = = < / D a t a M a s h u p > 
</file>

<file path=customXml/itemProps1.xml><?xml version="1.0" encoding="utf-8"?>
<ds:datastoreItem xmlns:ds="http://schemas.openxmlformats.org/officeDocument/2006/customXml" ds:itemID="{967A4F04-7F61-4D99-A815-BE75B01A06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Carroll, Andrew [ETHUS]</dc:creator>
  <cp:lastModifiedBy>Carroll, Andrew [ETHUS]</cp:lastModifiedBy>
  <dcterms:created xsi:type="dcterms:W3CDTF">2021-02-03T19:49:10Z</dcterms:created>
  <dcterms:modified xsi:type="dcterms:W3CDTF">2021-02-05T17:15:50Z</dcterms:modified>
</cp:coreProperties>
</file>