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<sst xmlns="http://schemas.openxmlformats.org/spreadsheetml/2006/main" count="42" uniqueCount="22">
  <si>
    <t xml:space="preserve">     60/60/2/100</t>
  </si>
  <si>
    <t>60/60/6/100</t>
  </si>
  <si>
    <t>60/60/12/100</t>
  </si>
  <si>
    <t>60/60/2/60</t>
  </si>
  <si>
    <t>60/60/6/60</t>
  </si>
  <si>
    <t>60/60/12/60</t>
  </si>
  <si>
    <t>60/60/2/128</t>
  </si>
  <si>
    <t>60/60/6/128</t>
  </si>
  <si>
    <t>60/60/12/128</t>
  </si>
  <si>
    <t>Xeon</t>
  </si>
  <si>
    <t>FPGA</t>
  </si>
  <si>
    <t>Tempo(s)</t>
  </si>
  <si>
    <t>Xeon2</t>
  </si>
  <si>
    <t>Xeon6</t>
  </si>
  <si>
    <t>Xeon12</t>
  </si>
  <si>
    <t>60Itens</t>
  </si>
  <si>
    <t>90Itens</t>
  </si>
  <si>
    <t>120Itens</t>
  </si>
  <si>
    <t>60/60/2/100</t>
  </si>
  <si>
    <t>60 p 90</t>
  </si>
  <si>
    <t>60 p 120</t>
  </si>
  <si>
    <t>90 p 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</si>
</sst>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"/>
    <numFmt numFmtId="165" formatCode="0.000"/>
  </numFmts>
  <fonts count="6">
    <font>
      <sz val="10.0"/>
      <color rgb="FF000000"/>
      <name val="Arial"/>
    </font>
    <font>
      <color rgb="FFFF0000"/>
      <name val="Arial"/>
    </font>
    <font>
      <color rgb="FF000000"/>
      <name val="Arial"/>
    </font>
    <font>
      <color theme="1"/>
      <name val="Arial"/>
    </font>
    <font>
      <sz val="11.0"/>
      <color rgb="FF000000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2" fontId="2" numFmtId="3" xfId="0" applyAlignment="1" applyFont="1" applyNumberFormat="1">
      <alignment horizontal="left" readingOrder="0"/>
    </xf>
    <xf borderId="0" fillId="0" fontId="3" numFmtId="164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1" numFmtId="0" xfId="0" applyAlignment="1" applyFont="1">
      <alignment horizontal="right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2" fontId="4" numFmtId="0" xfId="0" applyAlignment="1" applyFont="1">
      <alignment horizontal="left"/>
    </xf>
    <xf borderId="0" fillId="2" fontId="4" numFmtId="0" xfId="0" applyFont="1"/>
    <xf borderId="0" fillId="0" fontId="5" numFmtId="0" xfId="0" applyAlignment="1" applyFont="1">
      <alignment readingOrder="0"/>
    </xf>
    <xf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horizontal="right" readingOrder="0"/>
    </xf>
    <xf borderId="0" fillId="0" fontId="3" numFmtId="3" xfId="0" applyFont="1" applyNumberFormat="1"/>
    <xf borderId="0" fillId="0" fontId="3" numFmtId="0" xfId="0" applyAlignment="1" applyFont="1">
      <alignment horizontal="right" readingOrder="0" vertical="bottom"/>
    </xf>
    <xf borderId="0" fillId="2" fontId="1" numFmtId="165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'Página1'!$B$12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'Página1'!$A$13:$A$15</c:f>
            </c:strRef>
          </c:cat>
          <c:val>
            <c:numRef>
              <c:f>'Página1'!$B$13:$B$15</c:f>
              <c:numCache/>
            </c:numRef>
          </c:val>
        </c:ser>
        <c:ser>
          <c:idx val="1"/>
          <c:order val="1"/>
          <c:tx>
            <c:strRef>
              <c:f>'Página1'!$C$12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'Página1'!$A$13:$A$15</c:f>
            </c:strRef>
          </c:cat>
          <c:val>
            <c:numRef>
              <c:f>'Página1'!$C$13:$C$15</c:f>
              <c:numCache/>
            </c:numRef>
          </c:val>
        </c:ser>
        <c:ser>
          <c:idx val="2"/>
          <c:order val="2"/>
          <c:tx>
            <c:strRef>
              <c:f>'Página1'!$D$12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'Página1'!$A$13:$A$15</c:f>
            </c:strRef>
          </c:cat>
          <c:val>
            <c:numRef>
              <c:f>'Página1'!$D$13:$D$15</c:f>
              <c:numCache/>
            </c:numRef>
          </c:val>
        </c:ser>
        <c:ser>
          <c:idx val="3"/>
          <c:order val="3"/>
          <c:tx>
            <c:strRef>
              <c:f>'Página1'!$E$12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'Página1'!$A$13:$A$15</c:f>
            </c:strRef>
          </c:cat>
          <c:val>
            <c:numRef>
              <c:f>'Página1'!$E$13:$E$15</c:f>
              <c:numCache/>
            </c:numRef>
          </c:val>
        </c:ser>
        <c:axId val="1267698629"/>
        <c:axId val="134446383"/>
      </c:bar3DChart>
      <c:catAx>
        <c:axId val="1267698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LimiarSuporte 60%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34446383"/>
      </c:catAx>
      <c:valAx>
        <c:axId val="134446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Tempo(s)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698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'Página1'!$B$20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'Página1'!$A$21:$A$23</c:f>
            </c:strRef>
          </c:cat>
          <c:val>
            <c:numRef>
              <c:f>'Página1'!$B$21:$B$23</c:f>
              <c:numCache/>
            </c:numRef>
          </c:val>
        </c:ser>
        <c:axId val="108712864"/>
        <c:axId val="1816604345"/>
      </c:bar3DChart>
      <c:catAx>
        <c:axId val="10871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604345"/>
      </c:catAx>
      <c:valAx>
        <c:axId val="1816604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Energia(mJ)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12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'Página2'!$B$10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'Página2'!$A$11:$A$13</c:f>
            </c:strRef>
          </c:cat>
          <c:val>
            <c:numRef>
              <c:f>'Página2'!$B$11:$B$13</c:f>
              <c:numCache/>
            </c:numRef>
          </c:val>
        </c:ser>
        <c:ser>
          <c:idx val="1"/>
          <c:order val="1"/>
          <c:tx>
            <c:strRef>
              <c:f>'Página2'!$C$10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'Página2'!$A$11:$A$13</c:f>
            </c:strRef>
          </c:cat>
          <c:val>
            <c:numRef>
              <c:f>'Página2'!$C$11:$C$13</c:f>
              <c:numCache/>
            </c:numRef>
          </c:val>
        </c:ser>
        <c:ser>
          <c:idx val="2"/>
          <c:order val="2"/>
          <c:tx>
            <c:strRef>
              <c:f>'Página2'!$D$10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'Página2'!$A$11:$A$13</c:f>
            </c:strRef>
          </c:cat>
          <c:val>
            <c:numRef>
              <c:f>'Página2'!$D$11:$D$13</c:f>
              <c:numCache/>
            </c:numRef>
          </c:val>
        </c:ser>
        <c:ser>
          <c:idx val="3"/>
          <c:order val="3"/>
          <c:tx>
            <c:strRef>
              <c:f>'Página2'!$E$10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'Página2'!$A$11:$A$13</c:f>
            </c:strRef>
          </c:cat>
          <c:val>
            <c:numRef>
              <c:f>'Página2'!$E$11:$E$13</c:f>
              <c:numCache/>
            </c:numRef>
          </c:val>
        </c:ser>
        <c:axId val="1243379918"/>
        <c:axId val="7349347"/>
      </c:bar3DChart>
      <c:catAx>
        <c:axId val="1243379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LimiarSuporte 60%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7349347"/>
      </c:catAx>
      <c:valAx>
        <c:axId val="7349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Ciclo(milhões)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379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371475</xdr:colOff>
      <xdr:row>11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942975</xdr:colOff>
      <xdr:row>32</xdr:row>
      <xdr:rowOff>9525</xdr:rowOff>
    </xdr:from>
    <xdr:ext cx="4381500" cy="2705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9</xdr:row>
      <xdr:rowOff>19050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G1" s="1">
        <v>7.96405624</v>
      </c>
      <c r="M1" s="2">
        <v>38.17004598</v>
      </c>
    </row>
    <row r="2">
      <c r="A2" s="3" t="s">
        <v>0</v>
      </c>
      <c r="C2" s="3" t="s">
        <v>1</v>
      </c>
      <c r="E2" s="3" t="s">
        <v>2</v>
      </c>
      <c r="G2" s="4" t="s">
        <v>3</v>
      </c>
      <c r="H2" s="3"/>
      <c r="I2" s="4" t="s">
        <v>4</v>
      </c>
      <c r="K2" s="4" t="s">
        <v>5</v>
      </c>
      <c r="M2" s="4" t="s">
        <v>6</v>
      </c>
      <c r="O2" s="3" t="s">
        <v>7</v>
      </c>
      <c r="Q2" s="3" t="s">
        <v>8</v>
      </c>
    </row>
    <row r="3">
      <c r="A3" s="5">
        <v>39.291274</v>
      </c>
      <c r="B3" s="3"/>
      <c r="C3" s="5">
        <v>16.280802</v>
      </c>
      <c r="E3" s="6">
        <v>8.870629</v>
      </c>
      <c r="F3" s="3"/>
      <c r="G3" s="6">
        <v>33.038437</v>
      </c>
      <c r="I3" s="6">
        <v>13.641369</v>
      </c>
      <c r="K3" s="6">
        <v>7.202808</v>
      </c>
      <c r="M3" s="6">
        <v>38.734204</v>
      </c>
      <c r="O3" s="6">
        <v>16.789438</v>
      </c>
      <c r="Q3" s="6">
        <v>8.837192</v>
      </c>
    </row>
    <row r="4">
      <c r="A4" s="5">
        <v>40.406865</v>
      </c>
      <c r="C4" s="5">
        <v>16.484906</v>
      </c>
      <c r="E4" s="6">
        <v>8.780014</v>
      </c>
      <c r="G4" s="6">
        <v>32.175127</v>
      </c>
      <c r="I4" s="6">
        <v>13.441893</v>
      </c>
      <c r="K4" s="6">
        <v>7.219074</v>
      </c>
      <c r="M4" s="6">
        <v>39.342735</v>
      </c>
      <c r="O4" s="6">
        <v>16.219661</v>
      </c>
      <c r="Q4" s="6">
        <v>8.876703</v>
      </c>
    </row>
    <row r="5">
      <c r="A5" s="5">
        <v>40.406865</v>
      </c>
      <c r="C5" s="5">
        <v>16.135301</v>
      </c>
      <c r="E5" s="6">
        <v>8.775321</v>
      </c>
      <c r="G5" s="6">
        <v>31.745418</v>
      </c>
      <c r="I5" s="6">
        <v>13.259467</v>
      </c>
      <c r="K5" s="6">
        <v>7.284505</v>
      </c>
      <c r="M5" s="6">
        <v>39.195717</v>
      </c>
      <c r="O5" s="6">
        <v>16.024744</v>
      </c>
      <c r="Q5" s="6">
        <v>9.02002</v>
      </c>
    </row>
    <row r="6">
      <c r="A6" s="5">
        <v>39.334023</v>
      </c>
      <c r="C6" s="5">
        <v>16.61453</v>
      </c>
      <c r="E6" s="6">
        <v>8.865448</v>
      </c>
      <c r="G6" s="6">
        <v>31.677659</v>
      </c>
      <c r="I6" s="6">
        <v>13.322565</v>
      </c>
      <c r="K6" s="6">
        <v>7.330321</v>
      </c>
      <c r="M6" s="6">
        <v>38.946669</v>
      </c>
      <c r="O6" s="6">
        <v>16.313092</v>
      </c>
      <c r="Q6" s="6">
        <v>8.969416</v>
      </c>
    </row>
    <row r="7">
      <c r="A7" s="7" t="s">
        <v>9</v>
      </c>
      <c r="B7" s="7" t="s">
        <v>10</v>
      </c>
    </row>
    <row r="8">
      <c r="A8" s="8">
        <f>MEDIAN(A1:A7)</f>
        <v>39.870444</v>
      </c>
      <c r="B8" s="9"/>
      <c r="C8" s="8">
        <f>MEDIAN(C1:C6)</f>
        <v>16.382854</v>
      </c>
      <c r="E8" s="8">
        <f>MEDIAN(E1:E6)</f>
        <v>8.822731</v>
      </c>
      <c r="G8" s="8">
        <f>MEDIAN(G1:G6)</f>
        <v>31.745418</v>
      </c>
      <c r="I8" s="8">
        <f>MEDIAN(I1:I6)</f>
        <v>13.382229</v>
      </c>
      <c r="K8" s="8">
        <f t="shared" ref="K8:Q8" si="1">MEDIAN(K1:K6)</f>
        <v>7.2517895</v>
      </c>
      <c r="L8" s="8" t="str">
        <f t="shared" si="1"/>
        <v>#NUM!</v>
      </c>
      <c r="M8" s="8">
        <f t="shared" si="1"/>
        <v>38.946669</v>
      </c>
      <c r="N8" s="8" t="str">
        <f t="shared" si="1"/>
        <v>#NUM!</v>
      </c>
      <c r="O8" s="8">
        <f t="shared" si="1"/>
        <v>16.2663765</v>
      </c>
      <c r="P8" s="8" t="str">
        <f t="shared" si="1"/>
        <v>#NUM!</v>
      </c>
      <c r="Q8" s="8">
        <f t="shared" si="1"/>
        <v>8.9230595</v>
      </c>
    </row>
    <row r="9">
      <c r="I9" s="6"/>
    </row>
    <row r="10">
      <c r="C10" s="7" t="s">
        <v>11</v>
      </c>
      <c r="I10" s="6"/>
    </row>
    <row r="12">
      <c r="A12" s="7"/>
      <c r="B12" s="7" t="s">
        <v>10</v>
      </c>
      <c r="C12" s="7" t="s">
        <v>12</v>
      </c>
      <c r="D12" s="7" t="s">
        <v>13</v>
      </c>
      <c r="E12" s="7" t="s">
        <v>14</v>
      </c>
    </row>
    <row r="13">
      <c r="A13" s="3" t="s">
        <v>15</v>
      </c>
      <c r="B13" s="9">
        <v>7.96405624</v>
      </c>
      <c r="C13" s="8">
        <v>31.745418</v>
      </c>
      <c r="D13" s="10">
        <f>MEDIAN(I1:I6)</f>
        <v>13.382229</v>
      </c>
      <c r="E13" s="10">
        <v>7.2517895</v>
      </c>
    </row>
    <row r="14">
      <c r="A14" s="7" t="s">
        <v>16</v>
      </c>
      <c r="B14" s="9">
        <v>12.46718662</v>
      </c>
      <c r="C14" s="11">
        <v>39.870444000000006</v>
      </c>
      <c r="D14" s="12">
        <v>16.382854000000002</v>
      </c>
      <c r="E14" s="8">
        <f>MEDIAN(E1:E6)</f>
        <v>8.822731</v>
      </c>
    </row>
    <row r="15">
      <c r="A15" s="7" t="s">
        <v>17</v>
      </c>
      <c r="B15" s="9">
        <v>38.17004598</v>
      </c>
      <c r="C15" s="8">
        <v>38.946669</v>
      </c>
      <c r="D15" s="8">
        <v>16.2663765</v>
      </c>
      <c r="E15" s="8">
        <v>8.9230595</v>
      </c>
    </row>
    <row r="18">
      <c r="B18" s="8">
        <f>divide(B14,D14)</f>
        <v>0.7609899118</v>
      </c>
      <c r="C18" s="13">
        <f>divide(E14,B14)</f>
        <v>0.7076761798</v>
      </c>
    </row>
    <row r="20">
      <c r="B20" s="7" t="s">
        <v>10</v>
      </c>
    </row>
    <row r="21">
      <c r="A21" s="3" t="s">
        <v>15</v>
      </c>
      <c r="B21" s="7">
        <f>MULTIPLY(C21,B13)</f>
        <v>6838.974015</v>
      </c>
      <c r="C21" s="14">
        <v>858.73</v>
      </c>
    </row>
    <row r="22">
      <c r="A22" s="7" t="s">
        <v>16</v>
      </c>
      <c r="B22" s="7">
        <f>MULTIPLY(C21,B14)</f>
        <v>10705.94717</v>
      </c>
    </row>
    <row r="23">
      <c r="A23" s="7" t="s">
        <v>17</v>
      </c>
      <c r="B23" s="7">
        <f>MULTIPLY(C21,B15)</f>
        <v>32777.76358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18</v>
      </c>
      <c r="C1" s="4" t="s">
        <v>1</v>
      </c>
      <c r="E1" s="3" t="s">
        <v>2</v>
      </c>
      <c r="H1" s="3" t="s">
        <v>3</v>
      </c>
      <c r="J1" s="3" t="s">
        <v>4</v>
      </c>
      <c r="L1" s="3" t="s">
        <v>5</v>
      </c>
      <c r="N1" s="3" t="s">
        <v>6</v>
      </c>
      <c r="P1" s="3" t="s">
        <v>7</v>
      </c>
      <c r="R1" s="7" t="s">
        <v>8</v>
      </c>
    </row>
    <row r="2">
      <c r="A2" s="7">
        <v>8.251178602E10</v>
      </c>
      <c r="C2" s="6">
        <v>3.4189962801E10</v>
      </c>
      <c r="E2" s="7">
        <v>1.8617659337E10</v>
      </c>
      <c r="H2" s="7">
        <v>6.9380901135E10</v>
      </c>
      <c r="J2" s="15">
        <v>2.7856110861E10</v>
      </c>
      <c r="L2" s="7">
        <v>1.5126092367E10</v>
      </c>
      <c r="N2" s="7">
        <v>8.2311127462E10</v>
      </c>
      <c r="P2" s="7">
        <v>3.5258180958E10</v>
      </c>
      <c r="R2" s="7">
        <v>1.8558825546E10</v>
      </c>
    </row>
    <row r="3">
      <c r="A3" s="7">
        <v>8.4854588257E10</v>
      </c>
      <c r="C3" s="7">
        <v>3.4618604407E10</v>
      </c>
      <c r="E3" s="7">
        <v>1.8628511125E10</v>
      </c>
      <c r="H3" s="7">
        <v>6.6665490451E10</v>
      </c>
      <c r="J3" s="16">
        <v>2.8228124703E10</v>
      </c>
      <c r="L3" s="7">
        <v>1.529765358E10</v>
      </c>
      <c r="N3" s="7">
        <v>8.134246386E10</v>
      </c>
      <c r="P3" s="7">
        <v>3.4257663504E10</v>
      </c>
      <c r="R3" s="7">
        <v>1.8641254164E10</v>
      </c>
    </row>
    <row r="4">
      <c r="A4" s="7">
        <v>8.4274876067E10</v>
      </c>
      <c r="C4" s="7">
        <v>3.3884300578E10</v>
      </c>
      <c r="E4" s="7">
        <v>1.8428358678E10</v>
      </c>
      <c r="H4" s="7">
        <v>6.6523248799E10</v>
      </c>
      <c r="J4" s="7">
        <v>2.7977558404E10</v>
      </c>
      <c r="L4" s="7">
        <v>1.5393871206E10</v>
      </c>
      <c r="N4" s="7">
        <v>8.2619846268E10</v>
      </c>
      <c r="P4" s="7">
        <v>3.3652172695E10</v>
      </c>
      <c r="R4" s="7">
        <v>1.8942205259E10</v>
      </c>
    </row>
    <row r="5">
      <c r="A5" s="7">
        <v>8.260161023E10</v>
      </c>
      <c r="C5" s="7">
        <v>3.4890657347E10</v>
      </c>
      <c r="E5" s="7">
        <v>1.8438276042E10</v>
      </c>
      <c r="H5" s="7">
        <v>6.8974773873E10</v>
      </c>
      <c r="J5" s="7">
        <v>2.7845206767E10</v>
      </c>
      <c r="L5" s="7">
        <v>1.5124535889E10</v>
      </c>
      <c r="N5" s="7">
        <v>8.178810905E10</v>
      </c>
      <c r="P5" s="7">
        <v>3.4940018907E10</v>
      </c>
      <c r="R5" s="7">
        <v>1.8836014353E10</v>
      </c>
    </row>
    <row r="6">
      <c r="A6" s="8">
        <f t="shared" ref="A6:E6" si="1">MEDIAN(A2:A5)</f>
        <v>83438243149</v>
      </c>
      <c r="B6" s="8" t="str">
        <f t="shared" si="1"/>
        <v>#NUM!</v>
      </c>
      <c r="C6" s="17">
        <f t="shared" si="1"/>
        <v>34404283604</v>
      </c>
      <c r="D6" s="8" t="str">
        <f t="shared" si="1"/>
        <v>#NUM!</v>
      </c>
      <c r="E6" s="8">
        <f t="shared" si="1"/>
        <v>18527967690</v>
      </c>
      <c r="G6" s="8" t="str">
        <f t="shared" ref="G6:R6" si="2">MEDIAN(G2:G5)</f>
        <v>#NUM!</v>
      </c>
      <c r="H6" s="8">
        <f t="shared" si="2"/>
        <v>67820132162</v>
      </c>
      <c r="I6" s="8" t="str">
        <f t="shared" si="2"/>
        <v>#NUM!</v>
      </c>
      <c r="J6" s="8">
        <f t="shared" si="2"/>
        <v>27916834633</v>
      </c>
      <c r="K6" s="8" t="str">
        <f t="shared" si="2"/>
        <v>#NUM!</v>
      </c>
      <c r="L6" s="8">
        <f t="shared" si="2"/>
        <v>15211872974</v>
      </c>
      <c r="M6" s="8" t="str">
        <f t="shared" si="2"/>
        <v>#NUM!</v>
      </c>
      <c r="N6" s="8">
        <f t="shared" si="2"/>
        <v>82049618256</v>
      </c>
      <c r="O6" s="8" t="str">
        <f t="shared" si="2"/>
        <v>#NUM!</v>
      </c>
      <c r="P6" s="8">
        <f t="shared" si="2"/>
        <v>34598841206</v>
      </c>
      <c r="Q6" s="8" t="str">
        <f t="shared" si="2"/>
        <v>#NUM!</v>
      </c>
      <c r="R6" s="8">
        <f t="shared" si="2"/>
        <v>18738634259</v>
      </c>
    </row>
    <row r="7">
      <c r="A7" s="6">
        <f t="shared" ref="A7:E7" si="3">divide(A6,1000000)</f>
        <v>83438.24315</v>
      </c>
      <c r="B7" s="6" t="str">
        <f t="shared" si="3"/>
        <v>#NUM!</v>
      </c>
      <c r="C7" s="6">
        <f t="shared" si="3"/>
        <v>34404.2836</v>
      </c>
      <c r="D7" s="6" t="str">
        <f t="shared" si="3"/>
        <v>#NUM!</v>
      </c>
      <c r="E7" s="6">
        <f t="shared" si="3"/>
        <v>18527.96769</v>
      </c>
      <c r="F7" s="6"/>
      <c r="G7" s="6" t="str">
        <f t="shared" ref="G7:R7" si="4">divide(G6,1000000)</f>
        <v>#NUM!</v>
      </c>
      <c r="H7" s="6">
        <f t="shared" si="4"/>
        <v>67820.13216</v>
      </c>
      <c r="I7" s="6" t="str">
        <f t="shared" si="4"/>
        <v>#NUM!</v>
      </c>
      <c r="J7" s="6">
        <f t="shared" si="4"/>
        <v>27916.83463</v>
      </c>
      <c r="K7" s="6" t="str">
        <f t="shared" si="4"/>
        <v>#NUM!</v>
      </c>
      <c r="L7" s="6">
        <f t="shared" si="4"/>
        <v>15211.87297</v>
      </c>
      <c r="M7" s="6" t="str">
        <f t="shared" si="4"/>
        <v>#NUM!</v>
      </c>
      <c r="N7" s="6">
        <f t="shared" si="4"/>
        <v>82049.61826</v>
      </c>
      <c r="O7" s="6" t="str">
        <f t="shared" si="4"/>
        <v>#NUM!</v>
      </c>
      <c r="P7" s="6">
        <f t="shared" si="4"/>
        <v>34598.84121</v>
      </c>
      <c r="Q7" s="6" t="str">
        <f t="shared" si="4"/>
        <v>#NUM!</v>
      </c>
      <c r="R7" s="6">
        <f t="shared" si="4"/>
        <v>18738.63426</v>
      </c>
    </row>
    <row r="8">
      <c r="A8" s="15"/>
      <c r="B8" s="1">
        <v>4.84835035E8</v>
      </c>
      <c r="C8" s="8">
        <f>DIVIDE(B8,1000000)</f>
        <v>484.835035</v>
      </c>
      <c r="H8" s="1">
        <v>3.98202812E8</v>
      </c>
      <c r="I8" s="8">
        <f>divide(H8,1000000)</f>
        <v>398.202812</v>
      </c>
      <c r="N8" s="1">
        <v>1.908502299E9</v>
      </c>
      <c r="O8" s="8">
        <f>DIVIDE(N8,1000000)</f>
        <v>1908.502299</v>
      </c>
    </row>
    <row r="10">
      <c r="A10" s="7"/>
      <c r="B10" s="7" t="s">
        <v>10</v>
      </c>
      <c r="C10" s="7" t="s">
        <v>12</v>
      </c>
      <c r="D10" s="7" t="s">
        <v>13</v>
      </c>
      <c r="E10" s="7" t="s">
        <v>14</v>
      </c>
    </row>
    <row r="11">
      <c r="A11" s="3" t="s">
        <v>15</v>
      </c>
      <c r="B11" s="9">
        <v>3.98202812E8</v>
      </c>
      <c r="C11" s="8">
        <v>6.7820132162E10</v>
      </c>
      <c r="D11" s="10">
        <v>2.79168346325E10</v>
      </c>
      <c r="E11" s="10">
        <v>1.52118729735E10</v>
      </c>
      <c r="F11" s="8">
        <f t="shared" ref="F11:G11" si="5">D11/C11</f>
        <v>0.4116304959</v>
      </c>
      <c r="G11" s="8">
        <f t="shared" si="5"/>
        <v>0.544899634</v>
      </c>
    </row>
    <row r="12">
      <c r="A12" s="7" t="s">
        <v>16</v>
      </c>
      <c r="B12" s="7">
        <v>4.84835035E8</v>
      </c>
      <c r="C12" s="18">
        <f>MEDIAN(A2:A5)</f>
        <v>83438243149</v>
      </c>
      <c r="D12" s="12">
        <v>3.4404283604E10</v>
      </c>
      <c r="E12" s="8">
        <v>1.85279676895E10</v>
      </c>
      <c r="F12" s="8">
        <f t="shared" ref="F12:G12" si="6">D12/C12</f>
        <v>0.4123323108</v>
      </c>
      <c r="G12" s="8">
        <f t="shared" si="6"/>
        <v>0.5385366515</v>
      </c>
      <c r="N12" s="8">
        <f>DIVIDE(N8,50000000)</f>
        <v>38.17004598</v>
      </c>
    </row>
    <row r="13">
      <c r="A13" s="7" t="s">
        <v>17</v>
      </c>
      <c r="B13" s="9">
        <v>1.908502299E9</v>
      </c>
      <c r="C13" s="8">
        <v>8.2049618256E10</v>
      </c>
      <c r="D13" s="8">
        <v>3.45988412055E10</v>
      </c>
      <c r="E13" s="8">
        <v>1.87386342585E10</v>
      </c>
      <c r="F13" s="8">
        <f t="shared" ref="F13:G13" si="7">D13/C13</f>
        <v>0.4216819278</v>
      </c>
      <c r="G13" s="8">
        <f t="shared" si="7"/>
        <v>0.5415971635</v>
      </c>
    </row>
    <row r="15">
      <c r="A15" s="3"/>
      <c r="B15" s="19">
        <f t="shared" ref="B15:D15" si="8">$B11/C11*100</f>
        <v>0.5871454379</v>
      </c>
      <c r="C15" s="19">
        <f t="shared" si="8"/>
        <v>1.42638955</v>
      </c>
      <c r="D15" s="19">
        <f t="shared" si="8"/>
        <v>2.617710605</v>
      </c>
      <c r="E15" s="19"/>
    </row>
    <row r="16">
      <c r="B16" s="19">
        <f>B12/$C$12*100</f>
        <v>0.581070522</v>
      </c>
      <c r="C16" s="19">
        <f t="shared" ref="C16:D16" si="9">$B12/D12*100</f>
        <v>1.40922869</v>
      </c>
      <c r="D16" s="19">
        <f t="shared" si="9"/>
        <v>2.616773966</v>
      </c>
      <c r="E16" s="19"/>
    </row>
    <row r="17">
      <c r="B17" s="19">
        <f>B13/$C$13*100</f>
        <v>2.326034343</v>
      </c>
      <c r="C17" s="19">
        <f t="shared" ref="C17:D17" si="10">$B13/D13*100</f>
        <v>5.516087338</v>
      </c>
      <c r="D17" s="19">
        <f t="shared" si="10"/>
        <v>10.18485271</v>
      </c>
      <c r="E17" s="19"/>
    </row>
    <row r="19">
      <c r="A19" s="7" t="s">
        <v>19</v>
      </c>
      <c r="B19" s="8">
        <f t="shared" ref="B19:E19" si="11">B12/B11</f>
        <v>1.217558039</v>
      </c>
      <c r="C19" s="8">
        <f t="shared" si="11"/>
        <v>1.230287239</v>
      </c>
      <c r="D19" s="8">
        <f t="shared" si="11"/>
        <v>1.232384834</v>
      </c>
      <c r="E19" s="8">
        <f t="shared" si="11"/>
        <v>1.217993847</v>
      </c>
    </row>
    <row r="20">
      <c r="A20" s="7" t="s">
        <v>20</v>
      </c>
      <c r="B20" s="8">
        <f t="shared" ref="B20:E20" si="12">B13/B11</f>
        <v>4.792789607</v>
      </c>
      <c r="C20" s="8">
        <f t="shared" si="12"/>
        <v>1.209812126</v>
      </c>
      <c r="D20" s="8">
        <f t="shared" si="12"/>
        <v>1.239354019</v>
      </c>
      <c r="E20" s="8">
        <f t="shared" si="12"/>
        <v>1.231842673</v>
      </c>
    </row>
    <row r="22">
      <c r="A22" s="7" t="s">
        <v>21</v>
      </c>
      <c r="B22" s="8">
        <f t="shared" ref="B22:E22" si="13">B13/B12</f>
        <v>3.936395189</v>
      </c>
      <c r="C22" s="8">
        <f t="shared" si="13"/>
        <v>0.9833574529</v>
      </c>
      <c r="D22" s="8">
        <f t="shared" si="13"/>
        <v>1.00565504</v>
      </c>
      <c r="E22" s="8">
        <f t="shared" si="13"/>
        <v>1.011370193</v>
      </c>
    </row>
  </sheetData>
  <drawing r:id="rId1"/>
</worksheet>
</file>