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klie/Desktop/lab/projects/PredictMEE/doc/revision/"/>
    </mc:Choice>
  </mc:AlternateContent>
  <xr:revisionPtr revIDLastSave="0" documentId="13_ncr:1_{1752409B-82C1-4041-94EE-747348714047}" xr6:coauthVersionLast="46" xr6:coauthVersionMax="46" xr10:uidLastSave="{00000000-0000-0000-0000-000000000000}"/>
  <bookViews>
    <workbookView xWindow="0" yWindow="460" windowWidth="14400" windowHeight="16180" activeTab="2" xr2:uid="{964FD5D5-A3AE-0C4F-B069-AD73688C4008}"/>
  </bookViews>
  <sheets>
    <sheet name="Incorrect Age Predictions" sheetId="1" r:id="rId1"/>
    <sheet name="Training Performances" sheetId="2" r:id="rId2"/>
    <sheet name="Prediction Accura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3" i="3"/>
  <c r="AA4" i="3"/>
  <c r="AA5" i="3"/>
  <c r="AA6" i="3"/>
  <c r="AA7" i="3"/>
  <c r="AA8" i="3"/>
  <c r="AA9" i="3"/>
  <c r="AA10" i="3"/>
  <c r="AA11" i="3"/>
  <c r="AA12" i="3"/>
  <c r="AA3" i="3"/>
  <c r="Z4" i="3"/>
  <c r="Z5" i="3"/>
  <c r="Z6" i="3"/>
  <c r="Z7" i="3"/>
  <c r="Z8" i="3"/>
  <c r="Z9" i="3"/>
  <c r="Z10" i="3"/>
  <c r="Z11" i="3"/>
  <c r="Z12" i="3"/>
  <c r="Z3" i="3"/>
  <c r="C20" i="2"/>
  <c r="D20" i="2"/>
  <c r="E20" i="2"/>
  <c r="B20" i="2"/>
  <c r="C19" i="2"/>
  <c r="D19" i="2"/>
  <c r="E19" i="2"/>
  <c r="B19" i="2"/>
  <c r="F123" i="1"/>
  <c r="F122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F121" i="1" l="1"/>
</calcChain>
</file>

<file path=xl/sharedStrings.xml><?xml version="1.0" encoding="utf-8"?>
<sst xmlns="http://schemas.openxmlformats.org/spreadsheetml/2006/main" count="734" uniqueCount="187">
  <si>
    <t>Age</t>
  </si>
  <si>
    <t>0 days old</t>
  </si>
  <si>
    <t>days old</t>
  </si>
  <si>
    <t>10 dpf old</t>
  </si>
  <si>
    <t>dpf old</t>
  </si>
  <si>
    <t>16S rDNA based microbial profile ileostoma effluent collected subject 1 morning day 1</t>
  </si>
  <si>
    <t>morning day</t>
  </si>
  <si>
    <t>16S rRNA based microbial profile ileostoma effluent collected subject 2 afternoon day 1</t>
  </si>
  <si>
    <t>afternoon day</t>
  </si>
  <si>
    <t>2 hours post exposure</t>
  </si>
  <si>
    <t>hours post</t>
  </si>
  <si>
    <t>juvenile</t>
  </si>
  <si>
    <t>2 week dark-adapted</t>
  </si>
  <si>
    <t>2 week</t>
  </si>
  <si>
    <t>7 days old</t>
  </si>
  <si>
    <t>2014 Sum - mean (22101)</t>
  </si>
  <si>
    <t>2014 Sum</t>
  </si>
  <si>
    <t>4 hr FGF + LY294002 Rep2</t>
  </si>
  <si>
    <t>4 hr</t>
  </si>
  <si>
    <t>e13.5</t>
  </si>
  <si>
    <t>4 hr FGF + PD325901 Rep1</t>
  </si>
  <si>
    <t>5 weeks old</t>
  </si>
  <si>
    <t>weeks old</t>
  </si>
  <si>
    <t>7 week age</t>
  </si>
  <si>
    <t>week age</t>
  </si>
  <si>
    <t>7 weeks</t>
  </si>
  <si>
    <t>7 week</t>
  </si>
  <si>
    <t>8-oxoG challenge - 60 min</t>
  </si>
  <si>
    <t>60 min</t>
  </si>
  <si>
    <t>8 weeks</t>
  </si>
  <si>
    <t>Alamo Salt Experiment Control Rep 2 - 12 h</t>
  </si>
  <si>
    <t>12 h</t>
  </si>
  <si>
    <t>30d</t>
  </si>
  <si>
    <t>Alamo Salt Experiment Treatment Rep 1 - 24 h</t>
  </si>
  <si>
    <t>24 h</t>
  </si>
  <si>
    <t>Arabidopsis thaliana Cold Treatment 12 hours</t>
  </si>
  <si>
    <t>12 hours</t>
  </si>
  <si>
    <t>21 day</t>
  </si>
  <si>
    <t>DMD sample Replicate 2 myotube day 2</t>
  </si>
  <si>
    <t>day 2</t>
  </si>
  <si>
    <t>1 years old</t>
  </si>
  <si>
    <t>DMD sample Replicate 3 myotube day 1</t>
  </si>
  <si>
    <t>day 1</t>
  </si>
  <si>
    <t>2 years old</t>
  </si>
  <si>
    <t>Day 14 Of Antibiotic Treatment Human Gut Metagenome</t>
  </si>
  <si>
    <t>Day 14</t>
  </si>
  <si>
    <t>Dental lamina Pre-initiation stage rep2</t>
  </si>
  <si>
    <t>Pre-initiation stage</t>
  </si>
  <si>
    <t>one year old</t>
  </si>
  <si>
    <t>ENCODE biosample ENCBS080PZG: Established 1987 peripheral blood patient T-cell acute lymphoblastic leukemia (T-ALL) obtained two months prior death</t>
  </si>
  <si>
    <t>months prior</t>
  </si>
  <si>
    <t>38 year</t>
  </si>
  <si>
    <t>ENCODE biosample ENCBS835VCD: Day 13 (T13)</t>
  </si>
  <si>
    <t>Day 13</t>
  </si>
  <si>
    <t>25 year</t>
  </si>
  <si>
    <t>Embryonic transcriptome domesticated turkey aflatoxin B1 1 day exposure liver sample 2</t>
  </si>
  <si>
    <t>day exposure</t>
  </si>
  <si>
    <t>day 18 embryo</t>
  </si>
  <si>
    <t>Embryonic transcriptome domesticated turkey aflatoxin B1 1 day exposure liver sample 6</t>
  </si>
  <si>
    <t>Embryonic transcriptome domesticated turkey aflatoxin B1 1 day exposure liver sample 7</t>
  </si>
  <si>
    <t>Flower inflorescence buds stage I</t>
  </si>
  <si>
    <t>stage I</t>
  </si>
  <si>
    <t>two years</t>
  </si>
  <si>
    <t>Hepatitis B booster immunisation study - 1066</t>
  </si>
  <si>
    <t>booster immunisation</t>
  </si>
  <si>
    <t>Hepatitis B booster immunisation study - 1070</t>
  </si>
  <si>
    <t>Hepatitis B booster immunisation study - 1776</t>
  </si>
  <si>
    <t>Injured spinal cord Trachemys scripta elegans 4 dpl N2</t>
  </si>
  <si>
    <t>4 dpl</t>
  </si>
  <si>
    <t>1 year</t>
  </si>
  <si>
    <t>Inoculated resistant cultivar 6hr post inoculation</t>
  </si>
  <si>
    <t>6hr post</t>
  </si>
  <si>
    <t>14 days</t>
  </si>
  <si>
    <t>Inoculated susceptible cultivar 24hr post inoculation</t>
  </si>
  <si>
    <t>24hr post</t>
  </si>
  <si>
    <t>Late flowering PHYTOCHROME C mutant sample Brachypodium distachyon</t>
  </si>
  <si>
    <t>Late flowering</t>
  </si>
  <si>
    <t>few months</t>
  </si>
  <si>
    <t>Library 3 MiSeq Cre normal PCR 15 cycles</t>
  </si>
  <si>
    <t>15 cycles</t>
  </si>
  <si>
    <t>21 days</t>
  </si>
  <si>
    <t>May value evaluating role t(16</t>
  </si>
  <si>
    <t>Methylome WT Root 21 -Pi_r2</t>
  </si>
  <si>
    <t>21 -Pi_r2</t>
  </si>
  <si>
    <t>2 weeks + 21 d</t>
  </si>
  <si>
    <t>Methylome dcl3a Root 21 -Pi_r2</t>
  </si>
  <si>
    <t>Microbiota infant TB15 1 month age</t>
  </si>
  <si>
    <t>month age</t>
  </si>
  <si>
    <t>1 month</t>
  </si>
  <si>
    <t>Model organism animal sample Dermacentor andersoni 2 days</t>
  </si>
  <si>
    <t>2 days</t>
  </si>
  <si>
    <t>adults</t>
  </si>
  <si>
    <t>Nuclear_RNA extract Differentiated Myotubes 7 days cell culture Duchenne Muscular Dystrophy (DMD) donors Caucasian origin_Nuclear_DMD_MT-7_9813_21</t>
  </si>
  <si>
    <t>7 days</t>
  </si>
  <si>
    <t>Nuclear_RNA extract Differentiated Myotubes 7 days cell culture Healthy donors Caucasian origin_Nuclear_CTRL_MT-7_10006_11</t>
  </si>
  <si>
    <t>Patient 2 Day 3</t>
  </si>
  <si>
    <t>Day 3</t>
  </si>
  <si>
    <t>RESA-Seq - WT 8h pA r3 B1</t>
  </si>
  <si>
    <t>8h pA</t>
  </si>
  <si>
    <t>RRGD Timepoint VI - recovery 15 min</t>
  </si>
  <si>
    <t>15 min</t>
  </si>
  <si>
    <t>23 days</t>
  </si>
  <si>
    <t>Retina Aipl1 knockout mouse postnatal day 50</t>
  </si>
  <si>
    <t>postnatal day</t>
  </si>
  <si>
    <t>50 days</t>
  </si>
  <si>
    <t>Single cell 4 month old LMPP 10</t>
  </si>
  <si>
    <t>month old</t>
  </si>
  <si>
    <t>4 months</t>
  </si>
  <si>
    <t>Skeletal muscle 8-week old mouse</t>
  </si>
  <si>
    <t>8-week old</t>
  </si>
  <si>
    <t>T1 - horses intensive training stage (after slow canter phase) (March)_3</t>
  </si>
  <si>
    <t>stage (after</t>
  </si>
  <si>
    <t>3 year old</t>
  </si>
  <si>
    <t>Vaginal microbiota associated preterm delivery</t>
  </si>
  <si>
    <t>preterm delivery</t>
  </si>
  <si>
    <t>Zeitgeber Time 00</t>
  </si>
  <si>
    <t>Zeitgeber Time</t>
  </si>
  <si>
    <t>3 weeks</t>
  </si>
  <si>
    <t>Zeitgeber Time 18</t>
  </si>
  <si>
    <t>5 weeks</t>
  </si>
  <si>
    <t>bisulfite treated genomic DNA old sun exposed epidermis 3</t>
  </si>
  <si>
    <t>old sun</t>
  </si>
  <si>
    <t>cinerea B9 different inoculation time treatments</t>
  </si>
  <si>
    <t>time treatments</t>
  </si>
  <si>
    <t>five 5w old individuals (male)</t>
  </si>
  <si>
    <t>5w old</t>
  </si>
  <si>
    <t>5 week</t>
  </si>
  <si>
    <t>time point 2</t>
  </si>
  <si>
    <t>time point</t>
  </si>
  <si>
    <t>zebrafish normal developmental age 72hpf control_rep2</t>
  </si>
  <si>
    <t>developmental age</t>
  </si>
  <si>
    <t>72 hpf¬£¬®hour post fertilization¬£¬©</t>
  </si>
  <si>
    <t>Merging Threshold</t>
  </si>
  <si>
    <t>Accuracy</t>
  </si>
  <si>
    <t>Precision</t>
  </si>
  <si>
    <t>F1</t>
  </si>
  <si>
    <t>Recall</t>
  </si>
  <si>
    <t>Tissue</t>
  </si>
  <si>
    <t>Strain</t>
  </si>
  <si>
    <t>Species</t>
  </si>
  <si>
    <t>Sex</t>
  </si>
  <si>
    <t>Platform</t>
  </si>
  <si>
    <t>Genotype</t>
  </si>
  <si>
    <t>Data type</t>
  </si>
  <si>
    <t>Condition/Disease</t>
  </si>
  <si>
    <t>Cell type</t>
  </si>
  <si>
    <t>percent_correct</t>
  </si>
  <si>
    <t>either_match</t>
  </si>
  <si>
    <t>match</t>
  </si>
  <si>
    <t>fraction_match_contain</t>
  </si>
  <si>
    <t>match_contain</t>
  </si>
  <si>
    <t>fraction_match_cosine</t>
  </si>
  <si>
    <t>match_cosine</t>
  </si>
  <si>
    <t>fraction_predicted</t>
  </si>
  <si>
    <t>predicted</t>
  </si>
  <si>
    <t>titles</t>
  </si>
  <si>
    <t>Protocol</t>
  </si>
  <si>
    <t>Category</t>
  </si>
  <si>
    <t>Actual</t>
  </si>
  <si>
    <t>Predicted</t>
  </si>
  <si>
    <t>TITLE</t>
  </si>
  <si>
    <t>Actual Word Length</t>
  </si>
  <si>
    <t>Is unigram?</t>
  </si>
  <si>
    <t>SUM UNIGRAM:</t>
  </si>
  <si>
    <t>TOTAL</t>
  </si>
  <si>
    <t>Training w/ Unigrams</t>
  </si>
  <si>
    <t>Threshold: 0.9</t>
  </si>
  <si>
    <t>Threshold: 0.7</t>
  </si>
  <si>
    <t>Exclude Unigrams</t>
  </si>
  <si>
    <t>Trial</t>
  </si>
  <si>
    <t>Trial 2</t>
  </si>
  <si>
    <t>Trial 3</t>
  </si>
  <si>
    <t>Trial 4</t>
  </si>
  <si>
    <t>Trial 5</t>
  </si>
  <si>
    <t>Average</t>
  </si>
  <si>
    <t>Standard Deviation</t>
  </si>
  <si>
    <t>Trial Prediction Accuracy</t>
  </si>
  <si>
    <t>Category Name</t>
  </si>
  <si>
    <t># TITLES</t>
  </si>
  <si>
    <t># Predicted</t>
  </si>
  <si>
    <t># Correct</t>
  </si>
  <si>
    <t>TITLES</t>
  </si>
  <si>
    <t>Trial 6</t>
  </si>
  <si>
    <t>Trial 10</t>
  </si>
  <si>
    <t>Trial 9</t>
  </si>
  <si>
    <t>Trial 8</t>
  </si>
  <si>
    <t>Trial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</si>
</sst>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Helvetica Neue"/>
      <family val="2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b/>
      <sz val="13.95"/>
      <color rgb="FF000000"/>
      <name val="Times New Roman"/>
      <family val="1"/>
    </font>
    <font>
      <b/>
      <sz val="12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theme="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4" xfId="0" applyFont="1" applyFill="1" applyBorder="1"/>
    <xf numFmtId="0" fontId="0" fillId="0" borderId="4" xfId="0" applyFont="1" applyBorder="1"/>
    <xf numFmtId="0" fontId="0" fillId="0" borderId="6" xfId="0" applyFont="1" applyBorder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/>
    <xf numFmtId="10" fontId="0" fillId="0" borderId="5" xfId="0" applyNumberFormat="1" applyFont="1" applyBorder="1"/>
    <xf numFmtId="10" fontId="5" fillId="0" borderId="0" xfId="0" applyNumberFormat="1" applyFont="1"/>
    <xf numFmtId="164" fontId="0" fillId="0" borderId="8" xfId="0" applyNumberFormat="1" applyFont="1" applyBorder="1"/>
    <xf numFmtId="0" fontId="0" fillId="0" borderId="5" xfId="0" applyFont="1" applyBorder="1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8"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5E768D-9474-4445-B115-4762C72A6B15}" name="Table1" displayName="Table1" ref="A15:K25" totalsRowShown="0">
  <autoFilter ref="A15:K25" xr:uid="{CD0E8320-3266-5447-9F3F-2511046289E4}"/>
  <tableColumns count="11">
    <tableColumn id="1" xr3:uid="{48CE2C6B-B4AE-484F-90FA-82283605A2A0}" name="Category"/>
    <tableColumn id="2" xr3:uid="{6AD05E2C-AC2E-B24A-9AEB-30138CFB061D}" name="titles"/>
    <tableColumn id="3" xr3:uid="{20F35A70-D6BE-DA42-9C23-24CA5CFCB1E3}" name="predicted"/>
    <tableColumn id="4" xr3:uid="{D512DC19-5A8C-6548-B995-C44FAA7874CE}" name="fraction_predicted"/>
    <tableColumn id="5" xr3:uid="{ED8F8A31-AA41-8A41-951E-617DCC459414}" name="match_cosine"/>
    <tableColumn id="6" xr3:uid="{BF6DF70C-9241-FF47-A0CD-25763E65A52C}" name="fraction_match_cosine"/>
    <tableColumn id="7" xr3:uid="{F98CB4EF-B405-CF48-8B91-40ABB75A8E1F}" name="match_contain"/>
    <tableColumn id="8" xr3:uid="{E74470EF-13F8-7349-9A1C-76677CFF7A56}" name="fraction_match_contain"/>
    <tableColumn id="9" xr3:uid="{D6E51610-5DB8-3F43-816E-A493B5659B0F}" name="match"/>
    <tableColumn id="10" xr3:uid="{E6AA4557-487C-D64A-8184-55DF18CDB4C7}" name="either_match" dataDxfId="7"/>
    <tableColumn id="11" xr3:uid="{4C8A714F-5E04-E54E-91FC-DE6BA357B264}" name="percent_correct" dataDxfId="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BA1424-7AFF-9545-B0EF-DF63556463B8}" name="Table2" displayName="Table2" ref="A2:K12" totalsRowShown="0">
  <autoFilter ref="A2:K12" xr:uid="{F9C9D822-1920-F940-A10A-59CF5E32C3B8}"/>
  <tableColumns count="11">
    <tableColumn id="1" xr3:uid="{7333B469-C258-9746-87D2-6BF12F0C3EB5}" name="Category"/>
    <tableColumn id="2" xr3:uid="{37AEA7F6-6976-E94D-9EB4-8C2388F0E007}" name="titles"/>
    <tableColumn id="3" xr3:uid="{5BF37BA8-7756-034A-B5A6-6AF93C646C4F}" name="predicted"/>
    <tableColumn id="4" xr3:uid="{57B02949-28E5-8244-970C-DBA70396B6C8}" name="fraction_predicted"/>
    <tableColumn id="5" xr3:uid="{15DD3574-C974-C54D-90FD-FED796170704}" name="match_cosine"/>
    <tableColumn id="6" xr3:uid="{023478C4-3F18-3347-9132-CFA4F6B1FAB1}" name="fraction_match_cosine"/>
    <tableColumn id="7" xr3:uid="{AF3B0F55-8B2B-174C-96DC-01D7C4ECAF6B}" name="match_contain"/>
    <tableColumn id="8" xr3:uid="{11E6B582-0628-5547-AF20-88C490E03BFF}" name="fraction_match_contain"/>
    <tableColumn id="9" xr3:uid="{5DDFF6B8-E5F1-8C4A-8821-34F7A2CCE1C1}" name="match"/>
    <tableColumn id="10" xr3:uid="{A348C3DF-AFFC-274C-B9C4-7D010D7BF0BB}" name="either_match" dataDxfId="5"/>
    <tableColumn id="11" xr3:uid="{29F3432D-9342-4D4A-978D-9ACF7F68E261}" name="percent_correct" dataDxfId="4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30155F-D624-BC43-8E26-A7B88F1F2F06}" name="Table3" displayName="Table3" ref="A28:K39" totalsRowShown="0">
  <autoFilter ref="A28:K39" xr:uid="{FE93D42A-453D-1A45-97B2-F1FDAE4DB196}"/>
  <tableColumns count="11">
    <tableColumn id="1" xr3:uid="{B11704AD-DDF7-D34E-BCFB-7A8C2732FC5E}" name="Category"/>
    <tableColumn id="2" xr3:uid="{3ACEDA15-8D55-0649-B0F4-5FA086BF0CF7}" name="titles"/>
    <tableColumn id="3" xr3:uid="{550A29C2-7920-DF4A-B2A7-80F69C621D96}" name="predicted"/>
    <tableColumn id="4" xr3:uid="{D6CC3B73-C750-574D-999E-351CDD266747}" name="fraction_predicted"/>
    <tableColumn id="5" xr3:uid="{7E9C4390-F62A-A244-93E1-B1B0DDA95C7C}" name="match_cosine"/>
    <tableColumn id="6" xr3:uid="{96D0B1A7-95D3-D64A-9310-5803F297A5DC}" name="fraction_match_cosine"/>
    <tableColumn id="7" xr3:uid="{EA37A9AD-7576-A947-AC2C-D5E90F35B6EC}" name="match_contain"/>
    <tableColumn id="8" xr3:uid="{4A38AC1C-E4F7-5B4F-8F80-E3B7D325DA12}" name="fraction_match_contain"/>
    <tableColumn id="9" xr3:uid="{8D55676D-36F8-584C-B9F9-93BA02057B8B}" name="match"/>
    <tableColumn id="10" xr3:uid="{55683CBC-96FD-5A4F-8297-1CE5246547E6}" name="either_match" dataDxfId="3"/>
    <tableColumn id="11" xr3:uid="{8C5B71EE-118D-D94E-85CD-07670AD60A8E}" name="percent_correct" dataDxfId="2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8C06D6-8EA8-5948-9DE0-B0922B50E546}" name="Table4" displayName="Table4" ref="A42:K52" totalsRowShown="0">
  <autoFilter ref="A42:K52" xr:uid="{2B3241CA-FD36-5641-94DD-14B014E07149}"/>
  <tableColumns count="11">
    <tableColumn id="1" xr3:uid="{FA0B1D30-3018-B847-B2D9-D8383AD4DD02}" name="Category"/>
    <tableColumn id="2" xr3:uid="{B19D27C6-5C05-3140-91F0-4D790DC396B1}" name="titles"/>
    <tableColumn id="3" xr3:uid="{716CFB6D-EFA2-B24B-BC26-3603C00C138F}" name="predicted"/>
    <tableColumn id="4" xr3:uid="{0A83B2AF-0099-2D48-A1E9-76F061B6A16B}" name="fraction_predicted"/>
    <tableColumn id="5" xr3:uid="{D87B222B-2C33-A14A-B617-C387B4DCB200}" name="match_cosine"/>
    <tableColumn id="6" xr3:uid="{612CEC0C-4916-4A40-9405-9BA3943CAE52}" name="fraction_match_cosine"/>
    <tableColumn id="7" xr3:uid="{6BF10CC0-C870-804B-8C9A-968A34BF01D0}" name="match_contain"/>
    <tableColumn id="8" xr3:uid="{63DAEDD9-44D4-FF46-BA41-F16128FE6602}" name="fraction_match_contain"/>
    <tableColumn id="9" xr3:uid="{7C9B15B4-8ABD-3945-9849-D46DE2C036F8}" name="match"/>
    <tableColumn id="10" xr3:uid="{359548EC-4B2E-DA42-BEE5-6EFDE9D49C1C}" name="either_match" dataDxfId="1"/>
    <tableColumn id="11" xr3:uid="{76FF699F-90DE-5640-9BC1-9CC7B4514F55}" name="percent_correc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A24B-B02E-354C-BB2B-B41686BEF4A4}">
  <dimension ref="A1:F123"/>
  <sheetViews>
    <sheetView zoomScaleNormal="100" workbookViewId="0">
      <selection activeCell="F123" sqref="F123"/>
    </sheetView>
  </sheetViews>
  <sheetFormatPr baseColWidth="10" defaultRowHeight="16" x14ac:dyDescent="0.2"/>
  <cols>
    <col min="1" max="1" width="8.5" bestFit="1" customWidth="1"/>
    <col min="2" max="2" width="134.1640625" bestFit="1" customWidth="1"/>
    <col min="3" max="3" width="26.33203125" bestFit="1" customWidth="1"/>
    <col min="4" max="4" width="33.33203125" bestFit="1" customWidth="1"/>
    <col min="5" max="5" width="17.5" bestFit="1" customWidth="1"/>
    <col min="6" max="6" width="10.83203125" bestFit="1" customWidth="1"/>
  </cols>
  <sheetData>
    <row r="1" spans="1:6" ht="17" thickBot="1" x14ac:dyDescent="0.25">
      <c r="A1" s="7" t="s">
        <v>157</v>
      </c>
      <c r="B1" s="7" t="s">
        <v>160</v>
      </c>
      <c r="C1" s="7" t="s">
        <v>159</v>
      </c>
      <c r="D1" s="7" t="s">
        <v>158</v>
      </c>
      <c r="E1" s="7" t="s">
        <v>161</v>
      </c>
      <c r="F1" s="7" t="s">
        <v>162</v>
      </c>
    </row>
    <row r="2" spans="1:6" x14ac:dyDescent="0.2">
      <c r="A2" s="5" t="s">
        <v>0</v>
      </c>
      <c r="B2" s="5" t="s">
        <v>1</v>
      </c>
      <c r="C2" s="5" t="s">
        <v>2</v>
      </c>
      <c r="D2" s="5">
        <v>0</v>
      </c>
      <c r="E2" s="5">
        <f t="shared" ref="E2:E67" si="0">LEN(D2)-LEN(SUBSTITUTE(D2," ",""))+1</f>
        <v>1</v>
      </c>
      <c r="F2" s="5">
        <f>IF(E2=1, 1, 0)</f>
        <v>1</v>
      </c>
    </row>
    <row r="3" spans="1:6" x14ac:dyDescent="0.2">
      <c r="A3" s="6" t="s">
        <v>0</v>
      </c>
      <c r="B3" s="6" t="s">
        <v>3</v>
      </c>
      <c r="C3" s="6" t="s">
        <v>4</v>
      </c>
      <c r="D3" s="6">
        <v>10</v>
      </c>
      <c r="E3" s="6">
        <f t="shared" si="0"/>
        <v>1</v>
      </c>
      <c r="F3" s="6">
        <f t="shared" ref="F3:F66" si="1">IF(E3=1, 1, 0)</f>
        <v>1</v>
      </c>
    </row>
    <row r="4" spans="1:6" x14ac:dyDescent="0.2">
      <c r="A4" s="6" t="s">
        <v>0</v>
      </c>
      <c r="B4" s="6" t="s">
        <v>5</v>
      </c>
      <c r="C4" s="6" t="s">
        <v>6</v>
      </c>
      <c r="D4" s="6">
        <v>79</v>
      </c>
      <c r="E4" s="6">
        <f t="shared" si="0"/>
        <v>1</v>
      </c>
      <c r="F4" s="6">
        <f t="shared" si="1"/>
        <v>1</v>
      </c>
    </row>
    <row r="5" spans="1:6" x14ac:dyDescent="0.2">
      <c r="A5" s="6" t="s">
        <v>0</v>
      </c>
      <c r="B5" s="6" t="s">
        <v>7</v>
      </c>
      <c r="C5" s="6" t="s">
        <v>8</v>
      </c>
      <c r="D5" s="6">
        <v>65</v>
      </c>
      <c r="E5" s="6">
        <f t="shared" si="0"/>
        <v>1</v>
      </c>
      <c r="F5" s="6">
        <f t="shared" si="1"/>
        <v>1</v>
      </c>
    </row>
    <row r="6" spans="1:6" x14ac:dyDescent="0.2">
      <c r="A6" s="6" t="s">
        <v>0</v>
      </c>
      <c r="B6" s="6" t="s">
        <v>9</v>
      </c>
      <c r="C6" s="6" t="s">
        <v>10</v>
      </c>
      <c r="D6" s="6" t="s">
        <v>11</v>
      </c>
      <c r="E6" s="6">
        <f t="shared" si="0"/>
        <v>1</v>
      </c>
      <c r="F6" s="6">
        <f t="shared" si="1"/>
        <v>1</v>
      </c>
    </row>
    <row r="7" spans="1:6" x14ac:dyDescent="0.2">
      <c r="A7" s="6" t="s">
        <v>0</v>
      </c>
      <c r="B7" s="6" t="s">
        <v>12</v>
      </c>
      <c r="C7" s="6" t="s">
        <v>13</v>
      </c>
      <c r="D7" s="6" t="s">
        <v>14</v>
      </c>
      <c r="E7" s="6">
        <f t="shared" si="0"/>
        <v>3</v>
      </c>
      <c r="F7" s="6">
        <f t="shared" si="1"/>
        <v>0</v>
      </c>
    </row>
    <row r="8" spans="1:6" x14ac:dyDescent="0.2">
      <c r="A8" s="6" t="s">
        <v>0</v>
      </c>
      <c r="B8" s="6" t="s">
        <v>12</v>
      </c>
      <c r="C8" s="6" t="s">
        <v>13</v>
      </c>
      <c r="D8" s="6" t="s">
        <v>14</v>
      </c>
      <c r="E8" s="6">
        <f t="shared" si="0"/>
        <v>3</v>
      </c>
      <c r="F8" s="6">
        <f t="shared" si="1"/>
        <v>0</v>
      </c>
    </row>
    <row r="9" spans="1:6" x14ac:dyDescent="0.2">
      <c r="A9" s="6" t="s">
        <v>0</v>
      </c>
      <c r="B9" s="6" t="s">
        <v>15</v>
      </c>
      <c r="C9" s="6" t="s">
        <v>16</v>
      </c>
      <c r="D9" s="6">
        <v>3</v>
      </c>
      <c r="E9" s="6">
        <f t="shared" si="0"/>
        <v>1</v>
      </c>
      <c r="F9" s="6">
        <f t="shared" si="1"/>
        <v>1</v>
      </c>
    </row>
    <row r="10" spans="1:6" x14ac:dyDescent="0.2">
      <c r="A10" s="6" t="s">
        <v>0</v>
      </c>
      <c r="B10" s="6" t="s">
        <v>17</v>
      </c>
      <c r="C10" s="6" t="s">
        <v>18</v>
      </c>
      <c r="D10" s="6" t="s">
        <v>19</v>
      </c>
      <c r="E10" s="6">
        <f t="shared" si="0"/>
        <v>1</v>
      </c>
      <c r="F10" s="6">
        <f t="shared" si="1"/>
        <v>1</v>
      </c>
    </row>
    <row r="11" spans="1:6" x14ac:dyDescent="0.2">
      <c r="A11" s="6" t="s">
        <v>0</v>
      </c>
      <c r="B11" s="6" t="s">
        <v>20</v>
      </c>
      <c r="C11" s="6" t="s">
        <v>18</v>
      </c>
      <c r="D11" s="6" t="s">
        <v>19</v>
      </c>
      <c r="E11" s="6">
        <f t="shared" si="0"/>
        <v>1</v>
      </c>
      <c r="F11" s="6">
        <f t="shared" si="1"/>
        <v>1</v>
      </c>
    </row>
    <row r="12" spans="1:6" x14ac:dyDescent="0.2">
      <c r="A12" s="6" t="s">
        <v>0</v>
      </c>
      <c r="B12" s="6" t="s">
        <v>21</v>
      </c>
      <c r="C12" s="6" t="s">
        <v>22</v>
      </c>
      <c r="D12" s="6">
        <v>5</v>
      </c>
      <c r="E12" s="6">
        <f t="shared" si="0"/>
        <v>1</v>
      </c>
      <c r="F12" s="6">
        <f t="shared" si="1"/>
        <v>1</v>
      </c>
    </row>
    <row r="13" spans="1:6" x14ac:dyDescent="0.2">
      <c r="A13" s="6" t="s">
        <v>0</v>
      </c>
      <c r="B13" s="6" t="s">
        <v>23</v>
      </c>
      <c r="C13" s="6" t="s">
        <v>24</v>
      </c>
      <c r="D13" s="6" t="s">
        <v>25</v>
      </c>
      <c r="E13" s="6">
        <f t="shared" si="0"/>
        <v>2</v>
      </c>
      <c r="F13" s="6">
        <f t="shared" si="1"/>
        <v>0</v>
      </c>
    </row>
    <row r="14" spans="1:6" x14ac:dyDescent="0.2">
      <c r="A14" s="6" t="s">
        <v>0</v>
      </c>
      <c r="B14" s="6" t="s">
        <v>23</v>
      </c>
      <c r="C14" s="6" t="s">
        <v>24</v>
      </c>
      <c r="D14" s="6" t="s">
        <v>26</v>
      </c>
      <c r="E14" s="6">
        <f t="shared" si="0"/>
        <v>2</v>
      </c>
      <c r="F14" s="6">
        <f t="shared" si="1"/>
        <v>0</v>
      </c>
    </row>
    <row r="15" spans="1:6" x14ac:dyDescent="0.2">
      <c r="A15" s="6" t="s">
        <v>0</v>
      </c>
      <c r="B15" s="6" t="s">
        <v>27</v>
      </c>
      <c r="C15" s="6" t="s">
        <v>28</v>
      </c>
      <c r="D15" s="6" t="s">
        <v>29</v>
      </c>
      <c r="E15" s="6">
        <f t="shared" si="0"/>
        <v>2</v>
      </c>
      <c r="F15" s="6">
        <f t="shared" si="1"/>
        <v>0</v>
      </c>
    </row>
    <row r="16" spans="1:6" x14ac:dyDescent="0.2">
      <c r="A16" s="6" t="s">
        <v>0</v>
      </c>
      <c r="B16" s="6" t="s">
        <v>30</v>
      </c>
      <c r="C16" s="6" t="s">
        <v>31</v>
      </c>
      <c r="D16" s="6" t="s">
        <v>32</v>
      </c>
      <c r="E16" s="6">
        <f t="shared" si="0"/>
        <v>1</v>
      </c>
      <c r="F16" s="6">
        <f t="shared" si="1"/>
        <v>1</v>
      </c>
    </row>
    <row r="17" spans="1:6" x14ac:dyDescent="0.2">
      <c r="A17" s="6" t="s">
        <v>0</v>
      </c>
      <c r="B17" s="6" t="s">
        <v>33</v>
      </c>
      <c r="C17" s="6" t="s">
        <v>34</v>
      </c>
      <c r="D17" s="6" t="s">
        <v>32</v>
      </c>
      <c r="E17" s="6">
        <f t="shared" si="0"/>
        <v>1</v>
      </c>
      <c r="F17" s="6">
        <f t="shared" si="1"/>
        <v>1</v>
      </c>
    </row>
    <row r="18" spans="1:6" x14ac:dyDescent="0.2">
      <c r="A18" s="6" t="s">
        <v>0</v>
      </c>
      <c r="B18" s="6" t="s">
        <v>35</v>
      </c>
      <c r="C18" s="6" t="s">
        <v>36</v>
      </c>
      <c r="D18" s="6" t="s">
        <v>37</v>
      </c>
      <c r="E18" s="6">
        <f t="shared" si="0"/>
        <v>2</v>
      </c>
      <c r="F18" s="6">
        <f t="shared" si="1"/>
        <v>0</v>
      </c>
    </row>
    <row r="19" spans="1:6" x14ac:dyDescent="0.2">
      <c r="A19" s="6" t="s">
        <v>0</v>
      </c>
      <c r="B19" s="6" t="s">
        <v>38</v>
      </c>
      <c r="C19" s="6" t="s">
        <v>39</v>
      </c>
      <c r="D19" s="6" t="s">
        <v>40</v>
      </c>
      <c r="E19" s="6">
        <f t="shared" si="0"/>
        <v>3</v>
      </c>
      <c r="F19" s="6">
        <f t="shared" si="1"/>
        <v>0</v>
      </c>
    </row>
    <row r="20" spans="1:6" x14ac:dyDescent="0.2">
      <c r="A20" s="6" t="s">
        <v>0</v>
      </c>
      <c r="B20" s="6" t="s">
        <v>41</v>
      </c>
      <c r="C20" s="6" t="s">
        <v>42</v>
      </c>
      <c r="D20" s="6" t="s">
        <v>43</v>
      </c>
      <c r="E20" s="6">
        <f t="shared" si="0"/>
        <v>3</v>
      </c>
      <c r="F20" s="6">
        <f t="shared" si="1"/>
        <v>0</v>
      </c>
    </row>
    <row r="21" spans="1:6" x14ac:dyDescent="0.2">
      <c r="A21" s="6" t="s">
        <v>0</v>
      </c>
      <c r="B21" s="6" t="s">
        <v>44</v>
      </c>
      <c r="C21" s="6" t="s">
        <v>45</v>
      </c>
      <c r="D21" s="6">
        <v>68</v>
      </c>
      <c r="E21" s="6">
        <f t="shared" si="0"/>
        <v>1</v>
      </c>
      <c r="F21" s="6">
        <f t="shared" si="1"/>
        <v>1</v>
      </c>
    </row>
    <row r="22" spans="1:6" x14ac:dyDescent="0.2">
      <c r="A22" s="6" t="s">
        <v>0</v>
      </c>
      <c r="B22" s="6" t="s">
        <v>46</v>
      </c>
      <c r="C22" s="6" t="s">
        <v>47</v>
      </c>
      <c r="D22" s="6" t="s">
        <v>48</v>
      </c>
      <c r="E22" s="6">
        <f t="shared" si="0"/>
        <v>3</v>
      </c>
      <c r="F22" s="6">
        <f t="shared" si="1"/>
        <v>0</v>
      </c>
    </row>
    <row r="23" spans="1:6" x14ac:dyDescent="0.2">
      <c r="A23" s="6" t="s">
        <v>0</v>
      </c>
      <c r="B23" s="6" t="s">
        <v>49</v>
      </c>
      <c r="C23" s="6" t="s">
        <v>50</v>
      </c>
      <c r="D23" s="6" t="s">
        <v>51</v>
      </c>
      <c r="E23" s="6">
        <f t="shared" si="0"/>
        <v>2</v>
      </c>
      <c r="F23" s="6">
        <f t="shared" si="1"/>
        <v>0</v>
      </c>
    </row>
    <row r="24" spans="1:6" x14ac:dyDescent="0.2">
      <c r="A24" s="6" t="s">
        <v>0</v>
      </c>
      <c r="B24" s="6" t="s">
        <v>52</v>
      </c>
      <c r="C24" s="6" t="s">
        <v>53</v>
      </c>
      <c r="D24" s="6" t="s">
        <v>54</v>
      </c>
      <c r="E24" s="6">
        <f t="shared" si="0"/>
        <v>2</v>
      </c>
      <c r="F24" s="6">
        <f t="shared" si="1"/>
        <v>0</v>
      </c>
    </row>
    <row r="25" spans="1:6" x14ac:dyDescent="0.2">
      <c r="A25" s="6" t="s">
        <v>0</v>
      </c>
      <c r="B25" s="6" t="s">
        <v>55</v>
      </c>
      <c r="C25" s="6" t="s">
        <v>56</v>
      </c>
      <c r="D25" s="6" t="s">
        <v>57</v>
      </c>
      <c r="E25" s="6">
        <f t="shared" si="0"/>
        <v>3</v>
      </c>
      <c r="F25" s="6">
        <f t="shared" si="1"/>
        <v>0</v>
      </c>
    </row>
    <row r="26" spans="1:6" x14ac:dyDescent="0.2">
      <c r="A26" s="6" t="s">
        <v>0</v>
      </c>
      <c r="B26" s="6" t="s">
        <v>58</v>
      </c>
      <c r="C26" s="6" t="s">
        <v>56</v>
      </c>
      <c r="D26" s="6" t="s">
        <v>57</v>
      </c>
      <c r="E26" s="6">
        <f t="shared" si="0"/>
        <v>3</v>
      </c>
      <c r="F26" s="6">
        <f t="shared" si="1"/>
        <v>0</v>
      </c>
    </row>
    <row r="27" spans="1:6" x14ac:dyDescent="0.2">
      <c r="A27" s="6" t="s">
        <v>0</v>
      </c>
      <c r="B27" s="6" t="s">
        <v>59</v>
      </c>
      <c r="C27" s="6" t="s">
        <v>56</v>
      </c>
      <c r="D27" s="6" t="s">
        <v>57</v>
      </c>
      <c r="E27" s="6">
        <f t="shared" si="0"/>
        <v>3</v>
      </c>
      <c r="F27" s="6">
        <f t="shared" si="1"/>
        <v>0</v>
      </c>
    </row>
    <row r="28" spans="1:6" x14ac:dyDescent="0.2">
      <c r="A28" s="6" t="s">
        <v>0</v>
      </c>
      <c r="B28" s="6" t="s">
        <v>60</v>
      </c>
      <c r="C28" s="6" t="s">
        <v>61</v>
      </c>
      <c r="D28" s="6" t="s">
        <v>62</v>
      </c>
      <c r="E28" s="6">
        <f t="shared" si="0"/>
        <v>2</v>
      </c>
      <c r="F28" s="6">
        <f t="shared" si="1"/>
        <v>0</v>
      </c>
    </row>
    <row r="29" spans="1:6" x14ac:dyDescent="0.2">
      <c r="A29" s="6" t="s">
        <v>0</v>
      </c>
      <c r="B29" s="6" t="s">
        <v>63</v>
      </c>
      <c r="C29" s="6" t="s">
        <v>64</v>
      </c>
      <c r="D29" s="6">
        <v>42</v>
      </c>
      <c r="E29" s="6">
        <f t="shared" si="0"/>
        <v>1</v>
      </c>
      <c r="F29" s="6">
        <f t="shared" si="1"/>
        <v>1</v>
      </c>
    </row>
    <row r="30" spans="1:6" x14ac:dyDescent="0.2">
      <c r="A30" s="6" t="s">
        <v>0</v>
      </c>
      <c r="B30" s="6" t="s">
        <v>65</v>
      </c>
      <c r="C30" s="6" t="s">
        <v>64</v>
      </c>
      <c r="D30" s="6">
        <v>57</v>
      </c>
      <c r="E30" s="6">
        <f t="shared" si="0"/>
        <v>1</v>
      </c>
      <c r="F30" s="6">
        <f t="shared" si="1"/>
        <v>1</v>
      </c>
    </row>
    <row r="31" spans="1:6" x14ac:dyDescent="0.2">
      <c r="A31" s="6" t="s">
        <v>0</v>
      </c>
      <c r="B31" s="6" t="s">
        <v>65</v>
      </c>
      <c r="C31" s="6" t="s">
        <v>64</v>
      </c>
      <c r="D31" s="6">
        <v>57</v>
      </c>
      <c r="E31" s="6">
        <f t="shared" si="0"/>
        <v>1</v>
      </c>
      <c r="F31" s="6">
        <f t="shared" si="1"/>
        <v>1</v>
      </c>
    </row>
    <row r="32" spans="1:6" x14ac:dyDescent="0.2">
      <c r="A32" s="6" t="s">
        <v>0</v>
      </c>
      <c r="B32" s="6" t="s">
        <v>66</v>
      </c>
      <c r="C32" s="6" t="s">
        <v>64</v>
      </c>
      <c r="D32" s="6">
        <v>28</v>
      </c>
      <c r="E32" s="6">
        <f t="shared" si="0"/>
        <v>1</v>
      </c>
      <c r="F32" s="6">
        <f t="shared" si="1"/>
        <v>1</v>
      </c>
    </row>
    <row r="33" spans="1:6" x14ac:dyDescent="0.2">
      <c r="A33" s="6" t="s">
        <v>0</v>
      </c>
      <c r="B33" s="6" t="s">
        <v>67</v>
      </c>
      <c r="C33" s="6" t="s">
        <v>68</v>
      </c>
      <c r="D33" s="6" t="s">
        <v>69</v>
      </c>
      <c r="E33" s="6">
        <f t="shared" si="0"/>
        <v>2</v>
      </c>
      <c r="F33" s="6">
        <f t="shared" si="1"/>
        <v>0</v>
      </c>
    </row>
    <row r="34" spans="1:6" x14ac:dyDescent="0.2">
      <c r="A34" s="6" t="s">
        <v>0</v>
      </c>
      <c r="B34" s="6" t="s">
        <v>70</v>
      </c>
      <c r="C34" s="6" t="s">
        <v>71</v>
      </c>
      <c r="D34" s="6" t="s">
        <v>72</v>
      </c>
      <c r="E34" s="6">
        <f t="shared" si="0"/>
        <v>2</v>
      </c>
      <c r="F34" s="6">
        <f t="shared" si="1"/>
        <v>0</v>
      </c>
    </row>
    <row r="35" spans="1:6" x14ac:dyDescent="0.2">
      <c r="A35" s="6" t="s">
        <v>0</v>
      </c>
      <c r="B35" s="6" t="s">
        <v>73</v>
      </c>
      <c r="C35" s="6" t="s">
        <v>74</v>
      </c>
      <c r="D35" s="6" t="s">
        <v>72</v>
      </c>
      <c r="E35" s="6">
        <f t="shared" si="0"/>
        <v>2</v>
      </c>
      <c r="F35" s="6">
        <f t="shared" si="1"/>
        <v>0</v>
      </c>
    </row>
    <row r="36" spans="1:6" x14ac:dyDescent="0.2">
      <c r="A36" s="6" t="s">
        <v>0</v>
      </c>
      <c r="B36" s="6" t="s">
        <v>75</v>
      </c>
      <c r="C36" s="6" t="s">
        <v>76</v>
      </c>
      <c r="D36" s="6" t="s">
        <v>77</v>
      </c>
      <c r="E36" s="6">
        <f t="shared" si="0"/>
        <v>2</v>
      </c>
      <c r="F36" s="6">
        <f t="shared" si="1"/>
        <v>0</v>
      </c>
    </row>
    <row r="37" spans="1:6" x14ac:dyDescent="0.2">
      <c r="A37" s="6" t="s">
        <v>0</v>
      </c>
      <c r="B37" s="6" t="s">
        <v>78</v>
      </c>
      <c r="C37" s="6" t="s">
        <v>79</v>
      </c>
      <c r="D37" s="6" t="s">
        <v>80</v>
      </c>
      <c r="E37" s="6">
        <f t="shared" si="0"/>
        <v>2</v>
      </c>
      <c r="F37" s="6">
        <f t="shared" si="1"/>
        <v>0</v>
      </c>
    </row>
    <row r="38" spans="1:6" x14ac:dyDescent="0.2">
      <c r="A38" s="6" t="s">
        <v>0</v>
      </c>
      <c r="B38" s="6" t="s">
        <v>81</v>
      </c>
      <c r="C38" s="6" t="s">
        <v>81</v>
      </c>
      <c r="D38" s="6" t="s">
        <v>51</v>
      </c>
      <c r="E38" s="6">
        <f t="shared" si="0"/>
        <v>2</v>
      </c>
      <c r="F38" s="6">
        <f t="shared" si="1"/>
        <v>0</v>
      </c>
    </row>
    <row r="39" spans="1:6" x14ac:dyDescent="0.2">
      <c r="A39" s="6" t="s">
        <v>0</v>
      </c>
      <c r="B39" s="6" t="s">
        <v>82</v>
      </c>
      <c r="C39" s="6" t="s">
        <v>83</v>
      </c>
      <c r="D39" s="6" t="s">
        <v>84</v>
      </c>
      <c r="E39" s="6">
        <f t="shared" si="0"/>
        <v>5</v>
      </c>
      <c r="F39" s="6">
        <f t="shared" si="1"/>
        <v>0</v>
      </c>
    </row>
    <row r="40" spans="1:6" x14ac:dyDescent="0.2">
      <c r="A40" s="6" t="s">
        <v>0</v>
      </c>
      <c r="B40" s="6" t="s">
        <v>85</v>
      </c>
      <c r="C40" s="6" t="s">
        <v>83</v>
      </c>
      <c r="D40" s="6" t="s">
        <v>84</v>
      </c>
      <c r="E40" s="6">
        <f t="shared" si="0"/>
        <v>5</v>
      </c>
      <c r="F40" s="6">
        <f t="shared" si="1"/>
        <v>0</v>
      </c>
    </row>
    <row r="41" spans="1:6" x14ac:dyDescent="0.2">
      <c r="A41" s="6" t="s">
        <v>0</v>
      </c>
      <c r="B41" s="6" t="s">
        <v>86</v>
      </c>
      <c r="C41" s="6" t="s">
        <v>87</v>
      </c>
      <c r="D41" s="6" t="s">
        <v>88</v>
      </c>
      <c r="E41" s="6">
        <f t="shared" si="0"/>
        <v>2</v>
      </c>
      <c r="F41" s="6">
        <f t="shared" si="1"/>
        <v>0</v>
      </c>
    </row>
    <row r="42" spans="1:6" x14ac:dyDescent="0.2">
      <c r="A42" s="6" t="s">
        <v>0</v>
      </c>
      <c r="B42" s="6" t="s">
        <v>89</v>
      </c>
      <c r="C42" s="6" t="s">
        <v>90</v>
      </c>
      <c r="D42" s="6" t="s">
        <v>91</v>
      </c>
      <c r="E42" s="6">
        <f t="shared" si="0"/>
        <v>1</v>
      </c>
      <c r="F42" s="6">
        <f t="shared" si="1"/>
        <v>1</v>
      </c>
    </row>
    <row r="43" spans="1:6" x14ac:dyDescent="0.2">
      <c r="A43" s="6" t="s">
        <v>0</v>
      </c>
      <c r="B43" s="6" t="s">
        <v>92</v>
      </c>
      <c r="C43" s="6" t="s">
        <v>93</v>
      </c>
      <c r="D43" s="6">
        <v>3</v>
      </c>
      <c r="E43" s="6">
        <f t="shared" si="0"/>
        <v>1</v>
      </c>
      <c r="F43" s="6">
        <f t="shared" si="1"/>
        <v>1</v>
      </c>
    </row>
    <row r="44" spans="1:6" x14ac:dyDescent="0.2">
      <c r="A44" s="6" t="s">
        <v>0</v>
      </c>
      <c r="B44" s="6" t="s">
        <v>94</v>
      </c>
      <c r="C44" s="6" t="s">
        <v>93</v>
      </c>
      <c r="D44" s="6">
        <v>3</v>
      </c>
      <c r="E44" s="6">
        <f t="shared" si="0"/>
        <v>1</v>
      </c>
      <c r="F44" s="6">
        <f t="shared" si="1"/>
        <v>1</v>
      </c>
    </row>
    <row r="45" spans="1:6" x14ac:dyDescent="0.2">
      <c r="A45" s="6" t="s">
        <v>0</v>
      </c>
      <c r="B45" s="6" t="s">
        <v>95</v>
      </c>
      <c r="C45" s="6" t="s">
        <v>96</v>
      </c>
      <c r="D45" s="6">
        <v>21</v>
      </c>
      <c r="E45" s="6">
        <f t="shared" si="0"/>
        <v>1</v>
      </c>
      <c r="F45" s="6">
        <f t="shared" si="1"/>
        <v>1</v>
      </c>
    </row>
    <row r="46" spans="1:6" x14ac:dyDescent="0.2">
      <c r="A46" s="6" t="s">
        <v>0</v>
      </c>
      <c r="B46" s="6" t="s">
        <v>97</v>
      </c>
      <c r="C46" s="6" t="s">
        <v>98</v>
      </c>
      <c r="D46" s="6">
        <v>8</v>
      </c>
      <c r="E46" s="6">
        <f t="shared" si="0"/>
        <v>1</v>
      </c>
      <c r="F46" s="6">
        <f t="shared" si="1"/>
        <v>1</v>
      </c>
    </row>
    <row r="47" spans="1:6" x14ac:dyDescent="0.2">
      <c r="A47" s="6" t="s">
        <v>0</v>
      </c>
      <c r="B47" s="6" t="s">
        <v>99</v>
      </c>
      <c r="C47" s="6" t="s">
        <v>100</v>
      </c>
      <c r="D47" s="6" t="s">
        <v>101</v>
      </c>
      <c r="E47" s="6">
        <f t="shared" si="0"/>
        <v>2</v>
      </c>
      <c r="F47" s="6">
        <f t="shared" si="1"/>
        <v>0</v>
      </c>
    </row>
    <row r="48" spans="1:6" x14ac:dyDescent="0.2">
      <c r="A48" s="6" t="s">
        <v>0</v>
      </c>
      <c r="B48" s="6" t="s">
        <v>102</v>
      </c>
      <c r="C48" s="6" t="s">
        <v>103</v>
      </c>
      <c r="D48" s="6" t="s">
        <v>104</v>
      </c>
      <c r="E48" s="6">
        <f t="shared" si="0"/>
        <v>2</v>
      </c>
      <c r="F48" s="6">
        <f t="shared" si="1"/>
        <v>0</v>
      </c>
    </row>
    <row r="49" spans="1:6" x14ac:dyDescent="0.2">
      <c r="A49" s="6" t="s">
        <v>0</v>
      </c>
      <c r="B49" s="6" t="s">
        <v>105</v>
      </c>
      <c r="C49" s="6" t="s">
        <v>106</v>
      </c>
      <c r="D49" s="6" t="s">
        <v>107</v>
      </c>
      <c r="E49" s="6">
        <f t="shared" si="0"/>
        <v>2</v>
      </c>
      <c r="F49" s="6">
        <f t="shared" si="1"/>
        <v>0</v>
      </c>
    </row>
    <row r="50" spans="1:6" x14ac:dyDescent="0.2">
      <c r="A50" s="6" t="s">
        <v>0</v>
      </c>
      <c r="B50" s="6" t="s">
        <v>108</v>
      </c>
      <c r="C50" s="6" t="s">
        <v>109</v>
      </c>
      <c r="D50" s="6" t="s">
        <v>29</v>
      </c>
      <c r="E50" s="6">
        <f t="shared" si="0"/>
        <v>2</v>
      </c>
      <c r="F50" s="6">
        <f t="shared" si="1"/>
        <v>0</v>
      </c>
    </row>
    <row r="51" spans="1:6" x14ac:dyDescent="0.2">
      <c r="A51" s="6" t="s">
        <v>0</v>
      </c>
      <c r="B51" s="6" t="s">
        <v>110</v>
      </c>
      <c r="C51" s="6" t="s">
        <v>111</v>
      </c>
      <c r="D51" s="6" t="s">
        <v>112</v>
      </c>
      <c r="E51" s="6">
        <f t="shared" si="0"/>
        <v>3</v>
      </c>
      <c r="F51" s="6">
        <f t="shared" si="1"/>
        <v>0</v>
      </c>
    </row>
    <row r="52" spans="1:6" x14ac:dyDescent="0.2">
      <c r="A52" s="6" t="s">
        <v>0</v>
      </c>
      <c r="B52" s="6" t="s">
        <v>113</v>
      </c>
      <c r="C52" s="6" t="s">
        <v>114</v>
      </c>
      <c r="D52" s="6">
        <v>35</v>
      </c>
      <c r="E52" s="6">
        <f t="shared" si="0"/>
        <v>1</v>
      </c>
      <c r="F52" s="6">
        <f t="shared" si="1"/>
        <v>1</v>
      </c>
    </row>
    <row r="53" spans="1:6" x14ac:dyDescent="0.2">
      <c r="A53" s="6" t="s">
        <v>0</v>
      </c>
      <c r="B53" s="6" t="s">
        <v>113</v>
      </c>
      <c r="C53" s="6" t="s">
        <v>114</v>
      </c>
      <c r="D53" s="6">
        <v>42</v>
      </c>
      <c r="E53" s="6">
        <f t="shared" si="0"/>
        <v>1</v>
      </c>
      <c r="F53" s="6">
        <f t="shared" si="1"/>
        <v>1</v>
      </c>
    </row>
    <row r="54" spans="1:6" x14ac:dyDescent="0.2">
      <c r="A54" s="6" t="s">
        <v>0</v>
      </c>
      <c r="B54" s="6" t="s">
        <v>113</v>
      </c>
      <c r="C54" s="6" t="s">
        <v>114</v>
      </c>
      <c r="D54" s="6">
        <v>30</v>
      </c>
      <c r="E54" s="6">
        <f t="shared" si="0"/>
        <v>1</v>
      </c>
      <c r="F54" s="6">
        <f t="shared" si="1"/>
        <v>1</v>
      </c>
    </row>
    <row r="55" spans="1:6" x14ac:dyDescent="0.2">
      <c r="A55" s="6" t="s">
        <v>0</v>
      </c>
      <c r="B55" s="6" t="s">
        <v>113</v>
      </c>
      <c r="C55" s="6" t="s">
        <v>114</v>
      </c>
      <c r="D55" s="6">
        <v>26</v>
      </c>
      <c r="E55" s="6">
        <f t="shared" si="0"/>
        <v>1</v>
      </c>
      <c r="F55" s="6">
        <f t="shared" si="1"/>
        <v>1</v>
      </c>
    </row>
    <row r="56" spans="1:6" x14ac:dyDescent="0.2">
      <c r="A56" s="6" t="s">
        <v>0</v>
      </c>
      <c r="B56" s="6" t="s">
        <v>113</v>
      </c>
      <c r="C56" s="6" t="s">
        <v>114</v>
      </c>
      <c r="D56" s="6">
        <v>19</v>
      </c>
      <c r="E56" s="6">
        <f t="shared" si="0"/>
        <v>1</v>
      </c>
      <c r="F56" s="6">
        <f t="shared" si="1"/>
        <v>1</v>
      </c>
    </row>
    <row r="57" spans="1:6" x14ac:dyDescent="0.2">
      <c r="A57" s="6" t="s">
        <v>0</v>
      </c>
      <c r="B57" s="6" t="s">
        <v>113</v>
      </c>
      <c r="C57" s="6" t="s">
        <v>114</v>
      </c>
      <c r="D57" s="6">
        <v>37</v>
      </c>
      <c r="E57" s="6">
        <f t="shared" si="0"/>
        <v>1</v>
      </c>
      <c r="F57" s="6">
        <f t="shared" si="1"/>
        <v>1</v>
      </c>
    </row>
    <row r="58" spans="1:6" x14ac:dyDescent="0.2">
      <c r="A58" s="6" t="s">
        <v>0</v>
      </c>
      <c r="B58" s="6" t="s">
        <v>113</v>
      </c>
      <c r="C58" s="6" t="s">
        <v>114</v>
      </c>
      <c r="D58" s="6">
        <v>35</v>
      </c>
      <c r="E58" s="6">
        <f t="shared" si="0"/>
        <v>1</v>
      </c>
      <c r="F58" s="6">
        <f t="shared" si="1"/>
        <v>1</v>
      </c>
    </row>
    <row r="59" spans="1:6" x14ac:dyDescent="0.2">
      <c r="A59" s="6" t="s">
        <v>0</v>
      </c>
      <c r="B59" s="6" t="s">
        <v>113</v>
      </c>
      <c r="C59" s="6" t="s">
        <v>114</v>
      </c>
      <c r="D59" s="6">
        <v>33</v>
      </c>
      <c r="E59" s="6">
        <f t="shared" si="0"/>
        <v>1</v>
      </c>
      <c r="F59" s="6">
        <f t="shared" si="1"/>
        <v>1</v>
      </c>
    </row>
    <row r="60" spans="1:6" x14ac:dyDescent="0.2">
      <c r="A60" s="6" t="s">
        <v>0</v>
      </c>
      <c r="B60" s="6" t="s">
        <v>113</v>
      </c>
      <c r="C60" s="6" t="s">
        <v>114</v>
      </c>
      <c r="D60" s="6">
        <v>33</v>
      </c>
      <c r="E60" s="6">
        <f t="shared" si="0"/>
        <v>1</v>
      </c>
      <c r="F60" s="6">
        <f t="shared" si="1"/>
        <v>1</v>
      </c>
    </row>
    <row r="61" spans="1:6" x14ac:dyDescent="0.2">
      <c r="A61" s="6" t="s">
        <v>0</v>
      </c>
      <c r="B61" s="6" t="s">
        <v>113</v>
      </c>
      <c r="C61" s="6" t="s">
        <v>114</v>
      </c>
      <c r="D61" s="6">
        <v>29</v>
      </c>
      <c r="E61" s="6">
        <f t="shared" si="0"/>
        <v>1</v>
      </c>
      <c r="F61" s="6">
        <f t="shared" si="1"/>
        <v>1</v>
      </c>
    </row>
    <row r="62" spans="1:6" x14ac:dyDescent="0.2">
      <c r="A62" s="6" t="s">
        <v>0</v>
      </c>
      <c r="B62" s="6" t="s">
        <v>113</v>
      </c>
      <c r="C62" s="6" t="s">
        <v>114</v>
      </c>
      <c r="D62" s="6">
        <v>35</v>
      </c>
      <c r="E62" s="6">
        <f t="shared" si="0"/>
        <v>1</v>
      </c>
      <c r="F62" s="6">
        <f t="shared" si="1"/>
        <v>1</v>
      </c>
    </row>
    <row r="63" spans="1:6" x14ac:dyDescent="0.2">
      <c r="A63" s="6" t="s">
        <v>0</v>
      </c>
      <c r="B63" s="6" t="s">
        <v>113</v>
      </c>
      <c r="C63" s="6" t="s">
        <v>114</v>
      </c>
      <c r="D63" s="6">
        <v>31</v>
      </c>
      <c r="E63" s="6">
        <f t="shared" si="0"/>
        <v>1</v>
      </c>
      <c r="F63" s="6">
        <f t="shared" si="1"/>
        <v>1</v>
      </c>
    </row>
    <row r="64" spans="1:6" x14ac:dyDescent="0.2">
      <c r="A64" s="6" t="s">
        <v>0</v>
      </c>
      <c r="B64" s="6" t="s">
        <v>113</v>
      </c>
      <c r="C64" s="6" t="s">
        <v>114</v>
      </c>
      <c r="D64" s="6">
        <v>29</v>
      </c>
      <c r="E64" s="6">
        <f t="shared" si="0"/>
        <v>1</v>
      </c>
      <c r="F64" s="6">
        <f t="shared" si="1"/>
        <v>1</v>
      </c>
    </row>
    <row r="65" spans="1:6" x14ac:dyDescent="0.2">
      <c r="A65" s="6" t="s">
        <v>0</v>
      </c>
      <c r="B65" s="6" t="s">
        <v>113</v>
      </c>
      <c r="C65" s="6" t="s">
        <v>114</v>
      </c>
      <c r="D65" s="6">
        <v>29</v>
      </c>
      <c r="E65" s="6">
        <f t="shared" si="0"/>
        <v>1</v>
      </c>
      <c r="F65" s="6">
        <f t="shared" si="1"/>
        <v>1</v>
      </c>
    </row>
    <row r="66" spans="1:6" x14ac:dyDescent="0.2">
      <c r="A66" s="6" t="s">
        <v>0</v>
      </c>
      <c r="B66" s="6" t="s">
        <v>113</v>
      </c>
      <c r="C66" s="6" t="s">
        <v>114</v>
      </c>
      <c r="D66" s="6">
        <v>27</v>
      </c>
      <c r="E66" s="6">
        <f t="shared" si="0"/>
        <v>1</v>
      </c>
      <c r="F66" s="6">
        <f t="shared" si="1"/>
        <v>1</v>
      </c>
    </row>
    <row r="67" spans="1:6" x14ac:dyDescent="0.2">
      <c r="A67" s="6" t="s">
        <v>0</v>
      </c>
      <c r="B67" s="6" t="s">
        <v>113</v>
      </c>
      <c r="C67" s="6" t="s">
        <v>114</v>
      </c>
      <c r="D67" s="6">
        <v>19</v>
      </c>
      <c r="E67" s="6">
        <f t="shared" si="0"/>
        <v>1</v>
      </c>
      <c r="F67" s="6">
        <f t="shared" ref="F67:F119" si="2">IF(E67=1, 1, 0)</f>
        <v>1</v>
      </c>
    </row>
    <row r="68" spans="1:6" x14ac:dyDescent="0.2">
      <c r="A68" s="6" t="s">
        <v>0</v>
      </c>
      <c r="B68" s="6" t="s">
        <v>113</v>
      </c>
      <c r="C68" s="6" t="s">
        <v>114</v>
      </c>
      <c r="D68" s="6">
        <v>20</v>
      </c>
      <c r="E68" s="6">
        <f t="shared" ref="E68:E119" si="3">LEN(D68)-LEN(SUBSTITUTE(D68," ",""))+1</f>
        <v>1</v>
      </c>
      <c r="F68" s="6">
        <f t="shared" si="2"/>
        <v>1</v>
      </c>
    </row>
    <row r="69" spans="1:6" x14ac:dyDescent="0.2">
      <c r="A69" s="6" t="s">
        <v>0</v>
      </c>
      <c r="B69" s="6" t="s">
        <v>113</v>
      </c>
      <c r="C69" s="6" t="s">
        <v>114</v>
      </c>
      <c r="D69" s="6">
        <v>23</v>
      </c>
      <c r="E69" s="6">
        <f t="shared" si="3"/>
        <v>1</v>
      </c>
      <c r="F69" s="6">
        <f t="shared" si="2"/>
        <v>1</v>
      </c>
    </row>
    <row r="70" spans="1:6" x14ac:dyDescent="0.2">
      <c r="A70" s="6" t="s">
        <v>0</v>
      </c>
      <c r="B70" s="6" t="s">
        <v>113</v>
      </c>
      <c r="C70" s="6" t="s">
        <v>114</v>
      </c>
      <c r="D70" s="6">
        <v>32</v>
      </c>
      <c r="E70" s="6">
        <f t="shared" si="3"/>
        <v>1</v>
      </c>
      <c r="F70" s="6">
        <f t="shared" si="2"/>
        <v>1</v>
      </c>
    </row>
    <row r="71" spans="1:6" x14ac:dyDescent="0.2">
      <c r="A71" s="6" t="s">
        <v>0</v>
      </c>
      <c r="B71" s="6" t="s">
        <v>113</v>
      </c>
      <c r="C71" s="6" t="s">
        <v>114</v>
      </c>
      <c r="D71" s="6">
        <v>22</v>
      </c>
      <c r="E71" s="6">
        <f t="shared" si="3"/>
        <v>1</v>
      </c>
      <c r="F71" s="6">
        <f t="shared" si="2"/>
        <v>1</v>
      </c>
    </row>
    <row r="72" spans="1:6" x14ac:dyDescent="0.2">
      <c r="A72" s="6" t="s">
        <v>0</v>
      </c>
      <c r="B72" s="6" t="s">
        <v>113</v>
      </c>
      <c r="C72" s="6" t="s">
        <v>114</v>
      </c>
      <c r="D72" s="6">
        <v>27</v>
      </c>
      <c r="E72" s="6">
        <f t="shared" si="3"/>
        <v>1</v>
      </c>
      <c r="F72" s="6">
        <f t="shared" si="2"/>
        <v>1</v>
      </c>
    </row>
    <row r="73" spans="1:6" x14ac:dyDescent="0.2">
      <c r="A73" s="6" t="s">
        <v>0</v>
      </c>
      <c r="B73" s="6" t="s">
        <v>113</v>
      </c>
      <c r="C73" s="6" t="s">
        <v>114</v>
      </c>
      <c r="D73" s="6">
        <v>37</v>
      </c>
      <c r="E73" s="6">
        <f t="shared" si="3"/>
        <v>1</v>
      </c>
      <c r="F73" s="6">
        <f t="shared" si="2"/>
        <v>1</v>
      </c>
    </row>
    <row r="74" spans="1:6" x14ac:dyDescent="0.2">
      <c r="A74" s="6" t="s">
        <v>0</v>
      </c>
      <c r="B74" s="6" t="s">
        <v>113</v>
      </c>
      <c r="C74" s="6" t="s">
        <v>114</v>
      </c>
      <c r="D74" s="6">
        <v>27</v>
      </c>
      <c r="E74" s="6">
        <f t="shared" si="3"/>
        <v>1</v>
      </c>
      <c r="F74" s="6">
        <f t="shared" si="2"/>
        <v>1</v>
      </c>
    </row>
    <row r="75" spans="1:6" x14ac:dyDescent="0.2">
      <c r="A75" s="6" t="s">
        <v>0</v>
      </c>
      <c r="B75" s="6" t="s">
        <v>113</v>
      </c>
      <c r="C75" s="6" t="s">
        <v>114</v>
      </c>
      <c r="D75" s="6">
        <v>25</v>
      </c>
      <c r="E75" s="6">
        <f t="shared" si="3"/>
        <v>1</v>
      </c>
      <c r="F75" s="6">
        <f t="shared" si="2"/>
        <v>1</v>
      </c>
    </row>
    <row r="76" spans="1:6" x14ac:dyDescent="0.2">
      <c r="A76" s="6" t="s">
        <v>0</v>
      </c>
      <c r="B76" s="6" t="s">
        <v>113</v>
      </c>
      <c r="C76" s="6" t="s">
        <v>114</v>
      </c>
      <c r="D76" s="6">
        <v>33</v>
      </c>
      <c r="E76" s="6">
        <f t="shared" si="3"/>
        <v>1</v>
      </c>
      <c r="F76" s="6">
        <f t="shared" si="2"/>
        <v>1</v>
      </c>
    </row>
    <row r="77" spans="1:6" x14ac:dyDescent="0.2">
      <c r="A77" s="6" t="s">
        <v>0</v>
      </c>
      <c r="B77" s="6" t="s">
        <v>113</v>
      </c>
      <c r="C77" s="6" t="s">
        <v>114</v>
      </c>
      <c r="D77" s="6">
        <v>38</v>
      </c>
      <c r="E77" s="6">
        <f t="shared" si="3"/>
        <v>1</v>
      </c>
      <c r="F77" s="6">
        <f t="shared" si="2"/>
        <v>1</v>
      </c>
    </row>
    <row r="78" spans="1:6" x14ac:dyDescent="0.2">
      <c r="A78" s="6" t="s">
        <v>0</v>
      </c>
      <c r="B78" s="6" t="s">
        <v>113</v>
      </c>
      <c r="C78" s="6" t="s">
        <v>114</v>
      </c>
      <c r="D78" s="6">
        <v>28</v>
      </c>
      <c r="E78" s="6">
        <f t="shared" si="3"/>
        <v>1</v>
      </c>
      <c r="F78" s="6">
        <f t="shared" si="2"/>
        <v>1</v>
      </c>
    </row>
    <row r="79" spans="1:6" x14ac:dyDescent="0.2">
      <c r="A79" s="6" t="s">
        <v>0</v>
      </c>
      <c r="B79" s="6" t="s">
        <v>113</v>
      </c>
      <c r="C79" s="6" t="s">
        <v>114</v>
      </c>
      <c r="D79" s="6">
        <v>33</v>
      </c>
      <c r="E79" s="6">
        <f t="shared" si="3"/>
        <v>1</v>
      </c>
      <c r="F79" s="6">
        <f t="shared" si="2"/>
        <v>1</v>
      </c>
    </row>
    <row r="80" spans="1:6" x14ac:dyDescent="0.2">
      <c r="A80" s="6" t="s">
        <v>0</v>
      </c>
      <c r="B80" s="6" t="s">
        <v>113</v>
      </c>
      <c r="C80" s="6" t="s">
        <v>114</v>
      </c>
      <c r="D80" s="6">
        <v>24</v>
      </c>
      <c r="E80" s="6">
        <f t="shared" si="3"/>
        <v>1</v>
      </c>
      <c r="F80" s="6">
        <f t="shared" si="2"/>
        <v>1</v>
      </c>
    </row>
    <row r="81" spans="1:6" x14ac:dyDescent="0.2">
      <c r="A81" s="6" t="s">
        <v>0</v>
      </c>
      <c r="B81" s="6" t="s">
        <v>113</v>
      </c>
      <c r="C81" s="6" t="s">
        <v>114</v>
      </c>
      <c r="D81" s="6">
        <v>33</v>
      </c>
      <c r="E81" s="6">
        <f t="shared" si="3"/>
        <v>1</v>
      </c>
      <c r="F81" s="6">
        <f t="shared" si="2"/>
        <v>1</v>
      </c>
    </row>
    <row r="82" spans="1:6" x14ac:dyDescent="0.2">
      <c r="A82" s="6" t="s">
        <v>0</v>
      </c>
      <c r="B82" s="6" t="s">
        <v>113</v>
      </c>
      <c r="C82" s="6" t="s">
        <v>114</v>
      </c>
      <c r="D82" s="6">
        <v>17</v>
      </c>
      <c r="E82" s="6">
        <f t="shared" si="3"/>
        <v>1</v>
      </c>
      <c r="F82" s="6">
        <f t="shared" si="2"/>
        <v>1</v>
      </c>
    </row>
    <row r="83" spans="1:6" x14ac:dyDescent="0.2">
      <c r="A83" s="6" t="s">
        <v>0</v>
      </c>
      <c r="B83" s="6" t="s">
        <v>113</v>
      </c>
      <c r="C83" s="6" t="s">
        <v>114</v>
      </c>
      <c r="D83" s="6">
        <v>20</v>
      </c>
      <c r="E83" s="6">
        <f t="shared" si="3"/>
        <v>1</v>
      </c>
      <c r="F83" s="6">
        <f t="shared" si="2"/>
        <v>1</v>
      </c>
    </row>
    <row r="84" spans="1:6" x14ac:dyDescent="0.2">
      <c r="A84" s="6" t="s">
        <v>0</v>
      </c>
      <c r="B84" s="6" t="s">
        <v>113</v>
      </c>
      <c r="C84" s="6" t="s">
        <v>114</v>
      </c>
      <c r="D84" s="6">
        <v>21</v>
      </c>
      <c r="E84" s="6">
        <f t="shared" si="3"/>
        <v>1</v>
      </c>
      <c r="F84" s="6">
        <f t="shared" si="2"/>
        <v>1</v>
      </c>
    </row>
    <row r="85" spans="1:6" x14ac:dyDescent="0.2">
      <c r="A85" s="6" t="s">
        <v>0</v>
      </c>
      <c r="B85" s="6" t="s">
        <v>113</v>
      </c>
      <c r="C85" s="6" t="s">
        <v>114</v>
      </c>
      <c r="D85" s="6">
        <v>36</v>
      </c>
      <c r="E85" s="6">
        <f t="shared" si="3"/>
        <v>1</v>
      </c>
      <c r="F85" s="6">
        <f t="shared" si="2"/>
        <v>1</v>
      </c>
    </row>
    <row r="86" spans="1:6" x14ac:dyDescent="0.2">
      <c r="A86" s="6" t="s">
        <v>0</v>
      </c>
      <c r="B86" s="6" t="s">
        <v>113</v>
      </c>
      <c r="C86" s="6" t="s">
        <v>114</v>
      </c>
      <c r="D86" s="6">
        <v>24</v>
      </c>
      <c r="E86" s="6">
        <f t="shared" si="3"/>
        <v>1</v>
      </c>
      <c r="F86" s="6">
        <f t="shared" si="2"/>
        <v>1</v>
      </c>
    </row>
    <row r="87" spans="1:6" x14ac:dyDescent="0.2">
      <c r="A87" s="6" t="s">
        <v>0</v>
      </c>
      <c r="B87" s="6" t="s">
        <v>113</v>
      </c>
      <c r="C87" s="6" t="s">
        <v>114</v>
      </c>
      <c r="D87" s="6">
        <v>28</v>
      </c>
      <c r="E87" s="6">
        <f t="shared" si="3"/>
        <v>1</v>
      </c>
      <c r="F87" s="6">
        <f t="shared" si="2"/>
        <v>1</v>
      </c>
    </row>
    <row r="88" spans="1:6" x14ac:dyDescent="0.2">
      <c r="A88" s="6" t="s">
        <v>0</v>
      </c>
      <c r="B88" s="6" t="s">
        <v>113</v>
      </c>
      <c r="C88" s="6" t="s">
        <v>114</v>
      </c>
      <c r="D88" s="6">
        <v>22</v>
      </c>
      <c r="E88" s="6">
        <f t="shared" si="3"/>
        <v>1</v>
      </c>
      <c r="F88" s="6">
        <f t="shared" si="2"/>
        <v>1</v>
      </c>
    </row>
    <row r="89" spans="1:6" x14ac:dyDescent="0.2">
      <c r="A89" s="6" t="s">
        <v>0</v>
      </c>
      <c r="B89" s="6" t="s">
        <v>113</v>
      </c>
      <c r="C89" s="6" t="s">
        <v>114</v>
      </c>
      <c r="D89" s="6">
        <v>23</v>
      </c>
      <c r="E89" s="6">
        <f t="shared" si="3"/>
        <v>1</v>
      </c>
      <c r="F89" s="6">
        <f t="shared" si="2"/>
        <v>1</v>
      </c>
    </row>
    <row r="90" spans="1:6" x14ac:dyDescent="0.2">
      <c r="A90" s="6" t="s">
        <v>0</v>
      </c>
      <c r="B90" s="6" t="s">
        <v>113</v>
      </c>
      <c r="C90" s="6" t="s">
        <v>114</v>
      </c>
      <c r="D90" s="6">
        <v>33</v>
      </c>
      <c r="E90" s="6">
        <f t="shared" si="3"/>
        <v>1</v>
      </c>
      <c r="F90" s="6">
        <f t="shared" si="2"/>
        <v>1</v>
      </c>
    </row>
    <row r="91" spans="1:6" x14ac:dyDescent="0.2">
      <c r="A91" s="6" t="s">
        <v>0</v>
      </c>
      <c r="B91" s="6" t="s">
        <v>113</v>
      </c>
      <c r="C91" s="6" t="s">
        <v>114</v>
      </c>
      <c r="D91" s="6">
        <v>38</v>
      </c>
      <c r="E91" s="6">
        <f t="shared" si="3"/>
        <v>1</v>
      </c>
      <c r="F91" s="6">
        <f t="shared" si="2"/>
        <v>1</v>
      </c>
    </row>
    <row r="92" spans="1:6" x14ac:dyDescent="0.2">
      <c r="A92" s="6" t="s">
        <v>0</v>
      </c>
      <c r="B92" s="6" t="s">
        <v>113</v>
      </c>
      <c r="C92" s="6" t="s">
        <v>114</v>
      </c>
      <c r="D92" s="6">
        <v>26</v>
      </c>
      <c r="E92" s="6">
        <f t="shared" si="3"/>
        <v>1</v>
      </c>
      <c r="F92" s="6">
        <f t="shared" si="2"/>
        <v>1</v>
      </c>
    </row>
    <row r="93" spans="1:6" x14ac:dyDescent="0.2">
      <c r="A93" s="6" t="s">
        <v>0</v>
      </c>
      <c r="B93" s="6" t="s">
        <v>113</v>
      </c>
      <c r="C93" s="6" t="s">
        <v>114</v>
      </c>
      <c r="D93" s="6">
        <v>34</v>
      </c>
      <c r="E93" s="6">
        <f t="shared" si="3"/>
        <v>1</v>
      </c>
      <c r="F93" s="6">
        <f t="shared" si="2"/>
        <v>1</v>
      </c>
    </row>
    <row r="94" spans="1:6" x14ac:dyDescent="0.2">
      <c r="A94" s="6" t="s">
        <v>0</v>
      </c>
      <c r="B94" s="6" t="s">
        <v>113</v>
      </c>
      <c r="C94" s="6" t="s">
        <v>114</v>
      </c>
      <c r="D94" s="6">
        <v>35</v>
      </c>
      <c r="E94" s="6">
        <f t="shared" si="3"/>
        <v>1</v>
      </c>
      <c r="F94" s="6">
        <f t="shared" si="2"/>
        <v>1</v>
      </c>
    </row>
    <row r="95" spans="1:6" x14ac:dyDescent="0.2">
      <c r="A95" s="6" t="s">
        <v>0</v>
      </c>
      <c r="B95" s="6" t="s">
        <v>113</v>
      </c>
      <c r="C95" s="6" t="s">
        <v>114</v>
      </c>
      <c r="D95" s="6">
        <v>37</v>
      </c>
      <c r="E95" s="6">
        <f t="shared" si="3"/>
        <v>1</v>
      </c>
      <c r="F95" s="6">
        <f t="shared" si="2"/>
        <v>1</v>
      </c>
    </row>
    <row r="96" spans="1:6" x14ac:dyDescent="0.2">
      <c r="A96" s="6" t="s">
        <v>0</v>
      </c>
      <c r="B96" s="6" t="s">
        <v>113</v>
      </c>
      <c r="C96" s="6" t="s">
        <v>114</v>
      </c>
      <c r="D96" s="6">
        <v>27</v>
      </c>
      <c r="E96" s="6">
        <f t="shared" si="3"/>
        <v>1</v>
      </c>
      <c r="F96" s="6">
        <f t="shared" si="2"/>
        <v>1</v>
      </c>
    </row>
    <row r="97" spans="1:6" x14ac:dyDescent="0.2">
      <c r="A97" s="6" t="s">
        <v>0</v>
      </c>
      <c r="B97" s="6" t="s">
        <v>113</v>
      </c>
      <c r="C97" s="6" t="s">
        <v>114</v>
      </c>
      <c r="D97" s="6">
        <v>29</v>
      </c>
      <c r="E97" s="6">
        <f t="shared" si="3"/>
        <v>1</v>
      </c>
      <c r="F97" s="6">
        <f t="shared" si="2"/>
        <v>1</v>
      </c>
    </row>
    <row r="98" spans="1:6" x14ac:dyDescent="0.2">
      <c r="A98" s="6" t="s">
        <v>0</v>
      </c>
      <c r="B98" s="6" t="s">
        <v>113</v>
      </c>
      <c r="C98" s="6" t="s">
        <v>114</v>
      </c>
      <c r="D98" s="6">
        <v>24</v>
      </c>
      <c r="E98" s="6">
        <f t="shared" si="3"/>
        <v>1</v>
      </c>
      <c r="F98" s="6">
        <f t="shared" si="2"/>
        <v>1</v>
      </c>
    </row>
    <row r="99" spans="1:6" x14ac:dyDescent="0.2">
      <c r="A99" s="6" t="s">
        <v>0</v>
      </c>
      <c r="B99" s="6" t="s">
        <v>113</v>
      </c>
      <c r="C99" s="6" t="s">
        <v>114</v>
      </c>
      <c r="D99" s="6">
        <v>31</v>
      </c>
      <c r="E99" s="6">
        <f t="shared" si="3"/>
        <v>1</v>
      </c>
      <c r="F99" s="6">
        <f t="shared" si="2"/>
        <v>1</v>
      </c>
    </row>
    <row r="100" spans="1:6" x14ac:dyDescent="0.2">
      <c r="A100" s="6" t="s">
        <v>0</v>
      </c>
      <c r="B100" s="6" t="s">
        <v>113</v>
      </c>
      <c r="C100" s="6" t="s">
        <v>114</v>
      </c>
      <c r="D100" s="6">
        <v>37</v>
      </c>
      <c r="E100" s="6">
        <f t="shared" si="3"/>
        <v>1</v>
      </c>
      <c r="F100" s="6">
        <f t="shared" si="2"/>
        <v>1</v>
      </c>
    </row>
    <row r="101" spans="1:6" x14ac:dyDescent="0.2">
      <c r="A101" s="6" t="s">
        <v>0</v>
      </c>
      <c r="B101" s="6" t="s">
        <v>113</v>
      </c>
      <c r="C101" s="6" t="s">
        <v>114</v>
      </c>
      <c r="D101" s="6">
        <v>25</v>
      </c>
      <c r="E101" s="6">
        <f t="shared" si="3"/>
        <v>1</v>
      </c>
      <c r="F101" s="6">
        <f t="shared" si="2"/>
        <v>1</v>
      </c>
    </row>
    <row r="102" spans="1:6" x14ac:dyDescent="0.2">
      <c r="A102" s="6" t="s">
        <v>0</v>
      </c>
      <c r="B102" s="6" t="s">
        <v>113</v>
      </c>
      <c r="C102" s="6" t="s">
        <v>114</v>
      </c>
      <c r="D102" s="6">
        <v>25</v>
      </c>
      <c r="E102" s="6">
        <f t="shared" si="3"/>
        <v>1</v>
      </c>
      <c r="F102" s="6">
        <f t="shared" si="2"/>
        <v>1</v>
      </c>
    </row>
    <row r="103" spans="1:6" x14ac:dyDescent="0.2">
      <c r="A103" s="6" t="s">
        <v>0</v>
      </c>
      <c r="B103" s="6" t="s">
        <v>113</v>
      </c>
      <c r="C103" s="6" t="s">
        <v>114</v>
      </c>
      <c r="D103" s="6">
        <v>29</v>
      </c>
      <c r="E103" s="6">
        <f t="shared" si="3"/>
        <v>1</v>
      </c>
      <c r="F103" s="6">
        <f t="shared" si="2"/>
        <v>1</v>
      </c>
    </row>
    <row r="104" spans="1:6" x14ac:dyDescent="0.2">
      <c r="A104" s="6" t="s">
        <v>0</v>
      </c>
      <c r="B104" s="6" t="s">
        <v>113</v>
      </c>
      <c r="C104" s="6" t="s">
        <v>114</v>
      </c>
      <c r="D104" s="6">
        <v>22</v>
      </c>
      <c r="E104" s="6">
        <f t="shared" si="3"/>
        <v>1</v>
      </c>
      <c r="F104" s="6">
        <f t="shared" si="2"/>
        <v>1</v>
      </c>
    </row>
    <row r="105" spans="1:6" x14ac:dyDescent="0.2">
      <c r="A105" s="6" t="s">
        <v>0</v>
      </c>
      <c r="B105" s="6" t="s">
        <v>113</v>
      </c>
      <c r="C105" s="6" t="s">
        <v>114</v>
      </c>
      <c r="D105" s="6">
        <v>22</v>
      </c>
      <c r="E105" s="6">
        <f t="shared" si="3"/>
        <v>1</v>
      </c>
      <c r="F105" s="6">
        <f t="shared" si="2"/>
        <v>1</v>
      </c>
    </row>
    <row r="106" spans="1:6" x14ac:dyDescent="0.2">
      <c r="A106" s="6" t="s">
        <v>0</v>
      </c>
      <c r="B106" s="6" t="s">
        <v>113</v>
      </c>
      <c r="C106" s="6" t="s">
        <v>114</v>
      </c>
      <c r="D106" s="6">
        <v>22</v>
      </c>
      <c r="E106" s="6">
        <f t="shared" si="3"/>
        <v>1</v>
      </c>
      <c r="F106" s="6">
        <f t="shared" si="2"/>
        <v>1</v>
      </c>
    </row>
    <row r="107" spans="1:6" x14ac:dyDescent="0.2">
      <c r="A107" s="6" t="s">
        <v>0</v>
      </c>
      <c r="B107" s="6" t="s">
        <v>113</v>
      </c>
      <c r="C107" s="6" t="s">
        <v>114</v>
      </c>
      <c r="D107" s="6">
        <v>38</v>
      </c>
      <c r="E107" s="6">
        <f t="shared" si="3"/>
        <v>1</v>
      </c>
      <c r="F107" s="6">
        <f t="shared" si="2"/>
        <v>1</v>
      </c>
    </row>
    <row r="108" spans="1:6" x14ac:dyDescent="0.2">
      <c r="A108" s="6" t="s">
        <v>0</v>
      </c>
      <c r="B108" s="6" t="s">
        <v>113</v>
      </c>
      <c r="C108" s="6" t="s">
        <v>114</v>
      </c>
      <c r="D108" s="6">
        <v>42</v>
      </c>
      <c r="E108" s="6">
        <f t="shared" si="3"/>
        <v>1</v>
      </c>
      <c r="F108" s="6">
        <f t="shared" si="2"/>
        <v>1</v>
      </c>
    </row>
    <row r="109" spans="1:6" x14ac:dyDescent="0.2">
      <c r="A109" s="6" t="s">
        <v>0</v>
      </c>
      <c r="B109" s="6" t="s">
        <v>113</v>
      </c>
      <c r="C109" s="6" t="s">
        <v>114</v>
      </c>
      <c r="D109" s="6">
        <v>35</v>
      </c>
      <c r="E109" s="6">
        <f t="shared" si="3"/>
        <v>1</v>
      </c>
      <c r="F109" s="6">
        <f t="shared" si="2"/>
        <v>1</v>
      </c>
    </row>
    <row r="110" spans="1:6" x14ac:dyDescent="0.2">
      <c r="A110" s="6" t="s">
        <v>0</v>
      </c>
      <c r="B110" s="6" t="s">
        <v>113</v>
      </c>
      <c r="C110" s="6" t="s">
        <v>114</v>
      </c>
      <c r="D110" s="6">
        <v>24</v>
      </c>
      <c r="E110" s="6">
        <f t="shared" si="3"/>
        <v>1</v>
      </c>
      <c r="F110" s="6">
        <f t="shared" si="2"/>
        <v>1</v>
      </c>
    </row>
    <row r="111" spans="1:6" x14ac:dyDescent="0.2">
      <c r="A111" s="6" t="s">
        <v>0</v>
      </c>
      <c r="B111" s="6" t="s">
        <v>113</v>
      </c>
      <c r="C111" s="6" t="s">
        <v>114</v>
      </c>
      <c r="D111" s="6">
        <v>31</v>
      </c>
      <c r="E111" s="6">
        <f t="shared" si="3"/>
        <v>1</v>
      </c>
      <c r="F111" s="6">
        <f t="shared" si="2"/>
        <v>1</v>
      </c>
    </row>
    <row r="112" spans="1:6" x14ac:dyDescent="0.2">
      <c r="A112" s="6" t="s">
        <v>0</v>
      </c>
      <c r="B112" s="6" t="s">
        <v>113</v>
      </c>
      <c r="C112" s="6" t="s">
        <v>114</v>
      </c>
      <c r="D112" s="6">
        <v>21</v>
      </c>
      <c r="E112" s="6">
        <f t="shared" si="3"/>
        <v>1</v>
      </c>
      <c r="F112" s="6">
        <f t="shared" si="2"/>
        <v>1</v>
      </c>
    </row>
    <row r="113" spans="1:6" x14ac:dyDescent="0.2">
      <c r="A113" s="6" t="s">
        <v>0</v>
      </c>
      <c r="B113" s="6" t="s">
        <v>115</v>
      </c>
      <c r="C113" s="6" t="s">
        <v>116</v>
      </c>
      <c r="D113" s="6" t="s">
        <v>117</v>
      </c>
      <c r="E113" s="6">
        <f t="shared" si="3"/>
        <v>2</v>
      </c>
      <c r="F113" s="6">
        <f t="shared" si="2"/>
        <v>0</v>
      </c>
    </row>
    <row r="114" spans="1:6" x14ac:dyDescent="0.2">
      <c r="A114" s="6" t="s">
        <v>0</v>
      </c>
      <c r="B114" s="6" t="s">
        <v>118</v>
      </c>
      <c r="C114" s="6" t="s">
        <v>116</v>
      </c>
      <c r="D114" s="6" t="s">
        <v>119</v>
      </c>
      <c r="E114" s="6">
        <f t="shared" si="3"/>
        <v>2</v>
      </c>
      <c r="F114" s="6">
        <f t="shared" si="2"/>
        <v>0</v>
      </c>
    </row>
    <row r="115" spans="1:6" x14ac:dyDescent="0.2">
      <c r="A115" s="6" t="s">
        <v>0</v>
      </c>
      <c r="B115" s="6" t="s">
        <v>120</v>
      </c>
      <c r="C115" s="6" t="s">
        <v>121</v>
      </c>
      <c r="D115" s="6">
        <v>83</v>
      </c>
      <c r="E115" s="6">
        <f t="shared" si="3"/>
        <v>1</v>
      </c>
      <c r="F115" s="6">
        <f t="shared" si="2"/>
        <v>1</v>
      </c>
    </row>
    <row r="116" spans="1:6" x14ac:dyDescent="0.2">
      <c r="A116" s="6" t="s">
        <v>0</v>
      </c>
      <c r="B116" s="6" t="s">
        <v>122</v>
      </c>
      <c r="C116" s="6" t="s">
        <v>123</v>
      </c>
      <c r="D116" s="6" t="s">
        <v>69</v>
      </c>
      <c r="E116" s="6">
        <f t="shared" si="3"/>
        <v>2</v>
      </c>
      <c r="F116" s="6">
        <f t="shared" si="2"/>
        <v>0</v>
      </c>
    </row>
    <row r="117" spans="1:6" x14ac:dyDescent="0.2">
      <c r="A117" s="6" t="s">
        <v>0</v>
      </c>
      <c r="B117" s="6" t="s">
        <v>124</v>
      </c>
      <c r="C117" s="6" t="s">
        <v>125</v>
      </c>
      <c r="D117" s="6" t="s">
        <v>126</v>
      </c>
      <c r="E117" s="6">
        <f t="shared" si="3"/>
        <v>2</v>
      </c>
      <c r="F117" s="6">
        <f t="shared" si="2"/>
        <v>0</v>
      </c>
    </row>
    <row r="118" spans="1:6" x14ac:dyDescent="0.2">
      <c r="A118" s="6" t="s">
        <v>0</v>
      </c>
      <c r="B118" s="6" t="s">
        <v>127</v>
      </c>
      <c r="C118" s="6" t="s">
        <v>128</v>
      </c>
      <c r="D118" s="6">
        <v>65.397000000000006</v>
      </c>
      <c r="E118" s="6">
        <f t="shared" si="3"/>
        <v>1</v>
      </c>
      <c r="F118" s="6">
        <f t="shared" si="2"/>
        <v>1</v>
      </c>
    </row>
    <row r="119" spans="1:6" x14ac:dyDescent="0.2">
      <c r="A119" s="6" t="s">
        <v>0</v>
      </c>
      <c r="B119" s="6" t="s">
        <v>129</v>
      </c>
      <c r="C119" s="6" t="s">
        <v>130</v>
      </c>
      <c r="D119" s="6" t="s">
        <v>131</v>
      </c>
      <c r="E119" s="6">
        <f t="shared" si="3"/>
        <v>4</v>
      </c>
      <c r="F119" s="6">
        <f t="shared" si="2"/>
        <v>0</v>
      </c>
    </row>
    <row r="121" spans="1:6" x14ac:dyDescent="0.2">
      <c r="E121" t="s">
        <v>163</v>
      </c>
      <c r="F121" s="8">
        <f>SUM(F2:F119)</f>
        <v>84</v>
      </c>
    </row>
    <row r="122" spans="1:6" x14ac:dyDescent="0.2">
      <c r="E122" t="s">
        <v>164</v>
      </c>
      <c r="F122" s="8">
        <f>COUNT(F2:F119)</f>
        <v>118</v>
      </c>
    </row>
    <row r="123" spans="1:6" x14ac:dyDescent="0.2">
      <c r="F123" s="9">
        <f>F121/F122</f>
        <v>0.71186440677966101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EAF2-534A-8149-8547-2F45591EF9F3}">
  <dimension ref="A1:P21"/>
  <sheetViews>
    <sheetView workbookViewId="0">
      <selection activeCell="A8" sqref="A8:E20"/>
    </sheetView>
  </sheetViews>
  <sheetFormatPr baseColWidth="10" defaultRowHeight="16" x14ac:dyDescent="0.2"/>
  <cols>
    <col min="1" max="1" width="19.33203125" bestFit="1" customWidth="1"/>
  </cols>
  <sheetData>
    <row r="1" spans="1:16" x14ac:dyDescent="0.2">
      <c r="A1" s="12" t="s">
        <v>132</v>
      </c>
      <c r="B1" s="12" t="s">
        <v>133</v>
      </c>
      <c r="C1" s="12" t="s">
        <v>134</v>
      </c>
      <c r="D1" s="12" t="s">
        <v>136</v>
      </c>
      <c r="E1" s="12" t="s">
        <v>135</v>
      </c>
    </row>
    <row r="2" spans="1:16" x14ac:dyDescent="0.2">
      <c r="A2" s="4">
        <v>0.7</v>
      </c>
      <c r="B2" s="10">
        <v>0.719974</v>
      </c>
      <c r="C2" s="11">
        <v>0.71875599999999995</v>
      </c>
      <c r="D2" s="11">
        <v>0.719974</v>
      </c>
      <c r="E2" s="11">
        <v>0.71518800000000005</v>
      </c>
    </row>
    <row r="3" spans="1:16" x14ac:dyDescent="0.2">
      <c r="A3" s="4">
        <v>0.8</v>
      </c>
      <c r="B3" s="10">
        <v>0.85211805912083105</v>
      </c>
      <c r="C3" s="11">
        <v>0.85079087811607801</v>
      </c>
      <c r="D3" s="11">
        <v>0.85211805912083105</v>
      </c>
      <c r="E3" s="11">
        <v>0.85016626531850104</v>
      </c>
    </row>
    <row r="4" spans="1:16" x14ac:dyDescent="0.2">
      <c r="A4" s="4">
        <v>0.9</v>
      </c>
      <c r="B4" s="10">
        <v>0.91224400000000005</v>
      </c>
      <c r="C4" s="11">
        <v>0.91726600000000003</v>
      </c>
      <c r="D4" s="11">
        <v>0.91224400000000005</v>
      </c>
      <c r="E4" s="11">
        <v>0.91328399999999998</v>
      </c>
    </row>
    <row r="5" spans="1:16" x14ac:dyDescent="0.2">
      <c r="A5" s="4" t="s">
        <v>165</v>
      </c>
      <c r="B5" s="10">
        <v>0.83155500000000004</v>
      </c>
      <c r="C5" s="11">
        <v>0.83282299999999998</v>
      </c>
      <c r="D5" s="11">
        <v>0.83155500000000004</v>
      </c>
      <c r="E5" s="11">
        <v>0.829233</v>
      </c>
    </row>
    <row r="8" spans="1:16" x14ac:dyDescent="0.2">
      <c r="A8" s="12" t="s">
        <v>169</v>
      </c>
      <c r="B8" s="12" t="s">
        <v>133</v>
      </c>
      <c r="C8" s="12" t="s">
        <v>134</v>
      </c>
      <c r="D8" s="12" t="s">
        <v>136</v>
      </c>
      <c r="E8" s="12" t="s">
        <v>135</v>
      </c>
    </row>
    <row r="9" spans="1:16" x14ac:dyDescent="0.2">
      <c r="A9" s="4">
        <v>1</v>
      </c>
      <c r="B9" s="16">
        <v>0.85211805912083105</v>
      </c>
      <c r="C9" s="17">
        <v>0.85079087811607801</v>
      </c>
      <c r="D9" s="17">
        <v>0.85211805912083105</v>
      </c>
      <c r="E9" s="17">
        <v>0.85016626531850104</v>
      </c>
    </row>
    <row r="10" spans="1:16" x14ac:dyDescent="0.2">
      <c r="A10" s="4">
        <v>2</v>
      </c>
      <c r="B10" s="16">
        <v>0.84685999999999995</v>
      </c>
      <c r="C10" s="11">
        <v>0.84651699999999996</v>
      </c>
      <c r="D10" s="11">
        <v>0.84685999999999995</v>
      </c>
      <c r="E10" s="11">
        <v>0.84421800000000002</v>
      </c>
      <c r="L10" s="31"/>
      <c r="M10" s="31"/>
      <c r="N10" s="31"/>
      <c r="O10" s="31"/>
    </row>
    <row r="11" spans="1:16" x14ac:dyDescent="0.2">
      <c r="A11" s="4">
        <v>3</v>
      </c>
      <c r="B11" s="16">
        <v>0.85093099999999999</v>
      </c>
      <c r="C11" s="11">
        <v>0.85118199999999999</v>
      </c>
      <c r="D11" s="11">
        <v>0.85093099999999999</v>
      </c>
      <c r="E11" s="11">
        <v>0.84864899999999999</v>
      </c>
      <c r="L11" s="31"/>
      <c r="M11" s="18"/>
      <c r="N11" s="18"/>
      <c r="O11" s="18"/>
      <c r="P11" s="18"/>
    </row>
    <row r="12" spans="1:16" x14ac:dyDescent="0.2">
      <c r="A12" s="4">
        <v>4</v>
      </c>
      <c r="B12" s="16">
        <v>0.84886700000000004</v>
      </c>
      <c r="C12" s="11">
        <v>0.85168299999999997</v>
      </c>
      <c r="D12" s="11">
        <v>0.84886700000000004</v>
      </c>
      <c r="E12" s="11">
        <v>0.84685299999999997</v>
      </c>
    </row>
    <row r="13" spans="1:16" x14ac:dyDescent="0.2">
      <c r="A13" s="4">
        <v>5</v>
      </c>
      <c r="B13" s="16">
        <v>0.84963100000000003</v>
      </c>
      <c r="C13" s="11">
        <v>0.84828700000000001</v>
      </c>
      <c r="D13" s="11">
        <v>0.84963100000000003</v>
      </c>
      <c r="E13" s="11">
        <v>0.84786300000000003</v>
      </c>
    </row>
    <row r="14" spans="1:16" x14ac:dyDescent="0.2">
      <c r="A14" s="4">
        <v>6</v>
      </c>
      <c r="B14" s="16">
        <v>0.84923199999999999</v>
      </c>
      <c r="C14" s="11">
        <v>0.84809400000000001</v>
      </c>
      <c r="D14" s="11">
        <v>0.84923199999999999</v>
      </c>
      <c r="E14" s="11">
        <v>0.847966</v>
      </c>
      <c r="J14" s="31"/>
      <c r="K14" s="31"/>
      <c r="L14" s="31"/>
      <c r="M14" s="31"/>
      <c r="N14" s="31"/>
    </row>
    <row r="15" spans="1:16" x14ac:dyDescent="0.2">
      <c r="A15" s="4">
        <v>7</v>
      </c>
      <c r="B15" s="16">
        <v>0.85022399999999998</v>
      </c>
      <c r="C15" s="11">
        <v>0.85253599999999996</v>
      </c>
      <c r="D15" s="11">
        <v>0.85022399999999998</v>
      </c>
      <c r="E15" s="11">
        <v>0.84734100000000001</v>
      </c>
      <c r="J15" s="31"/>
      <c r="K15" s="18"/>
      <c r="L15" s="18"/>
      <c r="M15" s="18"/>
      <c r="N15" s="18"/>
    </row>
    <row r="16" spans="1:16" x14ac:dyDescent="0.2">
      <c r="A16" s="4">
        <v>8</v>
      </c>
      <c r="B16" s="16">
        <v>0.85189999999999999</v>
      </c>
      <c r="C16" s="11">
        <v>0.85201099999999996</v>
      </c>
      <c r="D16" s="11">
        <v>0.85189999999999999</v>
      </c>
      <c r="E16" s="11">
        <v>0.85039799999999999</v>
      </c>
      <c r="H16" s="31"/>
      <c r="I16" s="31"/>
      <c r="J16" s="31"/>
      <c r="K16" s="31"/>
      <c r="L16" s="31"/>
    </row>
    <row r="17" spans="1:16" x14ac:dyDescent="0.2">
      <c r="A17" s="4">
        <v>9</v>
      </c>
      <c r="B17" s="16">
        <v>0.85336000000000001</v>
      </c>
      <c r="C17" s="11">
        <v>0.85490100000000002</v>
      </c>
      <c r="D17" s="11">
        <v>0.85336000000000001</v>
      </c>
      <c r="E17" s="11">
        <v>0.851356</v>
      </c>
      <c r="H17" s="31"/>
    </row>
    <row r="18" spans="1:16" x14ac:dyDescent="0.2">
      <c r="A18" s="4">
        <v>10</v>
      </c>
      <c r="B18" s="16">
        <v>0.84631299999999998</v>
      </c>
      <c r="C18" s="11">
        <v>0.84587100000000004</v>
      </c>
      <c r="D18" s="11">
        <v>0.84631299999999998</v>
      </c>
      <c r="E18" s="11">
        <v>0.84507500000000002</v>
      </c>
      <c r="L18" s="31"/>
      <c r="M18" s="31"/>
      <c r="N18" s="31"/>
      <c r="O18" s="31"/>
      <c r="P18" s="31"/>
    </row>
    <row r="19" spans="1:16" x14ac:dyDescent="0.2">
      <c r="A19" s="4" t="s">
        <v>174</v>
      </c>
      <c r="B19" s="16">
        <f>AVERAGE(B9:B18)</f>
        <v>0.84994360591208307</v>
      </c>
      <c r="C19" s="11">
        <f t="shared" ref="C19:E19" si="0">AVERAGE(C9:C18)</f>
        <v>0.85018728781160779</v>
      </c>
      <c r="D19" s="11">
        <f t="shared" si="0"/>
        <v>0.84994360591208307</v>
      </c>
      <c r="E19" s="11">
        <f t="shared" si="0"/>
        <v>0.84798852653185008</v>
      </c>
      <c r="L19" s="31"/>
    </row>
    <row r="20" spans="1:16" x14ac:dyDescent="0.2">
      <c r="A20" s="4" t="s">
        <v>175</v>
      </c>
      <c r="B20" s="16">
        <f>STDEV(B9:B18)</f>
        <v>2.2542343245007504E-3</v>
      </c>
      <c r="C20" s="11">
        <f t="shared" ref="C20:E20" si="1">STDEV(C9:C18)</f>
        <v>2.8818722107284951E-3</v>
      </c>
      <c r="D20" s="11">
        <f t="shared" si="1"/>
        <v>2.2542343245007504E-3</v>
      </c>
      <c r="E20" s="11">
        <f t="shared" si="1"/>
        <v>2.2792468060359619E-3</v>
      </c>
      <c r="I20" s="31"/>
      <c r="J20" s="31"/>
      <c r="K20" s="31"/>
      <c r="L20" s="31"/>
      <c r="M20" s="31"/>
    </row>
    <row r="21" spans="1:16" x14ac:dyDescent="0.2">
      <c r="I21" s="3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8DFB-5F9D-9C40-9042-27C9B5463787}">
  <dimension ref="A1:AA182"/>
  <sheetViews>
    <sheetView tabSelected="1" workbookViewId="0">
      <pane xSplit="1" topLeftCell="B1" activePane="topRight" state="frozen"/>
      <selection pane="topRight" activeCell="L1" sqref="L1"/>
    </sheetView>
  </sheetViews>
  <sheetFormatPr baseColWidth="10" defaultRowHeight="16" x14ac:dyDescent="0.2"/>
  <cols>
    <col min="1" max="1" width="19.33203125" bestFit="1" customWidth="1"/>
    <col min="3" max="3" width="11.1640625" customWidth="1"/>
    <col min="4" max="4" width="18.5" customWidth="1"/>
    <col min="5" max="5" width="14.83203125" customWidth="1"/>
    <col min="6" max="6" width="22.1640625" customWidth="1"/>
    <col min="7" max="7" width="15.6640625" customWidth="1"/>
    <col min="8" max="8" width="23" customWidth="1"/>
    <col min="10" max="10" width="14.5" customWidth="1"/>
    <col min="11" max="11" width="16.33203125" customWidth="1"/>
    <col min="27" max="27" width="17.1640625" bestFit="1" customWidth="1"/>
  </cols>
  <sheetData>
    <row r="1" spans="1:27" x14ac:dyDescent="0.2">
      <c r="A1" s="3" t="s">
        <v>166</v>
      </c>
      <c r="M1" s="3"/>
      <c r="P1" s="28" t="s">
        <v>176</v>
      </c>
      <c r="Q1" s="28"/>
      <c r="R1" s="28"/>
      <c r="S1" s="28"/>
      <c r="T1" s="28"/>
      <c r="U1" s="32"/>
      <c r="V1" s="32"/>
      <c r="W1" s="32"/>
      <c r="X1" s="32"/>
      <c r="Y1" s="32"/>
    </row>
    <row r="2" spans="1:27" x14ac:dyDescent="0.2">
      <c r="A2" t="s">
        <v>157</v>
      </c>
      <c r="B2" t="s">
        <v>155</v>
      </c>
      <c r="C2" t="s">
        <v>154</v>
      </c>
      <c r="D2" t="s">
        <v>153</v>
      </c>
      <c r="E2" t="s">
        <v>152</v>
      </c>
      <c r="F2" t="s">
        <v>151</v>
      </c>
      <c r="G2" t="s">
        <v>150</v>
      </c>
      <c r="H2" t="s">
        <v>149</v>
      </c>
      <c r="I2" t="s">
        <v>148</v>
      </c>
      <c r="J2" t="s">
        <v>147</v>
      </c>
      <c r="K2" t="s">
        <v>146</v>
      </c>
      <c r="M2" s="13" t="s">
        <v>157</v>
      </c>
      <c r="N2" s="26" t="s">
        <v>181</v>
      </c>
      <c r="O2" s="26" t="s">
        <v>179</v>
      </c>
      <c r="P2" s="26">
        <v>1</v>
      </c>
      <c r="Q2" s="26">
        <v>2</v>
      </c>
      <c r="R2" s="26">
        <v>3</v>
      </c>
      <c r="S2" s="26">
        <v>4</v>
      </c>
      <c r="T2" s="26">
        <v>5</v>
      </c>
      <c r="U2" s="26">
        <v>6</v>
      </c>
      <c r="V2" s="26">
        <v>7</v>
      </c>
      <c r="W2" s="26">
        <v>8</v>
      </c>
      <c r="X2" s="26">
        <v>9</v>
      </c>
      <c r="Y2" s="26">
        <v>10</v>
      </c>
      <c r="Z2" s="27" t="s">
        <v>174</v>
      </c>
      <c r="AA2" s="27" t="s">
        <v>175</v>
      </c>
    </row>
    <row r="3" spans="1:27" x14ac:dyDescent="0.2">
      <c r="A3" t="s">
        <v>0</v>
      </c>
      <c r="B3">
        <v>1000</v>
      </c>
      <c r="C3">
        <v>232</v>
      </c>
      <c r="D3">
        <v>0.23200000000000001</v>
      </c>
      <c r="E3">
        <v>104</v>
      </c>
      <c r="F3">
        <v>0.44827586206896503</v>
      </c>
      <c r="G3">
        <v>66</v>
      </c>
      <c r="H3">
        <v>0.284482758620689</v>
      </c>
      <c r="I3">
        <v>107</v>
      </c>
      <c r="J3" s="2">
        <v>0.46120689655172398</v>
      </c>
      <c r="K3" s="1">
        <v>0.44827586206896503</v>
      </c>
      <c r="M3" s="14" t="s">
        <v>0</v>
      </c>
      <c r="N3" s="22">
        <v>1000</v>
      </c>
      <c r="O3" s="22">
        <f>AVERAGE(C56,C69,C82,C95,C107, C120,C133,C147,C160,C173)</f>
        <v>229.5</v>
      </c>
      <c r="P3" s="23">
        <v>0.47320000000000001</v>
      </c>
      <c r="Q3" s="23">
        <v>0.454166666666666</v>
      </c>
      <c r="R3" s="23">
        <v>0.46460176991150398</v>
      </c>
      <c r="S3" s="23">
        <v>0.45188284518828398</v>
      </c>
      <c r="T3" s="23">
        <v>0.45374449339207001</v>
      </c>
      <c r="U3" s="19">
        <v>0.47111111111111098</v>
      </c>
      <c r="V3" s="19">
        <v>0.47161572052401701</v>
      </c>
      <c r="W3" s="19">
        <v>0.47111111111111098</v>
      </c>
      <c r="X3" s="19">
        <v>0.47161572052401701</v>
      </c>
      <c r="Y3" s="19">
        <v>0.46320346320346301</v>
      </c>
      <c r="Z3" s="24">
        <f>AVERAGE(P3:Y3)</f>
        <v>0.46462529016322429</v>
      </c>
      <c r="AA3" s="24">
        <f>STDEV(P3:Y3)</f>
        <v>8.4823753332177228E-3</v>
      </c>
    </row>
    <row r="4" spans="1:27" x14ac:dyDescent="0.2">
      <c r="A4" t="s">
        <v>145</v>
      </c>
      <c r="B4">
        <v>702</v>
      </c>
      <c r="C4">
        <v>282</v>
      </c>
      <c r="D4">
        <v>0.401709401709401</v>
      </c>
      <c r="E4">
        <v>132</v>
      </c>
      <c r="F4">
        <v>0.46808510638297801</v>
      </c>
      <c r="G4">
        <v>118</v>
      </c>
      <c r="H4">
        <v>0.41843971631205601</v>
      </c>
      <c r="I4">
        <v>151</v>
      </c>
      <c r="J4" s="2">
        <v>0.53546099290780103</v>
      </c>
      <c r="K4" s="1">
        <v>0.46808510638297801</v>
      </c>
      <c r="M4" s="14" t="s">
        <v>145</v>
      </c>
      <c r="N4" s="22">
        <v>702</v>
      </c>
      <c r="O4" s="22">
        <f t="shared" ref="O4:O12" si="0">AVERAGE(C57,C70,C83,C96,C108, C121,C134,C148,C161,C174)</f>
        <v>230</v>
      </c>
      <c r="P4" s="23">
        <v>0.47220000000000001</v>
      </c>
      <c r="Q4" s="23">
        <v>0.483333333333333</v>
      </c>
      <c r="R4" s="23">
        <v>0.48739495798319299</v>
      </c>
      <c r="S4" s="23">
        <v>0.51327433628318497</v>
      </c>
      <c r="T4" s="23">
        <v>0.45714285714285702</v>
      </c>
      <c r="U4" s="19">
        <v>0.445945945945945</v>
      </c>
      <c r="V4" s="19">
        <v>0.45555555555555499</v>
      </c>
      <c r="W4" s="19">
        <v>0.43718592964824099</v>
      </c>
      <c r="X4" s="19">
        <v>0.50248756218905399</v>
      </c>
      <c r="Y4" s="19">
        <v>0.44850498338870398</v>
      </c>
      <c r="Z4" s="24">
        <f t="shared" ref="Z4:Z12" si="1">AVERAGE(P4:Y4)</f>
        <v>0.47030254614700667</v>
      </c>
      <c r="AA4" s="24">
        <f t="shared" ref="AA4:AA12" si="2">STDEV(P4:Y4)</f>
        <v>2.5611936113645407E-2</v>
      </c>
    </row>
    <row r="5" spans="1:27" x14ac:dyDescent="0.2">
      <c r="A5" t="s">
        <v>144</v>
      </c>
      <c r="B5">
        <v>122</v>
      </c>
      <c r="C5">
        <v>24</v>
      </c>
      <c r="D5">
        <v>0.196721311475409</v>
      </c>
      <c r="E5">
        <v>21</v>
      </c>
      <c r="F5">
        <v>0.875</v>
      </c>
      <c r="G5">
        <v>20</v>
      </c>
      <c r="H5">
        <v>0.83333333333333304</v>
      </c>
      <c r="I5">
        <v>22</v>
      </c>
      <c r="J5" s="2">
        <v>0.91666666666666596</v>
      </c>
      <c r="K5" s="1">
        <v>0.875</v>
      </c>
      <c r="M5" s="14" t="s">
        <v>144</v>
      </c>
      <c r="N5" s="22">
        <v>122</v>
      </c>
      <c r="O5" s="22">
        <f t="shared" si="0"/>
        <v>25.6</v>
      </c>
      <c r="P5" s="23">
        <v>0.95650000000000002</v>
      </c>
      <c r="Q5" s="23">
        <v>0.84615384615384603</v>
      </c>
      <c r="R5" s="23">
        <v>0.85185185185185097</v>
      </c>
      <c r="S5" s="23">
        <v>0.88461538461538403</v>
      </c>
      <c r="T5" s="23">
        <v>0.84615384615384603</v>
      </c>
      <c r="U5" s="19">
        <v>0.84615384615384603</v>
      </c>
      <c r="V5" s="19">
        <v>0.92</v>
      </c>
      <c r="W5" s="19">
        <v>0.84615384615384603</v>
      </c>
      <c r="X5" s="19">
        <v>0.88</v>
      </c>
      <c r="Y5" s="19">
        <v>0.84615384615384603</v>
      </c>
      <c r="Z5" s="24">
        <f t="shared" si="1"/>
        <v>0.87237364672364648</v>
      </c>
      <c r="AA5" s="24">
        <f t="shared" si="2"/>
        <v>3.8603494411845123E-2</v>
      </c>
    </row>
    <row r="6" spans="1:27" x14ac:dyDescent="0.2">
      <c r="A6" t="s">
        <v>143</v>
      </c>
      <c r="B6">
        <v>78</v>
      </c>
      <c r="C6">
        <v>6</v>
      </c>
      <c r="D6">
        <v>7.69230769230769E-2</v>
      </c>
      <c r="E6">
        <v>5</v>
      </c>
      <c r="F6">
        <v>0.83333333333333304</v>
      </c>
      <c r="I6">
        <v>5</v>
      </c>
      <c r="J6" s="2">
        <v>0.83333333333333304</v>
      </c>
      <c r="K6" s="1">
        <v>0.83333333333333304</v>
      </c>
      <c r="M6" s="14" t="s">
        <v>143</v>
      </c>
      <c r="N6" s="22">
        <v>78</v>
      </c>
      <c r="O6" s="22">
        <f t="shared" si="0"/>
        <v>12.7</v>
      </c>
      <c r="P6" s="23">
        <v>0.83330000000000004</v>
      </c>
      <c r="Q6" s="23">
        <v>0.55000000000000004</v>
      </c>
      <c r="R6" s="23">
        <v>0.81818181818181801</v>
      </c>
      <c r="S6" s="23">
        <v>0.5625</v>
      </c>
      <c r="T6" s="23">
        <v>0.84615384615384603</v>
      </c>
      <c r="U6" s="19">
        <v>0.81818181818181801</v>
      </c>
      <c r="V6" s="19">
        <v>0.77777777777777701</v>
      </c>
      <c r="W6" s="19">
        <v>0.55555555555555503</v>
      </c>
      <c r="X6" s="19">
        <v>1</v>
      </c>
      <c r="Y6" s="19">
        <v>0.5625</v>
      </c>
      <c r="Z6" s="24">
        <f t="shared" si="1"/>
        <v>0.73241508158508151</v>
      </c>
      <c r="AA6" s="24">
        <f t="shared" si="2"/>
        <v>0.16117017443556733</v>
      </c>
    </row>
    <row r="7" spans="1:27" x14ac:dyDescent="0.2">
      <c r="A7" t="s">
        <v>142</v>
      </c>
      <c r="B7">
        <v>595</v>
      </c>
      <c r="C7">
        <v>179</v>
      </c>
      <c r="D7">
        <v>0.30084033613445299</v>
      </c>
      <c r="E7">
        <v>74</v>
      </c>
      <c r="F7">
        <v>0.41340782122905001</v>
      </c>
      <c r="G7">
        <v>56</v>
      </c>
      <c r="H7">
        <v>0.31284916201117302</v>
      </c>
      <c r="I7">
        <v>92</v>
      </c>
      <c r="J7" s="2">
        <v>0.51396648044692705</v>
      </c>
      <c r="K7" s="1">
        <v>0.41340782122905001</v>
      </c>
      <c r="M7" s="14" t="s">
        <v>142</v>
      </c>
      <c r="N7" s="22">
        <v>595</v>
      </c>
      <c r="O7" s="22">
        <f t="shared" si="0"/>
        <v>148</v>
      </c>
      <c r="P7" s="23">
        <v>0.62309999999999999</v>
      </c>
      <c r="Q7" s="23">
        <v>0.58955223880596996</v>
      </c>
      <c r="R7" s="23">
        <v>0.51098901098901095</v>
      </c>
      <c r="S7" s="23">
        <v>0.50887573964497002</v>
      </c>
      <c r="T7" s="23">
        <v>0.5</v>
      </c>
      <c r="U7" s="19">
        <v>0.50549450549450503</v>
      </c>
      <c r="V7" s="19">
        <v>0.59154929577464699</v>
      </c>
      <c r="W7" s="19">
        <v>0.57042253521126696</v>
      </c>
      <c r="X7" s="19">
        <v>0.59722222222222199</v>
      </c>
      <c r="Y7" s="19">
        <v>0.62886597938144295</v>
      </c>
      <c r="Z7" s="24">
        <f t="shared" si="1"/>
        <v>0.56260715275240347</v>
      </c>
      <c r="AA7" s="24">
        <f t="shared" si="2"/>
        <v>5.1213705395578776E-2</v>
      </c>
    </row>
    <row r="8" spans="1:27" x14ac:dyDescent="0.2">
      <c r="A8" t="s">
        <v>141</v>
      </c>
      <c r="B8">
        <v>275</v>
      </c>
      <c r="C8">
        <v>40</v>
      </c>
      <c r="D8">
        <v>0.145454545454545</v>
      </c>
      <c r="E8">
        <v>21</v>
      </c>
      <c r="F8">
        <v>0.52500000000000002</v>
      </c>
      <c r="G8">
        <v>9</v>
      </c>
      <c r="H8">
        <v>0.22500000000000001</v>
      </c>
      <c r="I8">
        <v>21</v>
      </c>
      <c r="J8" s="2">
        <v>0.52500000000000002</v>
      </c>
      <c r="K8" s="1">
        <v>0.52500000000000002</v>
      </c>
      <c r="M8" s="14" t="s">
        <v>141</v>
      </c>
      <c r="N8" s="22">
        <v>275</v>
      </c>
      <c r="O8" s="22">
        <f t="shared" si="0"/>
        <v>27.9</v>
      </c>
      <c r="P8" s="23">
        <v>0.36670000000000003</v>
      </c>
      <c r="Q8" s="23">
        <v>0.48837209302325502</v>
      </c>
      <c r="R8" s="23">
        <v>0.36666666666666597</v>
      </c>
      <c r="S8" s="23">
        <v>0.52380952380952295</v>
      </c>
      <c r="T8" s="23">
        <v>0.63636363636363602</v>
      </c>
      <c r="U8" s="19">
        <v>0.61111111111111105</v>
      </c>
      <c r="V8" s="19">
        <v>0.52380952380952295</v>
      </c>
      <c r="W8" s="19">
        <v>0.48837209302325502</v>
      </c>
      <c r="X8" s="19">
        <v>0.57894736842105199</v>
      </c>
      <c r="Y8" s="19">
        <v>0.52380952380952295</v>
      </c>
      <c r="Z8" s="24">
        <f t="shared" si="1"/>
        <v>0.51079615400375444</v>
      </c>
      <c r="AA8" s="24">
        <f t="shared" si="2"/>
        <v>9.0385349349787009E-2</v>
      </c>
    </row>
    <row r="9" spans="1:27" x14ac:dyDescent="0.2">
      <c r="A9" t="s">
        <v>140</v>
      </c>
      <c r="B9">
        <v>190</v>
      </c>
      <c r="C9">
        <v>24</v>
      </c>
      <c r="D9">
        <v>0.12631578947368399</v>
      </c>
      <c r="E9">
        <v>24</v>
      </c>
      <c r="F9">
        <v>1</v>
      </c>
      <c r="G9">
        <v>21</v>
      </c>
      <c r="H9">
        <v>0.875</v>
      </c>
      <c r="I9">
        <v>24</v>
      </c>
      <c r="J9" s="2">
        <v>1</v>
      </c>
      <c r="K9" s="1">
        <v>1</v>
      </c>
      <c r="M9" s="14" t="s">
        <v>140</v>
      </c>
      <c r="N9" s="22">
        <v>190</v>
      </c>
      <c r="O9" s="22">
        <f t="shared" si="0"/>
        <v>11.8</v>
      </c>
      <c r="P9" s="23">
        <v>1</v>
      </c>
      <c r="Q9" s="23">
        <v>1</v>
      </c>
      <c r="R9" s="23">
        <v>1</v>
      </c>
      <c r="S9" s="23">
        <v>1</v>
      </c>
      <c r="T9" s="23">
        <v>1</v>
      </c>
      <c r="U9" s="19">
        <v>1</v>
      </c>
      <c r="V9" s="19">
        <v>1</v>
      </c>
      <c r="W9" s="19">
        <v>1</v>
      </c>
      <c r="X9" s="19">
        <v>1</v>
      </c>
      <c r="Y9" s="19">
        <v>1</v>
      </c>
      <c r="Z9" s="24">
        <f t="shared" si="1"/>
        <v>1</v>
      </c>
      <c r="AA9" s="24">
        <f t="shared" si="2"/>
        <v>0</v>
      </c>
    </row>
    <row r="10" spans="1:27" x14ac:dyDescent="0.2">
      <c r="A10" t="s">
        <v>139</v>
      </c>
      <c r="B10">
        <v>1000</v>
      </c>
      <c r="C10">
        <v>799</v>
      </c>
      <c r="D10">
        <v>0.79900000000000004</v>
      </c>
      <c r="E10">
        <v>740</v>
      </c>
      <c r="F10">
        <v>0.92615769712140095</v>
      </c>
      <c r="G10">
        <v>704</v>
      </c>
      <c r="H10">
        <v>0.88110137672090105</v>
      </c>
      <c r="I10">
        <v>751</v>
      </c>
      <c r="J10" s="2">
        <v>0.93992490613266499</v>
      </c>
      <c r="K10" s="1">
        <v>0.92615769712140095</v>
      </c>
      <c r="M10" s="14" t="s">
        <v>139</v>
      </c>
      <c r="N10" s="22">
        <v>1000</v>
      </c>
      <c r="O10" s="22">
        <f t="shared" si="0"/>
        <v>765.4</v>
      </c>
      <c r="P10" s="23">
        <v>0.94850000000000001</v>
      </c>
      <c r="Q10" s="23">
        <v>0.93849658314350703</v>
      </c>
      <c r="R10" s="23">
        <v>0.93348623853210999</v>
      </c>
      <c r="S10" s="23">
        <v>0.94208037825059099</v>
      </c>
      <c r="T10" s="23">
        <v>0.93429844097995496</v>
      </c>
      <c r="U10" s="19">
        <v>0.93842364532019695</v>
      </c>
      <c r="V10" s="19">
        <v>0.92375690607734795</v>
      </c>
      <c r="W10" s="19">
        <v>0.94472361809045202</v>
      </c>
      <c r="X10" s="19">
        <v>0.94124847001223899</v>
      </c>
      <c r="Y10" s="19">
        <v>0.93879907621247105</v>
      </c>
      <c r="Z10" s="24">
        <f t="shared" si="1"/>
        <v>0.93838133566188697</v>
      </c>
      <c r="AA10" s="24">
        <f t="shared" si="2"/>
        <v>6.8248794427345685E-3</v>
      </c>
    </row>
    <row r="11" spans="1:27" x14ac:dyDescent="0.2">
      <c r="A11" t="s">
        <v>138</v>
      </c>
      <c r="B11">
        <v>1000</v>
      </c>
      <c r="C11">
        <v>237</v>
      </c>
      <c r="D11">
        <v>0.23699999999999999</v>
      </c>
      <c r="E11">
        <v>36</v>
      </c>
      <c r="F11">
        <v>0.151898734177215</v>
      </c>
      <c r="G11">
        <v>186</v>
      </c>
      <c r="H11">
        <v>0.784810126582278</v>
      </c>
      <c r="I11">
        <v>187</v>
      </c>
      <c r="J11" s="2">
        <v>0.78902953586497804</v>
      </c>
      <c r="K11" s="1">
        <v>0.784810126582278</v>
      </c>
      <c r="M11" s="14" t="s">
        <v>138</v>
      </c>
      <c r="N11" s="22">
        <v>1000</v>
      </c>
      <c r="O11" s="22">
        <f t="shared" si="0"/>
        <v>388.6</v>
      </c>
      <c r="P11" s="23">
        <v>0.82030000000000003</v>
      </c>
      <c r="Q11" s="23">
        <v>0.86445783132530096</v>
      </c>
      <c r="R11" s="23">
        <v>0.75</v>
      </c>
      <c r="S11" s="23">
        <v>0.82867132867132798</v>
      </c>
      <c r="T11" s="23">
        <v>0.86738351254480195</v>
      </c>
      <c r="U11" s="19">
        <v>0.64966740576496596</v>
      </c>
      <c r="V11" s="19">
        <v>0.81597222222222199</v>
      </c>
      <c r="W11" s="19">
        <v>0.71052631578947301</v>
      </c>
      <c r="X11" s="19">
        <v>0.84858044164037805</v>
      </c>
      <c r="Y11" s="19">
        <v>0.80235988200589903</v>
      </c>
      <c r="Z11" s="24">
        <f t="shared" si="1"/>
        <v>0.79579189399643691</v>
      </c>
      <c r="AA11" s="24">
        <f t="shared" si="2"/>
        <v>7.1085685853885749E-2</v>
      </c>
    </row>
    <row r="12" spans="1:27" x14ac:dyDescent="0.2">
      <c r="A12" t="s">
        <v>137</v>
      </c>
      <c r="B12">
        <v>1000</v>
      </c>
      <c r="C12">
        <v>323</v>
      </c>
      <c r="D12">
        <v>0.32300000000000001</v>
      </c>
      <c r="E12">
        <v>202</v>
      </c>
      <c r="F12">
        <v>0.625386996904024</v>
      </c>
      <c r="G12">
        <v>183</v>
      </c>
      <c r="H12">
        <v>0.56656346749226005</v>
      </c>
      <c r="I12">
        <v>214</v>
      </c>
      <c r="J12" s="2">
        <v>0.66253869969040202</v>
      </c>
      <c r="K12" s="1">
        <v>0.625386996904024</v>
      </c>
      <c r="M12" s="15" t="s">
        <v>137</v>
      </c>
      <c r="N12" s="25">
        <v>1000</v>
      </c>
      <c r="O12" s="22">
        <f t="shared" si="0"/>
        <v>250.9</v>
      </c>
      <c r="P12" s="23">
        <v>0.6371</v>
      </c>
      <c r="Q12" s="23">
        <v>0.62126245847175998</v>
      </c>
      <c r="R12" s="23">
        <v>0.62698412698412698</v>
      </c>
      <c r="S12" s="23">
        <v>0.63345195729537296</v>
      </c>
      <c r="T12" s="23">
        <v>0.69162995594713605</v>
      </c>
      <c r="U12" s="19">
        <v>0.72139303482587003</v>
      </c>
      <c r="V12" s="19">
        <v>0.621993127147766</v>
      </c>
      <c r="W12" s="19">
        <v>0.67420814479638003</v>
      </c>
      <c r="X12" s="19">
        <v>0.67772511848341199</v>
      </c>
      <c r="Y12" s="19">
        <v>0.64137931034482698</v>
      </c>
      <c r="Z12" s="24">
        <f t="shared" si="1"/>
        <v>0.65471272342966524</v>
      </c>
      <c r="AA12" s="24">
        <f t="shared" si="2"/>
        <v>3.4346539758081489E-2</v>
      </c>
    </row>
    <row r="14" spans="1:27" x14ac:dyDescent="0.2">
      <c r="A14" s="3" t="s">
        <v>167</v>
      </c>
    </row>
    <row r="15" spans="1:27" x14ac:dyDescent="0.2">
      <c r="A15" t="s">
        <v>157</v>
      </c>
      <c r="B15" t="s">
        <v>155</v>
      </c>
      <c r="C15" t="s">
        <v>154</v>
      </c>
      <c r="D15" t="s">
        <v>153</v>
      </c>
      <c r="E15" t="s">
        <v>152</v>
      </c>
      <c r="F15" t="s">
        <v>151</v>
      </c>
      <c r="G15" t="s">
        <v>150</v>
      </c>
      <c r="H15" t="s">
        <v>149</v>
      </c>
      <c r="I15" t="s">
        <v>148</v>
      </c>
      <c r="J15" t="s">
        <v>147</v>
      </c>
      <c r="K15" t="s">
        <v>146</v>
      </c>
    </row>
    <row r="16" spans="1:27" x14ac:dyDescent="0.2">
      <c r="A16" t="s">
        <v>0</v>
      </c>
      <c r="B16">
        <v>1000</v>
      </c>
      <c r="C16">
        <v>211</v>
      </c>
      <c r="D16">
        <v>0.21099999999999999</v>
      </c>
      <c r="E16">
        <v>101</v>
      </c>
      <c r="F16">
        <v>0.47867298578199002</v>
      </c>
      <c r="G16">
        <v>65</v>
      </c>
      <c r="H16">
        <v>0.30805687203791399</v>
      </c>
      <c r="I16">
        <v>104</v>
      </c>
      <c r="J16" s="2">
        <v>0.49289099526066299</v>
      </c>
      <c r="K16" s="1">
        <v>0.47867298578199002</v>
      </c>
    </row>
    <row r="17" spans="1:23" x14ac:dyDescent="0.2">
      <c r="A17" t="s">
        <v>145</v>
      </c>
      <c r="B17">
        <v>702</v>
      </c>
      <c r="C17">
        <v>269</v>
      </c>
      <c r="D17">
        <v>0.38319088319088301</v>
      </c>
      <c r="E17">
        <v>121</v>
      </c>
      <c r="F17">
        <v>0.44981412639405199</v>
      </c>
      <c r="G17">
        <v>97</v>
      </c>
      <c r="H17">
        <v>0.36059479553903301</v>
      </c>
      <c r="I17">
        <v>134</v>
      </c>
      <c r="J17" s="2">
        <v>0.49814126394052</v>
      </c>
      <c r="K17" s="1">
        <v>0.44981412639405199</v>
      </c>
    </row>
    <row r="18" spans="1:23" x14ac:dyDescent="0.2">
      <c r="A18" t="s">
        <v>144</v>
      </c>
      <c r="B18">
        <v>122</v>
      </c>
      <c r="C18">
        <v>24</v>
      </c>
      <c r="D18">
        <v>0.196721311475409</v>
      </c>
      <c r="E18">
        <v>21</v>
      </c>
      <c r="F18">
        <v>0.875</v>
      </c>
      <c r="G18">
        <v>20</v>
      </c>
      <c r="H18">
        <v>0.83333333333333304</v>
      </c>
      <c r="I18">
        <v>22</v>
      </c>
      <c r="J18" s="2">
        <v>0.91666666666666596</v>
      </c>
      <c r="K18" s="1">
        <v>0.875</v>
      </c>
    </row>
    <row r="19" spans="1:23" x14ac:dyDescent="0.2">
      <c r="A19" t="s">
        <v>143</v>
      </c>
      <c r="B19">
        <v>78</v>
      </c>
      <c r="C19">
        <v>78</v>
      </c>
      <c r="D19">
        <v>1</v>
      </c>
      <c r="E19">
        <v>10</v>
      </c>
      <c r="F19">
        <v>0.128205128205128</v>
      </c>
      <c r="I19">
        <v>10</v>
      </c>
      <c r="J19" s="2">
        <v>0.128205128205128</v>
      </c>
      <c r="K19" s="1">
        <v>0.128205128205128</v>
      </c>
    </row>
    <row r="20" spans="1:23" x14ac:dyDescent="0.2">
      <c r="A20" t="s">
        <v>142</v>
      </c>
      <c r="B20">
        <v>595</v>
      </c>
      <c r="C20">
        <v>71</v>
      </c>
      <c r="D20">
        <v>0.119327731092436</v>
      </c>
      <c r="E20">
        <v>35</v>
      </c>
      <c r="F20">
        <v>0.49295774647887303</v>
      </c>
      <c r="G20">
        <v>21</v>
      </c>
      <c r="H20">
        <v>0.29577464788732299</v>
      </c>
      <c r="I20">
        <v>37</v>
      </c>
      <c r="J20" s="2">
        <v>0.52112676056338003</v>
      </c>
      <c r="K20" s="1">
        <v>0.49295774647887303</v>
      </c>
    </row>
    <row r="21" spans="1:23" x14ac:dyDescent="0.2">
      <c r="A21" t="s">
        <v>156</v>
      </c>
      <c r="B21">
        <v>18</v>
      </c>
      <c r="C21">
        <v>4</v>
      </c>
      <c r="D21">
        <v>0.22222222222222199</v>
      </c>
      <c r="E21">
        <v>1</v>
      </c>
      <c r="F21">
        <v>0.25</v>
      </c>
      <c r="I21">
        <v>1</v>
      </c>
      <c r="J21" s="2">
        <v>0.25</v>
      </c>
      <c r="K21" s="1">
        <v>0.25</v>
      </c>
    </row>
    <row r="22" spans="1:23" x14ac:dyDescent="0.2">
      <c r="A22" t="s">
        <v>140</v>
      </c>
      <c r="B22">
        <v>190</v>
      </c>
      <c r="C22">
        <v>14</v>
      </c>
      <c r="D22">
        <v>7.3684210526315699E-2</v>
      </c>
      <c r="E22">
        <v>14</v>
      </c>
      <c r="F22">
        <v>1</v>
      </c>
      <c r="G22">
        <v>11</v>
      </c>
      <c r="H22">
        <v>0.78571428571428503</v>
      </c>
      <c r="I22">
        <v>14</v>
      </c>
      <c r="J22" s="2">
        <v>1</v>
      </c>
      <c r="K22" s="1">
        <v>1</v>
      </c>
    </row>
    <row r="23" spans="1:23" x14ac:dyDescent="0.2">
      <c r="A23" t="s">
        <v>139</v>
      </c>
      <c r="B23">
        <v>1000</v>
      </c>
      <c r="C23">
        <v>793</v>
      </c>
      <c r="D23">
        <v>0.79300000000000004</v>
      </c>
      <c r="E23">
        <v>729</v>
      </c>
      <c r="F23">
        <v>0.91929382093316503</v>
      </c>
      <c r="G23">
        <v>683</v>
      </c>
      <c r="H23">
        <v>0.86128625472887699</v>
      </c>
      <c r="I23">
        <v>741</v>
      </c>
      <c r="J23" s="2">
        <v>0.93442622950819598</v>
      </c>
      <c r="K23" s="1">
        <v>0.91929382093316503</v>
      </c>
      <c r="W23" s="19"/>
    </row>
    <row r="24" spans="1:23" x14ac:dyDescent="0.2">
      <c r="A24" t="s">
        <v>138</v>
      </c>
      <c r="B24">
        <v>1000</v>
      </c>
      <c r="C24">
        <v>343</v>
      </c>
      <c r="D24">
        <v>0.34300000000000003</v>
      </c>
      <c r="E24">
        <v>41</v>
      </c>
      <c r="F24">
        <v>0.119533527696793</v>
      </c>
      <c r="G24">
        <v>264</v>
      </c>
      <c r="H24">
        <v>0.76967930029154497</v>
      </c>
      <c r="I24">
        <v>267</v>
      </c>
      <c r="J24" s="2">
        <v>0.77842565597667601</v>
      </c>
      <c r="K24" s="1">
        <v>0.76967930029154497</v>
      </c>
    </row>
    <row r="25" spans="1:23" x14ac:dyDescent="0.2">
      <c r="A25" t="s">
        <v>137</v>
      </c>
      <c r="B25">
        <v>1000</v>
      </c>
      <c r="C25">
        <v>175</v>
      </c>
      <c r="D25">
        <v>0.17499999999999999</v>
      </c>
      <c r="E25">
        <v>125</v>
      </c>
      <c r="F25">
        <v>0.71428571428571397</v>
      </c>
      <c r="G25">
        <v>115</v>
      </c>
      <c r="H25">
        <v>0.65714285714285703</v>
      </c>
      <c r="I25">
        <v>132</v>
      </c>
      <c r="J25" s="2">
        <v>0.754285714285714</v>
      </c>
      <c r="K25" s="1">
        <v>0.71428571428571397</v>
      </c>
    </row>
    <row r="27" spans="1:23" x14ac:dyDescent="0.2">
      <c r="A27" s="3" t="s">
        <v>168</v>
      </c>
    </row>
    <row r="28" spans="1:23" x14ac:dyDescent="0.2">
      <c r="A28" t="s">
        <v>157</v>
      </c>
      <c r="B28" t="s">
        <v>155</v>
      </c>
      <c r="C28" t="s">
        <v>154</v>
      </c>
      <c r="D28" t="s">
        <v>153</v>
      </c>
      <c r="E28" t="s">
        <v>152</v>
      </c>
      <c r="F28" t="s">
        <v>151</v>
      </c>
      <c r="G28" t="s">
        <v>150</v>
      </c>
      <c r="H28" t="s">
        <v>149</v>
      </c>
      <c r="I28" t="s">
        <v>148</v>
      </c>
      <c r="J28" t="s">
        <v>147</v>
      </c>
      <c r="K28" t="s">
        <v>146</v>
      </c>
    </row>
    <row r="29" spans="1:23" x14ac:dyDescent="0.2">
      <c r="A29" t="s">
        <v>0</v>
      </c>
      <c r="B29">
        <v>1000</v>
      </c>
      <c r="C29">
        <v>245</v>
      </c>
      <c r="D29">
        <v>0.245</v>
      </c>
      <c r="E29">
        <v>170</v>
      </c>
      <c r="F29">
        <v>0.69387755102040805</v>
      </c>
      <c r="G29">
        <v>105</v>
      </c>
      <c r="H29">
        <v>0.42857142857142799</v>
      </c>
      <c r="I29">
        <v>172</v>
      </c>
      <c r="J29" s="2">
        <v>0.70204081632653004</v>
      </c>
      <c r="K29" s="1">
        <v>0.69387755102040805</v>
      </c>
    </row>
    <row r="30" spans="1:23" x14ac:dyDescent="0.2">
      <c r="A30" t="s">
        <v>145</v>
      </c>
      <c r="B30">
        <v>1000</v>
      </c>
      <c r="C30">
        <v>165</v>
      </c>
      <c r="D30">
        <v>0.16500000000000001</v>
      </c>
      <c r="E30">
        <v>62</v>
      </c>
      <c r="F30">
        <v>0.37575757575757501</v>
      </c>
      <c r="G30">
        <v>52</v>
      </c>
      <c r="H30">
        <v>0.31515151515151502</v>
      </c>
      <c r="I30">
        <v>75</v>
      </c>
      <c r="J30" s="2">
        <v>0.45454545454545398</v>
      </c>
      <c r="K30" s="1">
        <v>0.37575757575757501</v>
      </c>
    </row>
    <row r="31" spans="1:23" x14ac:dyDescent="0.2">
      <c r="A31" t="s">
        <v>144</v>
      </c>
      <c r="B31">
        <v>793</v>
      </c>
      <c r="C31">
        <v>205</v>
      </c>
      <c r="D31">
        <v>0.25851197982345497</v>
      </c>
      <c r="E31">
        <v>180</v>
      </c>
      <c r="F31">
        <v>0.87804878048780399</v>
      </c>
      <c r="G31">
        <v>129</v>
      </c>
      <c r="H31">
        <v>0.62926829268292594</v>
      </c>
      <c r="I31">
        <v>180</v>
      </c>
      <c r="J31" s="2">
        <v>0.87804878048780399</v>
      </c>
      <c r="K31" s="1">
        <v>0.87804878048780399</v>
      </c>
    </row>
    <row r="32" spans="1:23" x14ac:dyDescent="0.2">
      <c r="A32" t="s">
        <v>143</v>
      </c>
      <c r="B32">
        <v>90</v>
      </c>
      <c r="C32">
        <v>13</v>
      </c>
      <c r="D32">
        <v>0.14444444444444399</v>
      </c>
      <c r="E32">
        <v>12</v>
      </c>
      <c r="F32">
        <v>0.92307692307692302</v>
      </c>
      <c r="I32">
        <v>12</v>
      </c>
      <c r="J32" s="2">
        <v>0.92307692307692302</v>
      </c>
      <c r="K32" s="1">
        <v>0.92307692307692302</v>
      </c>
    </row>
    <row r="33" spans="1:11" x14ac:dyDescent="0.2">
      <c r="A33" t="s">
        <v>142</v>
      </c>
      <c r="B33">
        <v>1000</v>
      </c>
      <c r="C33">
        <v>352</v>
      </c>
      <c r="D33">
        <v>0.35199999999999998</v>
      </c>
      <c r="E33">
        <v>236</v>
      </c>
      <c r="F33">
        <v>0.67045454545454497</v>
      </c>
      <c r="G33">
        <v>182</v>
      </c>
      <c r="H33">
        <v>0.51704545454545403</v>
      </c>
      <c r="I33">
        <v>259</v>
      </c>
      <c r="J33" s="2">
        <v>0.73579545454545403</v>
      </c>
      <c r="K33" s="1">
        <v>0.67045454545454497</v>
      </c>
    </row>
    <row r="34" spans="1:11" x14ac:dyDescent="0.2">
      <c r="A34" t="s">
        <v>141</v>
      </c>
      <c r="B34">
        <v>398</v>
      </c>
      <c r="C34">
        <v>82</v>
      </c>
      <c r="D34">
        <v>0.20603015075376799</v>
      </c>
      <c r="E34">
        <v>42</v>
      </c>
      <c r="F34">
        <v>0.51219512195121897</v>
      </c>
      <c r="G34">
        <v>30</v>
      </c>
      <c r="H34">
        <v>0.36585365853658502</v>
      </c>
      <c r="I34">
        <v>42</v>
      </c>
      <c r="J34" s="2">
        <v>0.51219512195121897</v>
      </c>
      <c r="K34" s="1">
        <v>0.51219512195121897</v>
      </c>
    </row>
    <row r="35" spans="1:11" x14ac:dyDescent="0.2">
      <c r="A35" t="s">
        <v>156</v>
      </c>
      <c r="B35">
        <v>218</v>
      </c>
      <c r="C35">
        <v>3</v>
      </c>
      <c r="D35">
        <v>1.37614678899082E-2</v>
      </c>
      <c r="E35">
        <v>3</v>
      </c>
      <c r="F35">
        <v>1</v>
      </c>
      <c r="G35">
        <v>3</v>
      </c>
      <c r="H35">
        <v>1</v>
      </c>
      <c r="I35">
        <v>3</v>
      </c>
      <c r="J35" s="2">
        <v>1</v>
      </c>
      <c r="K35" s="1">
        <v>1</v>
      </c>
    </row>
    <row r="36" spans="1:11" x14ac:dyDescent="0.2">
      <c r="A36" t="s">
        <v>140</v>
      </c>
      <c r="B36">
        <v>216</v>
      </c>
      <c r="C36">
        <v>11</v>
      </c>
      <c r="D36">
        <v>5.0925925925925902E-2</v>
      </c>
      <c r="E36">
        <v>11</v>
      </c>
      <c r="F36">
        <v>1</v>
      </c>
      <c r="I36">
        <v>11</v>
      </c>
      <c r="J36" s="2">
        <v>1</v>
      </c>
      <c r="K36" s="1">
        <v>1</v>
      </c>
    </row>
    <row r="37" spans="1:11" x14ac:dyDescent="0.2">
      <c r="A37" t="s">
        <v>139</v>
      </c>
      <c r="B37">
        <v>1000</v>
      </c>
      <c r="C37">
        <v>884</v>
      </c>
      <c r="D37">
        <v>0.88400000000000001</v>
      </c>
      <c r="E37">
        <v>824</v>
      </c>
      <c r="F37">
        <v>0.93212669683257898</v>
      </c>
      <c r="G37">
        <v>786</v>
      </c>
      <c r="H37">
        <v>0.88914027149321195</v>
      </c>
      <c r="I37">
        <v>834</v>
      </c>
      <c r="J37" s="2">
        <v>0.94343891402714897</v>
      </c>
      <c r="K37" s="1">
        <v>0.93212669683257898</v>
      </c>
    </row>
    <row r="38" spans="1:11" x14ac:dyDescent="0.2">
      <c r="A38" t="s">
        <v>138</v>
      </c>
      <c r="B38">
        <v>1000</v>
      </c>
      <c r="C38">
        <v>352</v>
      </c>
      <c r="D38">
        <v>0.35199999999999998</v>
      </c>
      <c r="E38">
        <v>206</v>
      </c>
      <c r="F38">
        <v>0.58522727272727204</v>
      </c>
      <c r="G38">
        <v>249</v>
      </c>
      <c r="H38">
        <v>0.70738636363636298</v>
      </c>
      <c r="I38">
        <v>265</v>
      </c>
      <c r="J38" s="2">
        <v>0.75284090909090895</v>
      </c>
      <c r="K38" s="1">
        <v>0.70738636363636298</v>
      </c>
    </row>
    <row r="39" spans="1:11" x14ac:dyDescent="0.2">
      <c r="A39" t="s">
        <v>137</v>
      </c>
      <c r="B39">
        <v>1000</v>
      </c>
      <c r="C39">
        <v>318</v>
      </c>
      <c r="D39">
        <v>0.318</v>
      </c>
      <c r="E39">
        <v>194</v>
      </c>
      <c r="F39">
        <v>0.61006289308176098</v>
      </c>
      <c r="G39">
        <v>145</v>
      </c>
      <c r="H39">
        <v>0.455974842767295</v>
      </c>
      <c r="I39">
        <v>205</v>
      </c>
      <c r="J39" s="2">
        <v>0.64465408805031399</v>
      </c>
      <c r="K39" s="1">
        <v>0.61006289308176098</v>
      </c>
    </row>
    <row r="41" spans="1:11" x14ac:dyDescent="0.2">
      <c r="A41" s="3" t="s">
        <v>165</v>
      </c>
    </row>
    <row r="42" spans="1:11" x14ac:dyDescent="0.2">
      <c r="A42" t="s">
        <v>157</v>
      </c>
      <c r="B42" t="s">
        <v>155</v>
      </c>
      <c r="C42" t="s">
        <v>154</v>
      </c>
      <c r="D42" t="s">
        <v>153</v>
      </c>
      <c r="E42" t="s">
        <v>152</v>
      </c>
      <c r="F42" t="s">
        <v>151</v>
      </c>
      <c r="G42" t="s">
        <v>150</v>
      </c>
      <c r="H42" t="s">
        <v>149</v>
      </c>
      <c r="I42" t="s">
        <v>148</v>
      </c>
      <c r="J42" t="s">
        <v>147</v>
      </c>
      <c r="K42" t="s">
        <v>146</v>
      </c>
    </row>
    <row r="43" spans="1:11" x14ac:dyDescent="0.2">
      <c r="A43" t="s">
        <v>0</v>
      </c>
      <c r="B43">
        <v>1000</v>
      </c>
      <c r="C43">
        <v>435</v>
      </c>
      <c r="D43">
        <v>0.435</v>
      </c>
      <c r="E43">
        <v>95</v>
      </c>
      <c r="F43">
        <v>0.21839080459770099</v>
      </c>
      <c r="G43">
        <v>150</v>
      </c>
      <c r="H43">
        <v>0.34482758620689602</v>
      </c>
      <c r="I43">
        <v>157</v>
      </c>
      <c r="J43" s="2">
        <v>0.36091954022988498</v>
      </c>
      <c r="K43" s="1">
        <v>0.34482758620689602</v>
      </c>
    </row>
    <row r="44" spans="1:11" x14ac:dyDescent="0.2">
      <c r="A44" t="s">
        <v>145</v>
      </c>
      <c r="B44">
        <v>702</v>
      </c>
      <c r="C44">
        <v>369</v>
      </c>
      <c r="D44">
        <v>0.52564102564102499</v>
      </c>
      <c r="E44">
        <v>72</v>
      </c>
      <c r="F44">
        <v>0.19512195121951201</v>
      </c>
      <c r="G44">
        <v>168</v>
      </c>
      <c r="H44">
        <v>0.45528455284552799</v>
      </c>
      <c r="I44">
        <v>172</v>
      </c>
      <c r="J44" s="2">
        <v>0.466124661246612</v>
      </c>
      <c r="K44" s="1">
        <v>0.45528455284552799</v>
      </c>
    </row>
    <row r="45" spans="1:11" x14ac:dyDescent="0.2">
      <c r="A45" t="s">
        <v>144</v>
      </c>
      <c r="B45">
        <v>122</v>
      </c>
      <c r="C45">
        <v>46</v>
      </c>
      <c r="D45">
        <v>0.37704918032786799</v>
      </c>
      <c r="E45">
        <v>24</v>
      </c>
      <c r="F45">
        <v>0.52173913043478204</v>
      </c>
      <c r="G45">
        <v>22</v>
      </c>
      <c r="H45">
        <v>0.47826086956521702</v>
      </c>
      <c r="I45">
        <v>24</v>
      </c>
      <c r="J45" s="2">
        <v>0.52173913043478204</v>
      </c>
      <c r="K45" s="1">
        <v>0.52173913043478204</v>
      </c>
    </row>
    <row r="46" spans="1:11" x14ac:dyDescent="0.2">
      <c r="A46" t="s">
        <v>143</v>
      </c>
      <c r="B46">
        <v>78</v>
      </c>
      <c r="C46">
        <v>22</v>
      </c>
      <c r="D46">
        <v>0.28205128205128199</v>
      </c>
      <c r="E46">
        <v>10</v>
      </c>
      <c r="F46">
        <v>0.45454545454545398</v>
      </c>
      <c r="I46">
        <v>10</v>
      </c>
      <c r="J46" s="2">
        <v>0.45454545454545398</v>
      </c>
      <c r="K46" s="1">
        <v>0.45454545454545398</v>
      </c>
    </row>
    <row r="47" spans="1:11" x14ac:dyDescent="0.2">
      <c r="A47" t="s">
        <v>142</v>
      </c>
      <c r="B47">
        <v>595</v>
      </c>
      <c r="C47">
        <v>420</v>
      </c>
      <c r="D47">
        <v>0.70588235294117596</v>
      </c>
      <c r="E47">
        <v>89</v>
      </c>
      <c r="F47">
        <v>0.21190476190476101</v>
      </c>
      <c r="G47">
        <v>90</v>
      </c>
      <c r="H47">
        <v>0.214285714285714</v>
      </c>
      <c r="I47">
        <v>117</v>
      </c>
      <c r="J47" s="2">
        <v>0.27857142857142803</v>
      </c>
      <c r="K47" s="1">
        <v>0.214285714285714</v>
      </c>
    </row>
    <row r="48" spans="1:11" x14ac:dyDescent="0.2">
      <c r="A48" t="s">
        <v>141</v>
      </c>
      <c r="B48">
        <v>275</v>
      </c>
      <c r="C48">
        <v>47</v>
      </c>
      <c r="D48">
        <v>0.17090909090909001</v>
      </c>
      <c r="E48">
        <v>21</v>
      </c>
      <c r="F48">
        <v>0.44680851063829702</v>
      </c>
      <c r="G48">
        <v>17</v>
      </c>
      <c r="H48">
        <v>0.36170212765957399</v>
      </c>
      <c r="I48">
        <v>21</v>
      </c>
      <c r="J48" s="2">
        <v>0.44680851063829702</v>
      </c>
      <c r="K48" s="1">
        <v>0.44680851063829702</v>
      </c>
    </row>
    <row r="49" spans="1:11" x14ac:dyDescent="0.2">
      <c r="A49" t="s">
        <v>140</v>
      </c>
      <c r="B49">
        <v>190</v>
      </c>
      <c r="C49">
        <v>43</v>
      </c>
      <c r="D49">
        <v>0.226315789473684</v>
      </c>
      <c r="E49">
        <v>25</v>
      </c>
      <c r="F49">
        <v>0.581395348837209</v>
      </c>
      <c r="G49">
        <v>25</v>
      </c>
      <c r="H49">
        <v>0.581395348837209</v>
      </c>
      <c r="I49">
        <v>25</v>
      </c>
      <c r="J49" s="2">
        <v>0.581395348837209</v>
      </c>
      <c r="K49" s="1">
        <v>0.581395348837209</v>
      </c>
    </row>
    <row r="50" spans="1:11" x14ac:dyDescent="0.2">
      <c r="A50" t="s">
        <v>139</v>
      </c>
      <c r="B50">
        <v>1000</v>
      </c>
      <c r="C50">
        <v>976</v>
      </c>
      <c r="D50">
        <v>0.97599999999999998</v>
      </c>
      <c r="E50">
        <v>733</v>
      </c>
      <c r="F50">
        <v>0.75102459016393397</v>
      </c>
      <c r="G50">
        <v>814</v>
      </c>
      <c r="H50">
        <v>0.83401639344262202</v>
      </c>
      <c r="I50">
        <v>856</v>
      </c>
      <c r="J50" s="2">
        <v>0.87704918032786805</v>
      </c>
      <c r="K50" s="1">
        <v>0.83401639344262202</v>
      </c>
    </row>
    <row r="51" spans="1:11" x14ac:dyDescent="0.2">
      <c r="A51" t="s">
        <v>138</v>
      </c>
      <c r="B51">
        <v>1000</v>
      </c>
      <c r="C51">
        <v>791</v>
      </c>
      <c r="D51">
        <v>0.79100000000000004</v>
      </c>
      <c r="E51">
        <v>34</v>
      </c>
      <c r="F51">
        <v>4.2983565107458897E-2</v>
      </c>
      <c r="G51">
        <v>495</v>
      </c>
      <c r="H51">
        <v>0.625790139064475</v>
      </c>
      <c r="I51">
        <v>495</v>
      </c>
      <c r="J51" s="2">
        <v>0.625790139064475</v>
      </c>
      <c r="K51" s="1">
        <v>0.625790139064475</v>
      </c>
    </row>
    <row r="52" spans="1:11" x14ac:dyDescent="0.2">
      <c r="A52" t="s">
        <v>137</v>
      </c>
      <c r="B52">
        <v>1000</v>
      </c>
      <c r="C52">
        <v>425</v>
      </c>
      <c r="D52">
        <v>0.42499999999999999</v>
      </c>
      <c r="E52">
        <v>244</v>
      </c>
      <c r="F52">
        <v>0.57411764705882296</v>
      </c>
      <c r="G52">
        <v>276</v>
      </c>
      <c r="H52">
        <v>0.64941176470588202</v>
      </c>
      <c r="I52">
        <v>284</v>
      </c>
      <c r="J52" s="2">
        <v>0.66823529411764704</v>
      </c>
      <c r="K52" s="1">
        <v>0.64941176470588202</v>
      </c>
    </row>
    <row r="54" spans="1:11" x14ac:dyDescent="0.2">
      <c r="A54" s="3" t="s">
        <v>170</v>
      </c>
    </row>
    <row r="55" spans="1:11" x14ac:dyDescent="0.2">
      <c r="A55" s="13" t="s">
        <v>157</v>
      </c>
      <c r="B55" s="13" t="s">
        <v>155</v>
      </c>
      <c r="C55" s="13" t="s">
        <v>154</v>
      </c>
      <c r="D55" s="13" t="s">
        <v>153</v>
      </c>
      <c r="E55" s="13" t="s">
        <v>152</v>
      </c>
      <c r="F55" s="13" t="s">
        <v>151</v>
      </c>
      <c r="G55" s="13" t="s">
        <v>150</v>
      </c>
      <c r="H55" s="13" t="s">
        <v>149</v>
      </c>
      <c r="I55" s="13" t="s">
        <v>148</v>
      </c>
      <c r="J55" s="13" t="s">
        <v>147</v>
      </c>
      <c r="K55" s="13" t="s">
        <v>146</v>
      </c>
    </row>
    <row r="56" spans="1:11" x14ac:dyDescent="0.2">
      <c r="A56" s="14" t="s">
        <v>0</v>
      </c>
      <c r="B56">
        <v>1000</v>
      </c>
      <c r="C56">
        <v>240</v>
      </c>
      <c r="D56">
        <v>0.24</v>
      </c>
      <c r="E56">
        <v>104</v>
      </c>
      <c r="F56">
        <v>0.43333333333333302</v>
      </c>
      <c r="G56">
        <v>67</v>
      </c>
      <c r="H56">
        <v>0.27916666666666601</v>
      </c>
      <c r="I56">
        <v>109</v>
      </c>
      <c r="J56" s="19">
        <v>0.454166666666666</v>
      </c>
      <c r="K56" s="21">
        <v>0.43333333333333302</v>
      </c>
    </row>
    <row r="57" spans="1:11" x14ac:dyDescent="0.2">
      <c r="A57" s="14" t="s">
        <v>145</v>
      </c>
      <c r="B57">
        <v>702</v>
      </c>
      <c r="C57">
        <v>180</v>
      </c>
      <c r="D57">
        <v>0.256410256410256</v>
      </c>
      <c r="E57">
        <v>81</v>
      </c>
      <c r="F57">
        <v>0.45</v>
      </c>
      <c r="G57">
        <v>72</v>
      </c>
      <c r="H57">
        <v>0.4</v>
      </c>
      <c r="I57">
        <v>87</v>
      </c>
      <c r="J57" s="19">
        <v>0.483333333333333</v>
      </c>
      <c r="K57" s="21">
        <v>0.45</v>
      </c>
    </row>
    <row r="58" spans="1:11" x14ac:dyDescent="0.2">
      <c r="A58" s="14" t="s">
        <v>144</v>
      </c>
      <c r="B58">
        <v>122</v>
      </c>
      <c r="C58">
        <v>26</v>
      </c>
      <c r="D58">
        <v>0.21311475409836</v>
      </c>
      <c r="E58">
        <v>21</v>
      </c>
      <c r="F58">
        <v>0.80769230769230704</v>
      </c>
      <c r="G58">
        <v>20</v>
      </c>
      <c r="H58">
        <v>0.76923076923076905</v>
      </c>
      <c r="I58">
        <v>22</v>
      </c>
      <c r="J58" s="19">
        <v>0.84615384615384603</v>
      </c>
      <c r="K58" s="21">
        <v>0.80769230769230704</v>
      </c>
    </row>
    <row r="59" spans="1:11" x14ac:dyDescent="0.2">
      <c r="A59" s="14" t="s">
        <v>143</v>
      </c>
      <c r="B59">
        <v>78</v>
      </c>
      <c r="C59">
        <v>20</v>
      </c>
      <c r="D59">
        <v>0.256410256410256</v>
      </c>
      <c r="E59">
        <v>11</v>
      </c>
      <c r="F59">
        <v>0.55000000000000004</v>
      </c>
      <c r="I59">
        <v>11</v>
      </c>
      <c r="J59" s="19">
        <v>0.55000000000000004</v>
      </c>
      <c r="K59" s="21">
        <v>0.55000000000000004</v>
      </c>
    </row>
    <row r="60" spans="1:11" x14ac:dyDescent="0.2">
      <c r="A60" s="14" t="s">
        <v>142</v>
      </c>
      <c r="B60">
        <v>595</v>
      </c>
      <c r="C60">
        <v>134</v>
      </c>
      <c r="D60">
        <v>0.22521008403361301</v>
      </c>
      <c r="E60">
        <v>63</v>
      </c>
      <c r="F60">
        <v>0.47014925373134298</v>
      </c>
      <c r="G60">
        <v>51</v>
      </c>
      <c r="H60">
        <v>0.38059701492537301</v>
      </c>
      <c r="I60">
        <v>79</v>
      </c>
      <c r="J60" s="19">
        <v>0.58955223880596996</v>
      </c>
      <c r="K60" s="21">
        <v>0.47014925373134298</v>
      </c>
    </row>
    <row r="61" spans="1:11" x14ac:dyDescent="0.2">
      <c r="A61" s="14" t="s">
        <v>141</v>
      </c>
      <c r="B61">
        <v>275</v>
      </c>
      <c r="C61">
        <v>43</v>
      </c>
      <c r="D61">
        <v>0.15636363636363601</v>
      </c>
      <c r="E61">
        <v>21</v>
      </c>
      <c r="F61">
        <v>0.48837209302325502</v>
      </c>
      <c r="G61">
        <v>6</v>
      </c>
      <c r="H61">
        <v>0.13953488372093001</v>
      </c>
      <c r="I61">
        <v>21</v>
      </c>
      <c r="J61" s="19">
        <v>0.48837209302325502</v>
      </c>
      <c r="K61" s="21">
        <v>0.48837209302325502</v>
      </c>
    </row>
    <row r="62" spans="1:11" x14ac:dyDescent="0.2">
      <c r="A62" s="14" t="s">
        <v>140</v>
      </c>
      <c r="B62">
        <v>190</v>
      </c>
      <c r="C62">
        <v>4</v>
      </c>
      <c r="D62">
        <v>2.1052631578947299E-2</v>
      </c>
      <c r="E62">
        <v>4</v>
      </c>
      <c r="F62">
        <v>1</v>
      </c>
      <c r="G62">
        <v>1</v>
      </c>
      <c r="H62">
        <v>0.25</v>
      </c>
      <c r="I62">
        <v>4</v>
      </c>
      <c r="J62" s="19">
        <v>1</v>
      </c>
      <c r="K62" s="21">
        <v>1</v>
      </c>
    </row>
    <row r="63" spans="1:11" x14ac:dyDescent="0.2">
      <c r="A63" s="14" t="s">
        <v>139</v>
      </c>
      <c r="B63">
        <v>1000</v>
      </c>
      <c r="C63">
        <v>878</v>
      </c>
      <c r="D63">
        <v>0.878</v>
      </c>
      <c r="E63">
        <v>812</v>
      </c>
      <c r="F63">
        <v>0.92482915717539804</v>
      </c>
      <c r="G63">
        <v>773</v>
      </c>
      <c r="H63">
        <v>0.88041002277904301</v>
      </c>
      <c r="I63">
        <v>824</v>
      </c>
      <c r="J63" s="19">
        <v>0.93849658314350703</v>
      </c>
      <c r="K63" s="21">
        <v>0.92482915717539804</v>
      </c>
    </row>
    <row r="64" spans="1:11" x14ac:dyDescent="0.2">
      <c r="A64" s="14" t="s">
        <v>138</v>
      </c>
      <c r="B64">
        <v>1000</v>
      </c>
      <c r="C64">
        <v>332</v>
      </c>
      <c r="D64">
        <v>0.33200000000000002</v>
      </c>
      <c r="E64">
        <v>30</v>
      </c>
      <c r="F64">
        <v>9.0361445783132502E-2</v>
      </c>
      <c r="G64">
        <v>286</v>
      </c>
      <c r="H64">
        <v>0.86144578313252995</v>
      </c>
      <c r="I64">
        <v>287</v>
      </c>
      <c r="J64" s="19">
        <v>0.86445783132530096</v>
      </c>
      <c r="K64" s="21">
        <v>0.86144578313252995</v>
      </c>
    </row>
    <row r="65" spans="1:11" x14ac:dyDescent="0.2">
      <c r="A65" s="14" t="s">
        <v>137</v>
      </c>
      <c r="B65">
        <v>1000</v>
      </c>
      <c r="C65">
        <v>301</v>
      </c>
      <c r="D65">
        <v>0.30099999999999999</v>
      </c>
      <c r="E65">
        <v>175</v>
      </c>
      <c r="F65">
        <v>0.581395348837209</v>
      </c>
      <c r="G65">
        <v>161</v>
      </c>
      <c r="H65">
        <v>0.53488372093023195</v>
      </c>
      <c r="I65">
        <v>187</v>
      </c>
      <c r="J65" s="19">
        <v>0.62126245847175998</v>
      </c>
      <c r="K65" s="21">
        <v>0.581395348837209</v>
      </c>
    </row>
    <row r="67" spans="1:11" x14ac:dyDescent="0.2">
      <c r="A67" s="3" t="s">
        <v>171</v>
      </c>
    </row>
    <row r="68" spans="1:11" x14ac:dyDescent="0.2">
      <c r="A68" s="13" t="s">
        <v>157</v>
      </c>
      <c r="B68" s="13" t="s">
        <v>155</v>
      </c>
      <c r="C68" s="13" t="s">
        <v>154</v>
      </c>
      <c r="D68" s="13" t="s">
        <v>153</v>
      </c>
      <c r="E68" s="13" t="s">
        <v>152</v>
      </c>
      <c r="F68" s="13" t="s">
        <v>151</v>
      </c>
      <c r="G68" s="13" t="s">
        <v>150</v>
      </c>
      <c r="H68" s="13" t="s">
        <v>149</v>
      </c>
      <c r="I68" s="13" t="s">
        <v>148</v>
      </c>
      <c r="J68" s="13" t="s">
        <v>147</v>
      </c>
      <c r="K68" s="13" t="s">
        <v>146</v>
      </c>
    </row>
    <row r="69" spans="1:11" x14ac:dyDescent="0.2">
      <c r="A69" t="s">
        <v>0</v>
      </c>
      <c r="B69">
        <v>1000</v>
      </c>
      <c r="C69">
        <v>226</v>
      </c>
      <c r="D69">
        <v>0.22600000000000001</v>
      </c>
      <c r="E69">
        <v>102</v>
      </c>
      <c r="F69">
        <v>0.45132743362831801</v>
      </c>
      <c r="G69">
        <v>63</v>
      </c>
      <c r="H69">
        <v>0.27876106194690198</v>
      </c>
      <c r="I69">
        <v>105</v>
      </c>
      <c r="J69" s="19">
        <v>0.46460176991150398</v>
      </c>
      <c r="K69" s="21">
        <v>0.45132743362831801</v>
      </c>
    </row>
    <row r="70" spans="1:11" x14ac:dyDescent="0.2">
      <c r="A70" t="s">
        <v>145</v>
      </c>
      <c r="B70">
        <v>702</v>
      </c>
      <c r="C70">
        <v>238</v>
      </c>
      <c r="D70">
        <v>0.33903133903133897</v>
      </c>
      <c r="E70">
        <v>106</v>
      </c>
      <c r="F70">
        <v>0.44537815126050401</v>
      </c>
      <c r="G70">
        <v>96</v>
      </c>
      <c r="H70">
        <v>0.40336134453781503</v>
      </c>
      <c r="I70">
        <v>116</v>
      </c>
      <c r="J70" s="19">
        <v>0.48739495798319299</v>
      </c>
      <c r="K70" s="21">
        <v>0.44537815126050401</v>
      </c>
    </row>
    <row r="71" spans="1:11" x14ac:dyDescent="0.2">
      <c r="A71" t="s">
        <v>144</v>
      </c>
      <c r="B71">
        <v>122</v>
      </c>
      <c r="C71">
        <v>27</v>
      </c>
      <c r="D71">
        <v>0.22131147540983601</v>
      </c>
      <c r="E71">
        <v>22</v>
      </c>
      <c r="F71">
        <v>0.81481481481481399</v>
      </c>
      <c r="G71">
        <v>21</v>
      </c>
      <c r="H71">
        <v>0.77777777777777701</v>
      </c>
      <c r="I71">
        <v>23</v>
      </c>
      <c r="J71" s="19">
        <v>0.85185185185185097</v>
      </c>
      <c r="K71" s="21">
        <v>0.81481481481481399</v>
      </c>
    </row>
    <row r="72" spans="1:11" x14ac:dyDescent="0.2">
      <c r="A72" t="s">
        <v>143</v>
      </c>
      <c r="B72">
        <v>78</v>
      </c>
      <c r="C72">
        <v>11</v>
      </c>
      <c r="D72">
        <v>0.141025641025641</v>
      </c>
      <c r="E72">
        <v>9</v>
      </c>
      <c r="F72">
        <v>0.81818181818181801</v>
      </c>
      <c r="I72">
        <v>9</v>
      </c>
      <c r="J72" s="19">
        <v>0.81818181818181801</v>
      </c>
      <c r="K72" s="21">
        <v>0.81818181818181801</v>
      </c>
    </row>
    <row r="73" spans="1:11" x14ac:dyDescent="0.2">
      <c r="A73" t="s">
        <v>142</v>
      </c>
      <c r="B73">
        <v>595</v>
      </c>
      <c r="C73">
        <v>182</v>
      </c>
      <c r="D73">
        <v>0.30588235294117599</v>
      </c>
      <c r="E73">
        <v>76</v>
      </c>
      <c r="F73">
        <v>0.41758241758241699</v>
      </c>
      <c r="G73">
        <v>53</v>
      </c>
      <c r="H73">
        <v>0.29120879120879101</v>
      </c>
      <c r="I73">
        <v>93</v>
      </c>
      <c r="J73" s="19">
        <v>0.51098901098901095</v>
      </c>
      <c r="K73" s="21">
        <v>0.41758241758241699</v>
      </c>
    </row>
    <row r="74" spans="1:11" x14ac:dyDescent="0.2">
      <c r="A74" t="s">
        <v>141</v>
      </c>
      <c r="B74">
        <v>275</v>
      </c>
      <c r="C74">
        <v>30</v>
      </c>
      <c r="D74">
        <v>0.109090909090909</v>
      </c>
      <c r="E74">
        <v>11</v>
      </c>
      <c r="F74">
        <v>0.36666666666666597</v>
      </c>
      <c r="G74">
        <v>9</v>
      </c>
      <c r="H74">
        <v>0.3</v>
      </c>
      <c r="I74">
        <v>11</v>
      </c>
      <c r="J74" s="19">
        <v>0.36666666666666597</v>
      </c>
      <c r="K74" s="21">
        <v>0.36666666666666597</v>
      </c>
    </row>
    <row r="75" spans="1:11" x14ac:dyDescent="0.2">
      <c r="A75" t="s">
        <v>140</v>
      </c>
      <c r="B75">
        <v>190</v>
      </c>
      <c r="C75">
        <v>24</v>
      </c>
      <c r="D75">
        <v>0.12631578947368399</v>
      </c>
      <c r="E75">
        <v>24</v>
      </c>
      <c r="F75">
        <v>1</v>
      </c>
      <c r="G75">
        <v>21</v>
      </c>
      <c r="H75">
        <v>0.875</v>
      </c>
      <c r="I75">
        <v>24</v>
      </c>
      <c r="J75" s="19">
        <v>1</v>
      </c>
      <c r="K75" s="21">
        <v>1</v>
      </c>
    </row>
    <row r="76" spans="1:11" x14ac:dyDescent="0.2">
      <c r="A76" t="s">
        <v>139</v>
      </c>
      <c r="B76">
        <v>1000</v>
      </c>
      <c r="C76">
        <v>872</v>
      </c>
      <c r="D76">
        <v>0.872</v>
      </c>
      <c r="E76">
        <v>803</v>
      </c>
      <c r="F76">
        <v>0.92087155963302703</v>
      </c>
      <c r="G76">
        <v>761</v>
      </c>
      <c r="H76">
        <v>0.87270642201834803</v>
      </c>
      <c r="I76">
        <v>814</v>
      </c>
      <c r="J76" s="19">
        <v>0.93348623853210999</v>
      </c>
      <c r="K76" s="21">
        <v>0.92087155963302703</v>
      </c>
    </row>
    <row r="77" spans="1:11" x14ac:dyDescent="0.2">
      <c r="A77" t="s">
        <v>138</v>
      </c>
      <c r="B77">
        <v>1000</v>
      </c>
      <c r="C77">
        <v>264</v>
      </c>
      <c r="D77">
        <v>0.26400000000000001</v>
      </c>
      <c r="E77">
        <v>40</v>
      </c>
      <c r="F77">
        <v>0.15151515151515099</v>
      </c>
      <c r="G77">
        <v>196</v>
      </c>
      <c r="H77">
        <v>0.74242424242424199</v>
      </c>
      <c r="I77">
        <v>198</v>
      </c>
      <c r="J77" s="19">
        <v>0.75</v>
      </c>
      <c r="K77" s="21">
        <v>0.74242424242424199</v>
      </c>
    </row>
    <row r="78" spans="1:11" x14ac:dyDescent="0.2">
      <c r="A78" t="s">
        <v>137</v>
      </c>
      <c r="B78">
        <v>1000</v>
      </c>
      <c r="C78">
        <v>252</v>
      </c>
      <c r="D78">
        <v>0.252</v>
      </c>
      <c r="E78">
        <v>147</v>
      </c>
      <c r="F78">
        <v>0.58333333333333304</v>
      </c>
      <c r="G78">
        <v>136</v>
      </c>
      <c r="H78">
        <v>0.53968253968253899</v>
      </c>
      <c r="I78">
        <v>158</v>
      </c>
      <c r="J78" s="19">
        <v>0.62698412698412698</v>
      </c>
      <c r="K78" s="21">
        <v>0.58333333333333304</v>
      </c>
    </row>
    <row r="80" spans="1:11" x14ac:dyDescent="0.2">
      <c r="A80" s="3" t="s">
        <v>172</v>
      </c>
    </row>
    <row r="81" spans="1:11" x14ac:dyDescent="0.2">
      <c r="A81" s="13" t="s">
        <v>157</v>
      </c>
      <c r="B81" s="13" t="s">
        <v>155</v>
      </c>
      <c r="C81" s="13" t="s">
        <v>154</v>
      </c>
      <c r="D81" s="13" t="s">
        <v>153</v>
      </c>
      <c r="E81" s="13" t="s">
        <v>152</v>
      </c>
      <c r="F81" s="13" t="s">
        <v>151</v>
      </c>
      <c r="G81" s="13" t="s">
        <v>150</v>
      </c>
      <c r="H81" s="13" t="s">
        <v>149</v>
      </c>
      <c r="I81" s="13" t="s">
        <v>148</v>
      </c>
      <c r="J81" s="13" t="s">
        <v>147</v>
      </c>
      <c r="K81" s="13" t="s">
        <v>146</v>
      </c>
    </row>
    <row r="82" spans="1:11" x14ac:dyDescent="0.2">
      <c r="A82" t="s">
        <v>0</v>
      </c>
      <c r="B82">
        <v>1000</v>
      </c>
      <c r="C82">
        <v>239</v>
      </c>
      <c r="D82">
        <v>0.23899999999999999</v>
      </c>
      <c r="E82">
        <v>105</v>
      </c>
      <c r="F82">
        <v>0.43933054393305399</v>
      </c>
      <c r="G82">
        <v>77</v>
      </c>
      <c r="H82">
        <v>0.32217573221757301</v>
      </c>
      <c r="I82">
        <v>108</v>
      </c>
      <c r="J82" s="19">
        <v>0.45188284518828398</v>
      </c>
      <c r="K82">
        <v>0.43933054393305399</v>
      </c>
    </row>
    <row r="83" spans="1:11" x14ac:dyDescent="0.2">
      <c r="A83" t="s">
        <v>145</v>
      </c>
      <c r="B83">
        <v>702</v>
      </c>
      <c r="C83">
        <v>226</v>
      </c>
      <c r="D83">
        <v>0.321937321937321</v>
      </c>
      <c r="E83">
        <v>103</v>
      </c>
      <c r="F83">
        <v>0.45575221238938002</v>
      </c>
      <c r="G83">
        <v>98</v>
      </c>
      <c r="H83">
        <v>0.43362831858407003</v>
      </c>
      <c r="I83">
        <v>116</v>
      </c>
      <c r="J83" s="19">
        <v>0.51327433628318497</v>
      </c>
      <c r="K83">
        <v>0.45575221238938002</v>
      </c>
    </row>
    <row r="84" spans="1:11" x14ac:dyDescent="0.2">
      <c r="A84" t="s">
        <v>144</v>
      </c>
      <c r="B84">
        <v>122</v>
      </c>
      <c r="C84">
        <v>26</v>
      </c>
      <c r="D84">
        <v>0.21311475409836</v>
      </c>
      <c r="E84">
        <v>22</v>
      </c>
      <c r="F84">
        <v>0.84615384615384603</v>
      </c>
      <c r="G84">
        <v>21</v>
      </c>
      <c r="H84">
        <v>0.80769230769230704</v>
      </c>
      <c r="I84">
        <v>23</v>
      </c>
      <c r="J84" s="19">
        <v>0.88461538461538403</v>
      </c>
      <c r="K84">
        <v>0.84615384615384603</v>
      </c>
    </row>
    <row r="85" spans="1:11" x14ac:dyDescent="0.2">
      <c r="A85" t="s">
        <v>143</v>
      </c>
      <c r="B85">
        <v>78</v>
      </c>
      <c r="C85">
        <v>16</v>
      </c>
      <c r="D85">
        <v>0.20512820512820501</v>
      </c>
      <c r="E85">
        <v>9</v>
      </c>
      <c r="F85">
        <v>0.5625</v>
      </c>
      <c r="I85">
        <v>9</v>
      </c>
      <c r="J85" s="19">
        <v>0.5625</v>
      </c>
      <c r="K85">
        <v>0.5625</v>
      </c>
    </row>
    <row r="86" spans="1:11" x14ac:dyDescent="0.2">
      <c r="A86" t="s">
        <v>142</v>
      </c>
      <c r="B86">
        <v>595</v>
      </c>
      <c r="C86">
        <v>169</v>
      </c>
      <c r="D86">
        <v>0.28403361344537797</v>
      </c>
      <c r="E86">
        <v>70</v>
      </c>
      <c r="F86">
        <v>0.414201183431952</v>
      </c>
      <c r="G86">
        <v>52</v>
      </c>
      <c r="H86">
        <v>0.30769230769230699</v>
      </c>
      <c r="I86">
        <v>86</v>
      </c>
      <c r="J86" s="19">
        <v>0.50887573964497002</v>
      </c>
      <c r="K86">
        <v>0.414201183431952</v>
      </c>
    </row>
    <row r="87" spans="1:11" x14ac:dyDescent="0.2">
      <c r="A87" t="s">
        <v>141</v>
      </c>
      <c r="B87">
        <v>275</v>
      </c>
      <c r="C87">
        <v>21</v>
      </c>
      <c r="D87">
        <v>7.63636363636363E-2</v>
      </c>
      <c r="E87">
        <v>11</v>
      </c>
      <c r="F87">
        <v>0.52380952380952295</v>
      </c>
      <c r="G87">
        <v>6</v>
      </c>
      <c r="H87">
        <v>0.28571428571428498</v>
      </c>
      <c r="I87">
        <v>11</v>
      </c>
      <c r="J87" s="19">
        <v>0.52380952380952295</v>
      </c>
      <c r="K87">
        <v>0.52380952380952295</v>
      </c>
    </row>
    <row r="88" spans="1:11" x14ac:dyDescent="0.2">
      <c r="A88" t="s">
        <v>140</v>
      </c>
      <c r="B88">
        <v>190</v>
      </c>
      <c r="C88">
        <v>4</v>
      </c>
      <c r="D88">
        <v>2.1052631578947299E-2</v>
      </c>
      <c r="E88">
        <v>4</v>
      </c>
      <c r="F88">
        <v>1</v>
      </c>
      <c r="G88">
        <v>1</v>
      </c>
      <c r="H88">
        <v>0.25</v>
      </c>
      <c r="I88">
        <v>4</v>
      </c>
      <c r="J88" s="19">
        <v>1</v>
      </c>
      <c r="K88">
        <v>1</v>
      </c>
    </row>
    <row r="89" spans="1:11" x14ac:dyDescent="0.2">
      <c r="A89" t="s">
        <v>139</v>
      </c>
      <c r="B89">
        <v>1000</v>
      </c>
      <c r="C89">
        <v>846</v>
      </c>
      <c r="D89">
        <v>0.84599999999999997</v>
      </c>
      <c r="E89">
        <v>784</v>
      </c>
      <c r="F89">
        <v>0.92671394799054296</v>
      </c>
      <c r="G89">
        <v>747</v>
      </c>
      <c r="H89">
        <v>0.88297872340425498</v>
      </c>
      <c r="I89">
        <v>797</v>
      </c>
      <c r="J89" s="19">
        <v>0.94208037825059099</v>
      </c>
      <c r="K89">
        <v>0.92671394799054296</v>
      </c>
    </row>
    <row r="90" spans="1:11" x14ac:dyDescent="0.2">
      <c r="A90" t="s">
        <v>138</v>
      </c>
      <c r="B90">
        <v>1000</v>
      </c>
      <c r="C90">
        <v>286</v>
      </c>
      <c r="D90">
        <v>0.28599999999999998</v>
      </c>
      <c r="E90">
        <v>26</v>
      </c>
      <c r="F90">
        <v>9.0909090909090898E-2</v>
      </c>
      <c r="G90">
        <v>232</v>
      </c>
      <c r="H90">
        <v>0.81118881118881103</v>
      </c>
      <c r="I90">
        <v>237</v>
      </c>
      <c r="J90" s="19">
        <v>0.82867132867132798</v>
      </c>
      <c r="K90">
        <v>0.81118881118881103</v>
      </c>
    </row>
    <row r="91" spans="1:11" x14ac:dyDescent="0.2">
      <c r="A91" t="s">
        <v>137</v>
      </c>
      <c r="B91">
        <v>1000</v>
      </c>
      <c r="C91">
        <v>281</v>
      </c>
      <c r="D91">
        <v>0.28100000000000003</v>
      </c>
      <c r="E91">
        <v>166</v>
      </c>
      <c r="F91">
        <v>0.59074733096085397</v>
      </c>
      <c r="G91">
        <v>149</v>
      </c>
      <c r="H91">
        <v>0.53024911032028399</v>
      </c>
      <c r="I91">
        <v>178</v>
      </c>
      <c r="J91" s="19">
        <v>0.63345195729537296</v>
      </c>
      <c r="K91">
        <v>0.59074733096085397</v>
      </c>
    </row>
    <row r="93" spans="1:11" x14ac:dyDescent="0.2">
      <c r="A93" s="3" t="s">
        <v>173</v>
      </c>
    </row>
    <row r="94" spans="1:11" x14ac:dyDescent="0.2">
      <c r="A94" s="13" t="s">
        <v>157</v>
      </c>
      <c r="B94" s="13" t="s">
        <v>155</v>
      </c>
      <c r="C94" s="13" t="s">
        <v>154</v>
      </c>
      <c r="D94" s="13" t="s">
        <v>153</v>
      </c>
      <c r="E94" s="13" t="s">
        <v>152</v>
      </c>
      <c r="F94" s="13" t="s">
        <v>151</v>
      </c>
      <c r="G94" s="13" t="s">
        <v>150</v>
      </c>
      <c r="H94" s="13" t="s">
        <v>149</v>
      </c>
      <c r="I94" s="13" t="s">
        <v>148</v>
      </c>
      <c r="J94" s="13" t="s">
        <v>147</v>
      </c>
      <c r="K94" s="13" t="s">
        <v>146</v>
      </c>
    </row>
    <row r="95" spans="1:11" x14ac:dyDescent="0.2">
      <c r="A95" t="s">
        <v>0</v>
      </c>
      <c r="B95">
        <v>1000</v>
      </c>
      <c r="C95">
        <v>227</v>
      </c>
      <c r="D95">
        <v>0.22700000000000001</v>
      </c>
      <c r="E95">
        <v>100</v>
      </c>
      <c r="F95">
        <v>0.44052863436123302</v>
      </c>
      <c r="G95">
        <v>64</v>
      </c>
      <c r="H95">
        <v>0.28193832599118901</v>
      </c>
      <c r="I95">
        <v>103</v>
      </c>
      <c r="J95" s="19">
        <v>0.45374449339207001</v>
      </c>
      <c r="K95">
        <v>0.44052863436123302</v>
      </c>
    </row>
    <row r="96" spans="1:11" x14ac:dyDescent="0.2">
      <c r="A96" t="s">
        <v>145</v>
      </c>
      <c r="B96">
        <v>702</v>
      </c>
      <c r="C96">
        <v>245</v>
      </c>
      <c r="D96">
        <v>0.349002849002849</v>
      </c>
      <c r="E96">
        <v>98</v>
      </c>
      <c r="F96">
        <v>0.4</v>
      </c>
      <c r="G96">
        <v>92</v>
      </c>
      <c r="H96">
        <v>0.37551020408163199</v>
      </c>
      <c r="I96">
        <v>112</v>
      </c>
      <c r="J96" s="19">
        <v>0.45714285714285702</v>
      </c>
      <c r="K96">
        <v>0.4</v>
      </c>
    </row>
    <row r="97" spans="1:11" x14ac:dyDescent="0.2">
      <c r="A97" t="s">
        <v>144</v>
      </c>
      <c r="B97">
        <v>122</v>
      </c>
      <c r="C97">
        <v>26</v>
      </c>
      <c r="D97">
        <v>0.21311475409836</v>
      </c>
      <c r="E97">
        <v>21</v>
      </c>
      <c r="F97">
        <v>0.80769230769230704</v>
      </c>
      <c r="G97">
        <v>20</v>
      </c>
      <c r="H97">
        <v>0.76923076923076905</v>
      </c>
      <c r="I97">
        <v>22</v>
      </c>
      <c r="J97" s="19">
        <v>0.84615384615384603</v>
      </c>
      <c r="K97">
        <v>0.80769230769230704</v>
      </c>
    </row>
    <row r="98" spans="1:11" x14ac:dyDescent="0.2">
      <c r="A98" t="s">
        <v>143</v>
      </c>
      <c r="B98">
        <v>78</v>
      </c>
      <c r="C98">
        <v>13</v>
      </c>
      <c r="D98">
        <v>0.16666666666666599</v>
      </c>
      <c r="E98">
        <v>11</v>
      </c>
      <c r="F98">
        <v>0.84615384615384603</v>
      </c>
      <c r="I98">
        <v>11</v>
      </c>
      <c r="J98" s="19">
        <v>0.84615384615384603</v>
      </c>
      <c r="K98">
        <v>0.84615384615384603</v>
      </c>
    </row>
    <row r="99" spans="1:11" x14ac:dyDescent="0.2">
      <c r="A99" t="s">
        <v>142</v>
      </c>
      <c r="B99">
        <v>595</v>
      </c>
      <c r="C99">
        <v>158</v>
      </c>
      <c r="D99">
        <v>0.26554621848739401</v>
      </c>
      <c r="E99">
        <v>63</v>
      </c>
      <c r="F99">
        <v>0.398734177215189</v>
      </c>
      <c r="G99">
        <v>51</v>
      </c>
      <c r="H99">
        <v>0.322784810126582</v>
      </c>
      <c r="I99">
        <v>79</v>
      </c>
      <c r="J99" s="19">
        <v>0.5</v>
      </c>
      <c r="K99">
        <v>0.398734177215189</v>
      </c>
    </row>
    <row r="100" spans="1:11" x14ac:dyDescent="0.2">
      <c r="A100" t="s">
        <v>141</v>
      </c>
      <c r="B100">
        <v>275</v>
      </c>
      <c r="C100">
        <v>33</v>
      </c>
      <c r="D100">
        <v>0.12</v>
      </c>
      <c r="E100">
        <v>21</v>
      </c>
      <c r="F100">
        <v>0.63636363636363602</v>
      </c>
      <c r="G100">
        <v>6</v>
      </c>
      <c r="H100">
        <v>0.18181818181818099</v>
      </c>
      <c r="I100">
        <v>21</v>
      </c>
      <c r="J100" s="19">
        <v>0.63636363636363602</v>
      </c>
      <c r="K100">
        <v>0.63636363636363602</v>
      </c>
    </row>
    <row r="101" spans="1:11" x14ac:dyDescent="0.2">
      <c r="A101" t="s">
        <v>140</v>
      </c>
      <c r="B101">
        <v>190</v>
      </c>
      <c r="C101">
        <v>3</v>
      </c>
      <c r="D101">
        <v>1.5789473684210499E-2</v>
      </c>
      <c r="E101">
        <v>3</v>
      </c>
      <c r="F101">
        <v>1</v>
      </c>
      <c r="I101">
        <v>3</v>
      </c>
      <c r="J101" s="19">
        <v>1</v>
      </c>
      <c r="K101">
        <v>1</v>
      </c>
    </row>
    <row r="102" spans="1:11" x14ac:dyDescent="0.2">
      <c r="A102" t="s">
        <v>139</v>
      </c>
      <c r="B102">
        <v>1000</v>
      </c>
      <c r="C102">
        <v>898</v>
      </c>
      <c r="D102">
        <v>0.89800000000000002</v>
      </c>
      <c r="E102">
        <v>828</v>
      </c>
      <c r="F102">
        <v>0.92204899777282801</v>
      </c>
      <c r="G102">
        <v>787</v>
      </c>
      <c r="H102">
        <v>0.87639198218262804</v>
      </c>
      <c r="I102">
        <v>839</v>
      </c>
      <c r="J102" s="19">
        <v>0.93429844097995496</v>
      </c>
      <c r="K102">
        <v>0.92204899777282801</v>
      </c>
    </row>
    <row r="103" spans="1:11" x14ac:dyDescent="0.2">
      <c r="A103" t="s">
        <v>138</v>
      </c>
      <c r="B103">
        <v>1000</v>
      </c>
      <c r="C103">
        <v>279</v>
      </c>
      <c r="D103">
        <v>0.27900000000000003</v>
      </c>
      <c r="E103">
        <v>24</v>
      </c>
      <c r="F103">
        <v>8.6021505376343996E-2</v>
      </c>
      <c r="G103">
        <v>242</v>
      </c>
      <c r="H103">
        <v>0.86738351254480195</v>
      </c>
      <c r="I103">
        <v>242</v>
      </c>
      <c r="J103" s="19">
        <v>0.86738351254480195</v>
      </c>
      <c r="K103">
        <v>0.86738351254480195</v>
      </c>
    </row>
    <row r="104" spans="1:11" x14ac:dyDescent="0.2">
      <c r="A104" t="s">
        <v>137</v>
      </c>
      <c r="B104">
        <v>1000</v>
      </c>
      <c r="C104">
        <v>227</v>
      </c>
      <c r="D104">
        <v>0.22700000000000001</v>
      </c>
      <c r="E104">
        <v>144</v>
      </c>
      <c r="F104">
        <v>0.63436123348017603</v>
      </c>
      <c r="G104">
        <v>128</v>
      </c>
      <c r="H104">
        <v>0.56387665198237802</v>
      </c>
      <c r="I104">
        <v>157</v>
      </c>
      <c r="J104" s="19">
        <v>0.69162995594713605</v>
      </c>
      <c r="K104">
        <v>0.63436123348017603</v>
      </c>
    </row>
    <row r="106" spans="1:11" ht="18" x14ac:dyDescent="0.2">
      <c r="A106" s="29" t="s">
        <v>177</v>
      </c>
      <c r="B106" s="29" t="s">
        <v>178</v>
      </c>
      <c r="C106" s="29" t="s">
        <v>179</v>
      </c>
      <c r="D106" s="29" t="s">
        <v>180</v>
      </c>
      <c r="E106" s="29" t="s">
        <v>133</v>
      </c>
    </row>
    <row r="107" spans="1:11" x14ac:dyDescent="0.2">
      <c r="A107" s="30" t="s">
        <v>0</v>
      </c>
      <c r="B107" s="30">
        <v>1000</v>
      </c>
      <c r="C107" s="30">
        <v>224</v>
      </c>
      <c r="D107" s="30">
        <v>106</v>
      </c>
      <c r="E107" s="20">
        <v>0.47320000000000001</v>
      </c>
    </row>
    <row r="108" spans="1:11" x14ac:dyDescent="0.2">
      <c r="A108" s="30" t="s">
        <v>145</v>
      </c>
      <c r="B108" s="30">
        <v>702</v>
      </c>
      <c r="C108" s="30">
        <v>144</v>
      </c>
      <c r="D108" s="30">
        <v>68</v>
      </c>
      <c r="E108" s="20">
        <v>0.47220000000000001</v>
      </c>
    </row>
    <row r="109" spans="1:11" x14ac:dyDescent="0.2">
      <c r="A109" s="30" t="s">
        <v>144</v>
      </c>
      <c r="B109" s="30">
        <v>122</v>
      </c>
      <c r="C109" s="30">
        <v>23</v>
      </c>
      <c r="D109" s="30">
        <v>22</v>
      </c>
      <c r="E109" s="20">
        <v>0.95650000000000002</v>
      </c>
    </row>
    <row r="110" spans="1:11" x14ac:dyDescent="0.2">
      <c r="A110" s="30" t="s">
        <v>143</v>
      </c>
      <c r="B110" s="30">
        <v>78</v>
      </c>
      <c r="C110" s="30">
        <v>12</v>
      </c>
      <c r="D110" s="30">
        <v>10</v>
      </c>
      <c r="E110" s="20">
        <v>0.83330000000000004</v>
      </c>
    </row>
    <row r="111" spans="1:11" x14ac:dyDescent="0.2">
      <c r="A111" s="30" t="s">
        <v>142</v>
      </c>
      <c r="B111" s="30">
        <v>595</v>
      </c>
      <c r="C111" s="30">
        <v>130</v>
      </c>
      <c r="D111" s="30">
        <v>81</v>
      </c>
      <c r="E111" s="20">
        <v>0.62309999999999999</v>
      </c>
    </row>
    <row r="112" spans="1:11" x14ac:dyDescent="0.2">
      <c r="A112" s="30" t="s">
        <v>141</v>
      </c>
      <c r="B112" s="30">
        <v>275</v>
      </c>
      <c r="C112" s="30">
        <v>30</v>
      </c>
      <c r="D112" s="30">
        <v>11</v>
      </c>
      <c r="E112" s="20">
        <v>0.36670000000000003</v>
      </c>
    </row>
    <row r="113" spans="1:11" x14ac:dyDescent="0.2">
      <c r="A113" s="30" t="s">
        <v>140</v>
      </c>
      <c r="B113" s="30">
        <v>190</v>
      </c>
      <c r="C113" s="30">
        <v>4</v>
      </c>
      <c r="D113" s="30">
        <v>4</v>
      </c>
      <c r="E113" s="20">
        <v>1</v>
      </c>
    </row>
    <row r="114" spans="1:11" x14ac:dyDescent="0.2">
      <c r="A114" s="30" t="s">
        <v>139</v>
      </c>
      <c r="B114" s="30">
        <v>1000</v>
      </c>
      <c r="C114" s="30">
        <v>855</v>
      </c>
      <c r="D114" s="30">
        <v>811</v>
      </c>
      <c r="E114" s="20">
        <v>0.94850000000000001</v>
      </c>
    </row>
    <row r="115" spans="1:11" x14ac:dyDescent="0.2">
      <c r="A115" s="30" t="s">
        <v>138</v>
      </c>
      <c r="B115" s="30">
        <v>1000</v>
      </c>
      <c r="C115" s="30">
        <v>295</v>
      </c>
      <c r="D115" s="30">
        <v>242</v>
      </c>
      <c r="E115" s="20">
        <v>0.82030000000000003</v>
      </c>
    </row>
    <row r="116" spans="1:11" x14ac:dyDescent="0.2">
      <c r="A116" s="30" t="s">
        <v>137</v>
      </c>
      <c r="B116" s="30">
        <v>1000</v>
      </c>
      <c r="C116" s="30">
        <v>237</v>
      </c>
      <c r="D116" s="30">
        <v>151</v>
      </c>
      <c r="E116" s="20">
        <v>0.6371</v>
      </c>
    </row>
    <row r="117" spans="1:11" x14ac:dyDescent="0.2">
      <c r="A117" s="30"/>
      <c r="B117" s="30"/>
      <c r="C117" s="30"/>
      <c r="D117" s="30"/>
      <c r="E117" s="30"/>
    </row>
    <row r="118" spans="1:11" x14ac:dyDescent="0.2">
      <c r="A118" s="3" t="s">
        <v>182</v>
      </c>
    </row>
    <row r="119" spans="1:11" x14ac:dyDescent="0.2">
      <c r="A119" s="13" t="s">
        <v>157</v>
      </c>
      <c r="B119" s="13" t="s">
        <v>155</v>
      </c>
      <c r="C119" s="13" t="s">
        <v>154</v>
      </c>
      <c r="D119" s="13" t="s">
        <v>153</v>
      </c>
      <c r="E119" s="13" t="s">
        <v>152</v>
      </c>
      <c r="F119" s="13" t="s">
        <v>151</v>
      </c>
      <c r="G119" s="13" t="s">
        <v>150</v>
      </c>
      <c r="H119" s="13" t="s">
        <v>149</v>
      </c>
      <c r="I119" s="13" t="s">
        <v>148</v>
      </c>
      <c r="J119" s="13" t="s">
        <v>147</v>
      </c>
      <c r="K119" s="13" t="s">
        <v>146</v>
      </c>
    </row>
    <row r="120" spans="1:11" x14ac:dyDescent="0.2">
      <c r="A120" t="s">
        <v>0</v>
      </c>
      <c r="B120">
        <v>1000</v>
      </c>
      <c r="C120">
        <v>225</v>
      </c>
      <c r="D120">
        <v>0.22500000000000001</v>
      </c>
      <c r="E120">
        <v>103</v>
      </c>
      <c r="F120">
        <v>0.45777777777777701</v>
      </c>
      <c r="G120">
        <v>64</v>
      </c>
      <c r="H120">
        <v>0.284444444444444</v>
      </c>
      <c r="I120">
        <v>106</v>
      </c>
      <c r="J120" s="19">
        <v>0.47111111111111098</v>
      </c>
      <c r="K120">
        <v>0.45777777777777701</v>
      </c>
    </row>
    <row r="121" spans="1:11" x14ac:dyDescent="0.2">
      <c r="A121" t="s">
        <v>145</v>
      </c>
      <c r="B121">
        <v>702</v>
      </c>
      <c r="C121">
        <v>296</v>
      </c>
      <c r="D121">
        <v>0.42165242165242101</v>
      </c>
      <c r="E121">
        <v>120</v>
      </c>
      <c r="F121">
        <v>0.40540540540540498</v>
      </c>
      <c r="G121">
        <v>91</v>
      </c>
      <c r="H121">
        <v>0.30743243243243201</v>
      </c>
      <c r="I121">
        <v>132</v>
      </c>
      <c r="J121" s="19">
        <v>0.445945945945945</v>
      </c>
      <c r="K121">
        <v>0.40540540540540498</v>
      </c>
    </row>
    <row r="122" spans="1:11" x14ac:dyDescent="0.2">
      <c r="A122" t="s">
        <v>144</v>
      </c>
      <c r="B122">
        <v>122</v>
      </c>
      <c r="C122">
        <v>26</v>
      </c>
      <c r="D122">
        <v>0.21311475409836</v>
      </c>
      <c r="E122">
        <v>21</v>
      </c>
      <c r="F122">
        <v>0.80769230769230704</v>
      </c>
      <c r="G122">
        <v>20</v>
      </c>
      <c r="H122">
        <v>0.76923076923076905</v>
      </c>
      <c r="I122">
        <v>22</v>
      </c>
      <c r="J122" s="19">
        <v>0.84615384615384603</v>
      </c>
      <c r="K122">
        <v>0.80769230769230704</v>
      </c>
    </row>
    <row r="123" spans="1:11" x14ac:dyDescent="0.2">
      <c r="A123" t="s">
        <v>143</v>
      </c>
      <c r="B123">
        <v>78</v>
      </c>
      <c r="C123">
        <v>11</v>
      </c>
      <c r="D123">
        <v>0.141025641025641</v>
      </c>
      <c r="E123">
        <v>9</v>
      </c>
      <c r="F123">
        <v>0.81818181818181801</v>
      </c>
      <c r="I123">
        <v>9</v>
      </c>
      <c r="J123" s="19">
        <v>0.81818181818181801</v>
      </c>
      <c r="K123">
        <v>0.81818181818181801</v>
      </c>
    </row>
    <row r="124" spans="1:11" x14ac:dyDescent="0.2">
      <c r="A124" t="s">
        <v>142</v>
      </c>
      <c r="B124">
        <v>595</v>
      </c>
      <c r="C124">
        <v>182</v>
      </c>
      <c r="D124">
        <v>0.30588235294117599</v>
      </c>
      <c r="E124">
        <v>75</v>
      </c>
      <c r="F124">
        <v>0.41208791208791201</v>
      </c>
      <c r="G124">
        <v>54</v>
      </c>
      <c r="H124">
        <v>0.29670329670329598</v>
      </c>
      <c r="I124">
        <v>92</v>
      </c>
      <c r="J124" s="19">
        <v>0.50549450549450503</v>
      </c>
      <c r="K124">
        <v>0.41208791208791201</v>
      </c>
    </row>
    <row r="125" spans="1:11" x14ac:dyDescent="0.2">
      <c r="A125" t="s">
        <v>141</v>
      </c>
      <c r="B125">
        <v>275</v>
      </c>
      <c r="C125">
        <v>18</v>
      </c>
      <c r="D125">
        <v>6.5454545454545404E-2</v>
      </c>
      <c r="E125">
        <v>11</v>
      </c>
      <c r="F125">
        <v>0.61111111111111105</v>
      </c>
      <c r="G125">
        <v>9</v>
      </c>
      <c r="H125">
        <v>0.5</v>
      </c>
      <c r="I125">
        <v>11</v>
      </c>
      <c r="J125" s="19">
        <v>0.61111111111111105</v>
      </c>
      <c r="K125">
        <v>0.61111111111111105</v>
      </c>
    </row>
    <row r="126" spans="1:11" x14ac:dyDescent="0.2">
      <c r="A126" t="s">
        <v>140</v>
      </c>
      <c r="B126">
        <v>190</v>
      </c>
      <c r="C126">
        <v>4</v>
      </c>
      <c r="D126">
        <v>2.1052631578947299E-2</v>
      </c>
      <c r="E126">
        <v>4</v>
      </c>
      <c r="F126">
        <v>1</v>
      </c>
      <c r="G126">
        <v>1</v>
      </c>
      <c r="H126">
        <v>0.25</v>
      </c>
      <c r="I126">
        <v>4</v>
      </c>
      <c r="J126" s="19">
        <v>1</v>
      </c>
      <c r="K126">
        <v>1</v>
      </c>
    </row>
    <row r="127" spans="1:11" x14ac:dyDescent="0.2">
      <c r="A127" t="s">
        <v>139</v>
      </c>
      <c r="B127">
        <v>1000</v>
      </c>
      <c r="C127">
        <v>812</v>
      </c>
      <c r="D127">
        <v>0.81200000000000006</v>
      </c>
      <c r="E127">
        <v>751</v>
      </c>
      <c r="F127">
        <v>0.92487684729064001</v>
      </c>
      <c r="G127">
        <v>719</v>
      </c>
      <c r="H127">
        <v>0.88546798029556595</v>
      </c>
      <c r="I127">
        <v>762</v>
      </c>
      <c r="J127" s="19">
        <v>0.93842364532019695</v>
      </c>
      <c r="K127">
        <v>0.92487684729064001</v>
      </c>
    </row>
    <row r="128" spans="1:11" x14ac:dyDescent="0.2">
      <c r="A128" t="s">
        <v>138</v>
      </c>
      <c r="B128">
        <v>1000</v>
      </c>
      <c r="C128">
        <v>451</v>
      </c>
      <c r="D128">
        <v>0.45100000000000001</v>
      </c>
      <c r="E128">
        <v>33</v>
      </c>
      <c r="F128">
        <v>7.3170731707316999E-2</v>
      </c>
      <c r="G128">
        <v>289</v>
      </c>
      <c r="H128">
        <v>0.640798226164079</v>
      </c>
      <c r="I128">
        <v>293</v>
      </c>
      <c r="J128" s="19">
        <v>0.64966740576496596</v>
      </c>
      <c r="K128">
        <v>0.640798226164079</v>
      </c>
    </row>
    <row r="129" spans="1:11" x14ac:dyDescent="0.2">
      <c r="A129" t="s">
        <v>137</v>
      </c>
      <c r="B129">
        <v>1000</v>
      </c>
      <c r="C129">
        <v>201</v>
      </c>
      <c r="D129">
        <v>0.20100000000000001</v>
      </c>
      <c r="E129">
        <v>135</v>
      </c>
      <c r="F129">
        <v>0.67164179104477595</v>
      </c>
      <c r="G129">
        <v>120</v>
      </c>
      <c r="H129">
        <v>0.59701492537313405</v>
      </c>
      <c r="I129">
        <v>145</v>
      </c>
      <c r="J129" s="19">
        <v>0.72139303482587003</v>
      </c>
      <c r="K129">
        <v>0.67164179104477595</v>
      </c>
    </row>
    <row r="131" spans="1:11" x14ac:dyDescent="0.2">
      <c r="A131" s="3" t="s">
        <v>186</v>
      </c>
    </row>
    <row r="132" spans="1:11" x14ac:dyDescent="0.2">
      <c r="A132" s="13" t="s">
        <v>157</v>
      </c>
      <c r="B132" s="13" t="s">
        <v>155</v>
      </c>
      <c r="C132" s="13" t="s">
        <v>154</v>
      </c>
      <c r="D132" s="13" t="s">
        <v>153</v>
      </c>
      <c r="E132" s="13" t="s">
        <v>152</v>
      </c>
      <c r="F132" s="13" t="s">
        <v>151</v>
      </c>
      <c r="G132" s="13" t="s">
        <v>150</v>
      </c>
      <c r="H132" s="13" t="s">
        <v>149</v>
      </c>
      <c r="I132" s="13" t="s">
        <v>148</v>
      </c>
      <c r="J132" s="13" t="s">
        <v>147</v>
      </c>
      <c r="K132" s="13" t="s">
        <v>146</v>
      </c>
    </row>
    <row r="133" spans="1:11" x14ac:dyDescent="0.2">
      <c r="A133" t="s">
        <v>0</v>
      </c>
      <c r="B133">
        <v>1000</v>
      </c>
      <c r="C133">
        <v>229</v>
      </c>
      <c r="D133">
        <v>0.22900000000000001</v>
      </c>
      <c r="E133">
        <v>105</v>
      </c>
      <c r="F133">
        <v>0.458515283842794</v>
      </c>
      <c r="G133">
        <v>67</v>
      </c>
      <c r="H133">
        <v>0.29257641921397298</v>
      </c>
      <c r="I133">
        <v>108</v>
      </c>
      <c r="J133" s="19">
        <v>0.47161572052401701</v>
      </c>
      <c r="K133">
        <v>0.458515283842794</v>
      </c>
    </row>
    <row r="134" spans="1:11" x14ac:dyDescent="0.2">
      <c r="A134" t="s">
        <v>145</v>
      </c>
      <c r="B134">
        <v>702</v>
      </c>
      <c r="C134">
        <v>270</v>
      </c>
      <c r="D134">
        <v>0.38461538461538403</v>
      </c>
      <c r="E134">
        <v>107</v>
      </c>
      <c r="F134">
        <v>0.39629629629629598</v>
      </c>
      <c r="G134">
        <v>106</v>
      </c>
      <c r="H134">
        <v>0.39259259259259199</v>
      </c>
      <c r="I134">
        <v>123</v>
      </c>
      <c r="J134" s="19">
        <v>0.45555555555555499</v>
      </c>
      <c r="K134">
        <v>0.39629629629629598</v>
      </c>
    </row>
    <row r="135" spans="1:11" x14ac:dyDescent="0.2">
      <c r="A135" t="s">
        <v>144</v>
      </c>
      <c r="B135">
        <v>122</v>
      </c>
      <c r="C135">
        <v>25</v>
      </c>
      <c r="D135">
        <v>0.204918032786885</v>
      </c>
      <c r="E135">
        <v>22</v>
      </c>
      <c r="F135">
        <v>0.88</v>
      </c>
      <c r="G135">
        <v>21</v>
      </c>
      <c r="H135">
        <v>0.84</v>
      </c>
      <c r="I135">
        <v>23</v>
      </c>
      <c r="J135" s="19">
        <v>0.92</v>
      </c>
      <c r="K135">
        <v>0.88</v>
      </c>
    </row>
    <row r="136" spans="1:11" x14ac:dyDescent="0.2">
      <c r="A136" t="s">
        <v>143</v>
      </c>
      <c r="B136">
        <v>78</v>
      </c>
      <c r="C136">
        <v>9</v>
      </c>
      <c r="D136">
        <v>0.115384615384615</v>
      </c>
      <c r="E136">
        <v>7</v>
      </c>
      <c r="F136">
        <v>0.77777777777777701</v>
      </c>
      <c r="I136">
        <v>7</v>
      </c>
      <c r="J136" s="19">
        <v>0.77777777777777701</v>
      </c>
      <c r="K136">
        <v>0.77777777777777701</v>
      </c>
    </row>
    <row r="137" spans="1:11" x14ac:dyDescent="0.2">
      <c r="A137" t="s">
        <v>142</v>
      </c>
      <c r="B137">
        <v>595</v>
      </c>
      <c r="C137">
        <v>142</v>
      </c>
      <c r="D137">
        <v>0.23865546218487299</v>
      </c>
      <c r="E137">
        <v>69</v>
      </c>
      <c r="F137">
        <v>0.485915492957746</v>
      </c>
      <c r="G137">
        <v>51</v>
      </c>
      <c r="H137">
        <v>0.35915492957746398</v>
      </c>
      <c r="I137">
        <v>84</v>
      </c>
      <c r="J137" s="19">
        <v>0.59154929577464699</v>
      </c>
      <c r="K137">
        <v>0.485915492957746</v>
      </c>
    </row>
    <row r="138" spans="1:11" x14ac:dyDescent="0.2">
      <c r="A138" t="s">
        <v>141</v>
      </c>
      <c r="B138">
        <v>275</v>
      </c>
      <c r="C138">
        <v>21</v>
      </c>
      <c r="D138">
        <v>7.63636363636363E-2</v>
      </c>
      <c r="E138">
        <v>11</v>
      </c>
      <c r="F138">
        <v>0.52380952380952295</v>
      </c>
      <c r="G138">
        <v>6</v>
      </c>
      <c r="H138">
        <v>0.28571428571428498</v>
      </c>
      <c r="I138">
        <v>11</v>
      </c>
      <c r="J138" s="19">
        <v>0.52380952380952295</v>
      </c>
      <c r="K138">
        <v>0.52380952380952295</v>
      </c>
    </row>
    <row r="139" spans="1:11" x14ac:dyDescent="0.2">
      <c r="A139" t="s">
        <v>156</v>
      </c>
      <c r="B139">
        <v>18</v>
      </c>
      <c r="C139">
        <v>3</v>
      </c>
      <c r="D139">
        <v>0.16666666666666599</v>
      </c>
      <c r="E139">
        <v>3</v>
      </c>
      <c r="F139">
        <v>1</v>
      </c>
      <c r="G139">
        <v>3</v>
      </c>
      <c r="H139">
        <v>1</v>
      </c>
      <c r="I139">
        <v>3</v>
      </c>
      <c r="J139" s="19">
        <v>1</v>
      </c>
      <c r="K139">
        <v>1</v>
      </c>
    </row>
    <row r="140" spans="1:11" x14ac:dyDescent="0.2">
      <c r="A140" t="s">
        <v>140</v>
      </c>
      <c r="B140">
        <v>190</v>
      </c>
      <c r="C140">
        <v>14</v>
      </c>
      <c r="D140">
        <v>7.3684210526315699E-2</v>
      </c>
      <c r="E140">
        <v>14</v>
      </c>
      <c r="F140">
        <v>1</v>
      </c>
      <c r="G140">
        <v>11</v>
      </c>
      <c r="H140">
        <v>0.78571428571428503</v>
      </c>
      <c r="I140">
        <v>14</v>
      </c>
      <c r="J140" s="19">
        <v>1</v>
      </c>
      <c r="K140">
        <v>1</v>
      </c>
    </row>
    <row r="141" spans="1:11" x14ac:dyDescent="0.2">
      <c r="A141" t="s">
        <v>139</v>
      </c>
      <c r="B141">
        <v>1000</v>
      </c>
      <c r="C141">
        <v>905</v>
      </c>
      <c r="D141">
        <v>0.90500000000000003</v>
      </c>
      <c r="E141">
        <v>823</v>
      </c>
      <c r="F141">
        <v>0.90939226519337002</v>
      </c>
      <c r="G141">
        <v>786</v>
      </c>
      <c r="H141">
        <v>0.86850828729281704</v>
      </c>
      <c r="I141">
        <v>836</v>
      </c>
      <c r="J141" s="19">
        <v>0.92375690607734795</v>
      </c>
      <c r="K141">
        <v>0.90939226519337002</v>
      </c>
    </row>
    <row r="142" spans="1:11" x14ac:dyDescent="0.2">
      <c r="A142" t="s">
        <v>138</v>
      </c>
      <c r="B142">
        <v>1000</v>
      </c>
      <c r="C142">
        <v>288</v>
      </c>
      <c r="D142">
        <v>0.28799999999999998</v>
      </c>
      <c r="E142">
        <v>24</v>
      </c>
      <c r="F142">
        <v>8.3333333333333301E-2</v>
      </c>
      <c r="G142">
        <v>234</v>
      </c>
      <c r="H142">
        <v>0.8125</v>
      </c>
      <c r="I142">
        <v>235</v>
      </c>
      <c r="J142" s="19">
        <v>0.81597222222222199</v>
      </c>
      <c r="K142">
        <v>0.8125</v>
      </c>
    </row>
    <row r="143" spans="1:11" x14ac:dyDescent="0.2">
      <c r="A143" t="s">
        <v>137</v>
      </c>
      <c r="B143">
        <v>1000</v>
      </c>
      <c r="C143">
        <v>291</v>
      </c>
      <c r="D143">
        <v>0.29099999999999998</v>
      </c>
      <c r="E143">
        <v>167</v>
      </c>
      <c r="F143">
        <v>0.57388316151202701</v>
      </c>
      <c r="G143">
        <v>151</v>
      </c>
      <c r="H143">
        <v>0.51890034364261095</v>
      </c>
      <c r="I143">
        <v>181</v>
      </c>
      <c r="J143" s="19">
        <v>0.621993127147766</v>
      </c>
      <c r="K143">
        <v>0.57388316151202701</v>
      </c>
    </row>
    <row r="145" spans="1:11" x14ac:dyDescent="0.2">
      <c r="A145" s="3" t="s">
        <v>185</v>
      </c>
    </row>
    <row r="146" spans="1:11" x14ac:dyDescent="0.2">
      <c r="A146" s="13" t="s">
        <v>157</v>
      </c>
      <c r="B146" s="13" t="s">
        <v>155</v>
      </c>
      <c r="C146" s="13" t="s">
        <v>154</v>
      </c>
      <c r="D146" s="13" t="s">
        <v>153</v>
      </c>
      <c r="E146" s="13" t="s">
        <v>152</v>
      </c>
      <c r="F146" s="13" t="s">
        <v>151</v>
      </c>
      <c r="G146" s="13" t="s">
        <v>150</v>
      </c>
      <c r="H146" s="13" t="s">
        <v>149</v>
      </c>
      <c r="I146" s="13" t="s">
        <v>148</v>
      </c>
      <c r="J146" s="13" t="s">
        <v>147</v>
      </c>
      <c r="K146" s="13" t="s">
        <v>146</v>
      </c>
    </row>
    <row r="147" spans="1:11" x14ac:dyDescent="0.2">
      <c r="A147" t="s">
        <v>0</v>
      </c>
      <c r="B147">
        <v>1000</v>
      </c>
      <c r="C147">
        <v>225</v>
      </c>
      <c r="D147">
        <v>0.22500000000000001</v>
      </c>
      <c r="E147">
        <v>103</v>
      </c>
      <c r="F147">
        <v>0.45777777777777701</v>
      </c>
      <c r="G147">
        <v>65</v>
      </c>
      <c r="H147">
        <v>0.28888888888888797</v>
      </c>
      <c r="I147">
        <v>106</v>
      </c>
      <c r="J147" s="19">
        <v>0.47111111111111098</v>
      </c>
      <c r="K147">
        <v>0.45777777777777701</v>
      </c>
    </row>
    <row r="148" spans="1:11" x14ac:dyDescent="0.2">
      <c r="A148" t="s">
        <v>145</v>
      </c>
      <c r="B148">
        <v>702</v>
      </c>
      <c r="C148">
        <v>199</v>
      </c>
      <c r="D148">
        <v>0.28347578347578301</v>
      </c>
      <c r="E148">
        <v>77</v>
      </c>
      <c r="F148">
        <v>0.38693467336683401</v>
      </c>
      <c r="G148">
        <v>72</v>
      </c>
      <c r="H148">
        <v>0.36180904522613</v>
      </c>
      <c r="I148">
        <v>87</v>
      </c>
      <c r="J148" s="19">
        <v>0.43718592964824099</v>
      </c>
      <c r="K148">
        <v>0.38693467336683401</v>
      </c>
    </row>
    <row r="149" spans="1:11" x14ac:dyDescent="0.2">
      <c r="A149" t="s">
        <v>144</v>
      </c>
      <c r="B149">
        <v>122</v>
      </c>
      <c r="C149">
        <v>26</v>
      </c>
      <c r="D149">
        <v>0.21311475409836</v>
      </c>
      <c r="E149">
        <v>21</v>
      </c>
      <c r="F149">
        <v>0.80769230769230704</v>
      </c>
      <c r="G149">
        <v>20</v>
      </c>
      <c r="H149">
        <v>0.76923076923076905</v>
      </c>
      <c r="I149">
        <v>22</v>
      </c>
      <c r="J149" s="19">
        <v>0.84615384615384603</v>
      </c>
      <c r="K149">
        <v>0.80769230769230704</v>
      </c>
    </row>
    <row r="150" spans="1:11" x14ac:dyDescent="0.2">
      <c r="A150" t="s">
        <v>143</v>
      </c>
      <c r="B150">
        <v>78</v>
      </c>
      <c r="C150">
        <v>18</v>
      </c>
      <c r="D150">
        <v>0.23076923076923</v>
      </c>
      <c r="E150">
        <v>10</v>
      </c>
      <c r="F150">
        <v>0.55555555555555503</v>
      </c>
      <c r="I150">
        <v>10</v>
      </c>
      <c r="J150" s="19">
        <v>0.55555555555555503</v>
      </c>
      <c r="K150">
        <v>0.55555555555555503</v>
      </c>
    </row>
    <row r="151" spans="1:11" x14ac:dyDescent="0.2">
      <c r="A151" t="s">
        <v>142</v>
      </c>
      <c r="B151">
        <v>595</v>
      </c>
      <c r="C151">
        <v>142</v>
      </c>
      <c r="D151">
        <v>0.23865546218487299</v>
      </c>
      <c r="E151">
        <v>65</v>
      </c>
      <c r="F151">
        <v>0.45774647887323899</v>
      </c>
      <c r="G151">
        <v>51</v>
      </c>
      <c r="H151">
        <v>0.35915492957746398</v>
      </c>
      <c r="I151">
        <v>81</v>
      </c>
      <c r="J151" s="19">
        <v>0.57042253521126696</v>
      </c>
      <c r="K151">
        <v>0.45774647887323899</v>
      </c>
    </row>
    <row r="152" spans="1:11" x14ac:dyDescent="0.2">
      <c r="A152" t="s">
        <v>141</v>
      </c>
      <c r="B152">
        <v>275</v>
      </c>
      <c r="C152">
        <v>43</v>
      </c>
      <c r="D152">
        <v>0.15636363636363601</v>
      </c>
      <c r="E152">
        <v>21</v>
      </c>
      <c r="F152">
        <v>0.48837209302325502</v>
      </c>
      <c r="G152">
        <v>6</v>
      </c>
      <c r="H152">
        <v>0.13953488372093001</v>
      </c>
      <c r="I152">
        <v>21</v>
      </c>
      <c r="J152" s="19">
        <v>0.48837209302325502</v>
      </c>
      <c r="K152">
        <v>0.48837209302325502</v>
      </c>
    </row>
    <row r="153" spans="1:11" x14ac:dyDescent="0.2">
      <c r="A153" t="s">
        <v>140</v>
      </c>
      <c r="B153">
        <v>190</v>
      </c>
      <c r="C153">
        <v>24</v>
      </c>
      <c r="D153">
        <v>0.12631578947368399</v>
      </c>
      <c r="E153">
        <v>24</v>
      </c>
      <c r="F153">
        <v>1</v>
      </c>
      <c r="G153">
        <v>21</v>
      </c>
      <c r="H153">
        <v>0.875</v>
      </c>
      <c r="I153">
        <v>24</v>
      </c>
      <c r="J153" s="19">
        <v>1</v>
      </c>
      <c r="K153">
        <v>1</v>
      </c>
    </row>
    <row r="154" spans="1:11" x14ac:dyDescent="0.2">
      <c r="A154" t="s">
        <v>139</v>
      </c>
      <c r="B154">
        <v>1000</v>
      </c>
      <c r="C154">
        <v>796</v>
      </c>
      <c r="D154">
        <v>0.79600000000000004</v>
      </c>
      <c r="E154">
        <v>740</v>
      </c>
      <c r="F154">
        <v>0.92964824120602996</v>
      </c>
      <c r="G154">
        <v>715</v>
      </c>
      <c r="H154">
        <v>0.89824120603015001</v>
      </c>
      <c r="I154">
        <v>752</v>
      </c>
      <c r="J154" s="19">
        <v>0.94472361809045202</v>
      </c>
      <c r="K154">
        <v>0.92964824120602996</v>
      </c>
    </row>
    <row r="155" spans="1:11" x14ac:dyDescent="0.2">
      <c r="A155" t="s">
        <v>138</v>
      </c>
      <c r="B155">
        <v>1000</v>
      </c>
      <c r="C155">
        <v>418</v>
      </c>
      <c r="D155">
        <v>0.41799999999999998</v>
      </c>
      <c r="E155">
        <v>31</v>
      </c>
      <c r="F155">
        <v>7.4162679425837305E-2</v>
      </c>
      <c r="G155">
        <v>293</v>
      </c>
      <c r="H155">
        <v>0.700956937799043</v>
      </c>
      <c r="I155">
        <v>297</v>
      </c>
      <c r="J155" s="19">
        <v>0.71052631578947301</v>
      </c>
      <c r="K155">
        <v>0.700956937799043</v>
      </c>
    </row>
    <row r="156" spans="1:11" x14ac:dyDescent="0.2">
      <c r="A156" t="s">
        <v>137</v>
      </c>
      <c r="B156">
        <v>1000</v>
      </c>
      <c r="C156">
        <v>221</v>
      </c>
      <c r="D156">
        <v>0.221</v>
      </c>
      <c r="E156">
        <v>141</v>
      </c>
      <c r="F156">
        <v>0.63800904977375505</v>
      </c>
      <c r="G156">
        <v>129</v>
      </c>
      <c r="H156">
        <v>0.58371040723981904</v>
      </c>
      <c r="I156">
        <v>149</v>
      </c>
      <c r="J156" s="19">
        <v>0.67420814479638003</v>
      </c>
      <c r="K156">
        <v>0.63800904977375505</v>
      </c>
    </row>
    <row r="158" spans="1:11" x14ac:dyDescent="0.2">
      <c r="A158" s="3" t="s">
        <v>184</v>
      </c>
    </row>
    <row r="159" spans="1:11" x14ac:dyDescent="0.2">
      <c r="A159" s="13" t="s">
        <v>157</v>
      </c>
      <c r="B159" s="13" t="s">
        <v>155</v>
      </c>
      <c r="C159" s="13" t="s">
        <v>154</v>
      </c>
      <c r="D159" s="13" t="s">
        <v>153</v>
      </c>
      <c r="E159" s="13" t="s">
        <v>152</v>
      </c>
      <c r="F159" s="13" t="s">
        <v>151</v>
      </c>
      <c r="G159" s="13" t="s">
        <v>150</v>
      </c>
      <c r="H159" s="13" t="s">
        <v>149</v>
      </c>
      <c r="I159" s="13" t="s">
        <v>148</v>
      </c>
      <c r="J159" s="13" t="s">
        <v>147</v>
      </c>
      <c r="K159" s="13" t="s">
        <v>146</v>
      </c>
    </row>
    <row r="160" spans="1:11" x14ac:dyDescent="0.2">
      <c r="A160" t="s">
        <v>0</v>
      </c>
      <c r="B160">
        <v>1000</v>
      </c>
      <c r="C160">
        <v>229</v>
      </c>
      <c r="D160">
        <v>0.22900000000000001</v>
      </c>
      <c r="E160">
        <v>103</v>
      </c>
      <c r="F160">
        <v>0.449781659388646</v>
      </c>
      <c r="G160">
        <v>66</v>
      </c>
      <c r="H160">
        <v>0.28820960698689901</v>
      </c>
      <c r="I160">
        <v>108</v>
      </c>
      <c r="J160" s="19">
        <v>0.47161572052401701</v>
      </c>
      <c r="K160">
        <v>0.449781659388646</v>
      </c>
    </row>
    <row r="161" spans="1:11" x14ac:dyDescent="0.2">
      <c r="A161" t="s">
        <v>145</v>
      </c>
      <c r="B161">
        <v>702</v>
      </c>
      <c r="C161">
        <v>201</v>
      </c>
      <c r="D161">
        <v>0.28632478632478597</v>
      </c>
      <c r="E161">
        <v>91</v>
      </c>
      <c r="F161">
        <v>0.45273631840796003</v>
      </c>
      <c r="G161">
        <v>82</v>
      </c>
      <c r="H161">
        <v>0.40796019900497499</v>
      </c>
      <c r="I161">
        <v>101</v>
      </c>
      <c r="J161" s="19">
        <v>0.50248756218905399</v>
      </c>
      <c r="K161">
        <v>0.45273631840796003</v>
      </c>
    </row>
    <row r="162" spans="1:11" x14ac:dyDescent="0.2">
      <c r="A162" t="s">
        <v>144</v>
      </c>
      <c r="B162">
        <v>122</v>
      </c>
      <c r="C162">
        <v>25</v>
      </c>
      <c r="D162">
        <v>0.204918032786885</v>
      </c>
      <c r="E162">
        <v>21</v>
      </c>
      <c r="F162">
        <v>0.84</v>
      </c>
      <c r="G162">
        <v>20</v>
      </c>
      <c r="H162">
        <v>0.8</v>
      </c>
      <c r="I162">
        <v>22</v>
      </c>
      <c r="J162" s="19">
        <v>0.88</v>
      </c>
      <c r="K162">
        <v>0.84</v>
      </c>
    </row>
    <row r="163" spans="1:11" x14ac:dyDescent="0.2">
      <c r="A163" t="s">
        <v>143</v>
      </c>
      <c r="B163">
        <v>78</v>
      </c>
      <c r="C163">
        <v>1</v>
      </c>
      <c r="D163">
        <v>1.2820512820512799E-2</v>
      </c>
      <c r="E163">
        <v>1</v>
      </c>
      <c r="F163">
        <v>1</v>
      </c>
      <c r="I163">
        <v>1</v>
      </c>
      <c r="J163" s="19">
        <v>1</v>
      </c>
      <c r="K163">
        <v>1</v>
      </c>
    </row>
    <row r="164" spans="1:11" x14ac:dyDescent="0.2">
      <c r="A164" t="s">
        <v>142</v>
      </c>
      <c r="B164">
        <v>595</v>
      </c>
      <c r="C164">
        <v>144</v>
      </c>
      <c r="D164">
        <v>0.24201680672268899</v>
      </c>
      <c r="E164">
        <v>69</v>
      </c>
      <c r="F164">
        <v>0.47916666666666602</v>
      </c>
      <c r="G164">
        <v>53</v>
      </c>
      <c r="H164">
        <v>0.36805555555555503</v>
      </c>
      <c r="I164">
        <v>86</v>
      </c>
      <c r="J164" s="19">
        <v>0.59722222222222199</v>
      </c>
      <c r="K164">
        <v>0.47916666666666602</v>
      </c>
    </row>
    <row r="165" spans="1:11" x14ac:dyDescent="0.2">
      <c r="A165" t="s">
        <v>141</v>
      </c>
      <c r="B165">
        <v>275</v>
      </c>
      <c r="C165">
        <v>19</v>
      </c>
      <c r="D165">
        <v>6.9090909090908995E-2</v>
      </c>
      <c r="E165">
        <v>11</v>
      </c>
      <c r="F165">
        <v>0.57894736842105199</v>
      </c>
      <c r="G165">
        <v>9</v>
      </c>
      <c r="H165">
        <v>0.47368421052631499</v>
      </c>
      <c r="I165">
        <v>11</v>
      </c>
      <c r="J165" s="19">
        <v>0.57894736842105199</v>
      </c>
      <c r="K165">
        <v>0.57894736842105199</v>
      </c>
    </row>
    <row r="166" spans="1:11" x14ac:dyDescent="0.2">
      <c r="A166" t="s">
        <v>140</v>
      </c>
      <c r="B166">
        <v>190</v>
      </c>
      <c r="C166">
        <v>24</v>
      </c>
      <c r="D166">
        <v>0.12631578947368399</v>
      </c>
      <c r="E166">
        <v>24</v>
      </c>
      <c r="F166">
        <v>1</v>
      </c>
      <c r="G166">
        <v>21</v>
      </c>
      <c r="H166">
        <v>0.875</v>
      </c>
      <c r="I166">
        <v>24</v>
      </c>
      <c r="J166" s="19">
        <v>1</v>
      </c>
      <c r="K166">
        <v>1</v>
      </c>
    </row>
    <row r="167" spans="1:11" x14ac:dyDescent="0.2">
      <c r="A167" t="s">
        <v>139</v>
      </c>
      <c r="B167">
        <v>1000</v>
      </c>
      <c r="C167">
        <v>817</v>
      </c>
      <c r="D167">
        <v>0.81699999999999995</v>
      </c>
      <c r="E167">
        <v>756</v>
      </c>
      <c r="F167">
        <v>0.92533659730722095</v>
      </c>
      <c r="G167">
        <v>723</v>
      </c>
      <c r="H167">
        <v>0.884944920440636</v>
      </c>
      <c r="I167">
        <v>769</v>
      </c>
      <c r="J167" s="19">
        <v>0.94124847001223899</v>
      </c>
      <c r="K167">
        <v>0.92533659730722095</v>
      </c>
    </row>
    <row r="168" spans="1:11" x14ac:dyDescent="0.2">
      <c r="A168" t="s">
        <v>138</v>
      </c>
      <c r="B168">
        <v>1000</v>
      </c>
      <c r="C168">
        <v>317</v>
      </c>
      <c r="D168">
        <v>0.317</v>
      </c>
      <c r="E168">
        <v>30</v>
      </c>
      <c r="F168">
        <v>9.4637223974763401E-2</v>
      </c>
      <c r="G168">
        <v>268</v>
      </c>
      <c r="H168">
        <v>0.84542586750788595</v>
      </c>
      <c r="I168">
        <v>269</v>
      </c>
      <c r="J168" s="19">
        <v>0.84858044164037805</v>
      </c>
      <c r="K168">
        <v>0.84542586750788595</v>
      </c>
    </row>
    <row r="169" spans="1:11" x14ac:dyDescent="0.2">
      <c r="A169" t="s">
        <v>137</v>
      </c>
      <c r="B169">
        <v>1000</v>
      </c>
      <c r="C169">
        <v>211</v>
      </c>
      <c r="D169">
        <v>0.21099999999999999</v>
      </c>
      <c r="E169">
        <v>133</v>
      </c>
      <c r="F169">
        <v>0.63033175355450199</v>
      </c>
      <c r="G169">
        <v>122</v>
      </c>
      <c r="H169">
        <v>0.57819905213270095</v>
      </c>
      <c r="I169">
        <v>143</v>
      </c>
      <c r="J169" s="19">
        <v>0.67772511848341199</v>
      </c>
      <c r="K169">
        <v>0.63033175355450199</v>
      </c>
    </row>
    <row r="171" spans="1:11" x14ac:dyDescent="0.2">
      <c r="A171" s="3" t="s">
        <v>183</v>
      </c>
    </row>
    <row r="172" spans="1:11" x14ac:dyDescent="0.2">
      <c r="A172" s="13" t="s">
        <v>157</v>
      </c>
      <c r="B172" s="13" t="s">
        <v>155</v>
      </c>
      <c r="C172" s="13" t="s">
        <v>154</v>
      </c>
      <c r="D172" s="13" t="s">
        <v>153</v>
      </c>
      <c r="E172" s="13" t="s">
        <v>152</v>
      </c>
      <c r="F172" s="13" t="s">
        <v>151</v>
      </c>
      <c r="G172" s="13" t="s">
        <v>150</v>
      </c>
      <c r="H172" s="13" t="s">
        <v>149</v>
      </c>
      <c r="I172" s="13" t="s">
        <v>148</v>
      </c>
      <c r="J172" s="13" t="s">
        <v>147</v>
      </c>
      <c r="K172" s="13" t="s">
        <v>146</v>
      </c>
    </row>
    <row r="173" spans="1:11" x14ac:dyDescent="0.2">
      <c r="A173" t="s">
        <v>0</v>
      </c>
      <c r="B173">
        <v>1000</v>
      </c>
      <c r="C173">
        <v>231</v>
      </c>
      <c r="D173">
        <v>0.23100000000000001</v>
      </c>
      <c r="E173">
        <v>104</v>
      </c>
      <c r="F173">
        <v>0.45021645021645001</v>
      </c>
      <c r="G173">
        <v>66</v>
      </c>
      <c r="H173">
        <v>0.28571428571428498</v>
      </c>
      <c r="I173">
        <v>107</v>
      </c>
      <c r="J173" s="19">
        <v>0.46320346320346301</v>
      </c>
      <c r="K173">
        <v>0.45021645021645001</v>
      </c>
    </row>
    <row r="174" spans="1:11" x14ac:dyDescent="0.2">
      <c r="A174" t="s">
        <v>145</v>
      </c>
      <c r="B174">
        <v>702</v>
      </c>
      <c r="C174">
        <v>301</v>
      </c>
      <c r="D174">
        <v>0.42877492877492801</v>
      </c>
      <c r="E174">
        <v>119</v>
      </c>
      <c r="F174">
        <v>0.39534883720930197</v>
      </c>
      <c r="G174">
        <v>109</v>
      </c>
      <c r="H174">
        <v>0.36212624584717601</v>
      </c>
      <c r="I174">
        <v>135</v>
      </c>
      <c r="J174" s="19">
        <v>0.44850498338870398</v>
      </c>
      <c r="K174">
        <v>0.39534883720930197</v>
      </c>
    </row>
    <row r="175" spans="1:11" x14ac:dyDescent="0.2">
      <c r="A175" t="s">
        <v>144</v>
      </c>
      <c r="B175">
        <v>122</v>
      </c>
      <c r="C175">
        <v>26</v>
      </c>
      <c r="D175">
        <v>0.21311475409836</v>
      </c>
      <c r="E175">
        <v>21</v>
      </c>
      <c r="F175">
        <v>0.80769230769230704</v>
      </c>
      <c r="G175">
        <v>20</v>
      </c>
      <c r="H175">
        <v>0.76923076923076905</v>
      </c>
      <c r="I175">
        <v>22</v>
      </c>
      <c r="J175" s="19">
        <v>0.84615384615384603</v>
      </c>
      <c r="K175">
        <v>0.80769230769230704</v>
      </c>
    </row>
    <row r="176" spans="1:11" x14ac:dyDescent="0.2">
      <c r="A176" t="s">
        <v>143</v>
      </c>
      <c r="B176">
        <v>78</v>
      </c>
      <c r="C176">
        <v>16</v>
      </c>
      <c r="D176">
        <v>0.20512820512820501</v>
      </c>
      <c r="E176">
        <v>9</v>
      </c>
      <c r="F176">
        <v>0.5625</v>
      </c>
      <c r="I176">
        <v>9</v>
      </c>
      <c r="J176" s="19">
        <v>0.5625</v>
      </c>
      <c r="K176">
        <v>0.5625</v>
      </c>
    </row>
    <row r="177" spans="1:11" x14ac:dyDescent="0.2">
      <c r="A177" t="s">
        <v>142</v>
      </c>
      <c r="B177">
        <v>595</v>
      </c>
      <c r="C177">
        <v>97</v>
      </c>
      <c r="D177">
        <v>0.16302521008403301</v>
      </c>
      <c r="E177">
        <v>55</v>
      </c>
      <c r="F177">
        <v>0.56701030927835006</v>
      </c>
      <c r="G177">
        <v>37</v>
      </c>
      <c r="H177">
        <v>0.38144329896907198</v>
      </c>
      <c r="I177">
        <v>61</v>
      </c>
      <c r="J177" s="19">
        <v>0.62886597938144295</v>
      </c>
      <c r="K177">
        <v>0.56701030927835006</v>
      </c>
    </row>
    <row r="178" spans="1:11" x14ac:dyDescent="0.2">
      <c r="A178" t="s">
        <v>141</v>
      </c>
      <c r="B178">
        <v>275</v>
      </c>
      <c r="C178">
        <v>21</v>
      </c>
      <c r="D178">
        <v>7.63636363636363E-2</v>
      </c>
      <c r="E178">
        <v>11</v>
      </c>
      <c r="F178">
        <v>0.52380952380952295</v>
      </c>
      <c r="G178">
        <v>9</v>
      </c>
      <c r="H178">
        <v>0.42857142857142799</v>
      </c>
      <c r="I178">
        <v>11</v>
      </c>
      <c r="J178" s="19">
        <v>0.52380952380952295</v>
      </c>
      <c r="K178">
        <v>0.52380952380952295</v>
      </c>
    </row>
    <row r="179" spans="1:11" x14ac:dyDescent="0.2">
      <c r="A179" t="s">
        <v>140</v>
      </c>
      <c r="B179">
        <v>190</v>
      </c>
      <c r="C179">
        <v>24</v>
      </c>
      <c r="D179">
        <v>0.12631578947368399</v>
      </c>
      <c r="E179">
        <v>24</v>
      </c>
      <c r="F179">
        <v>1</v>
      </c>
      <c r="G179">
        <v>21</v>
      </c>
      <c r="H179">
        <v>0.875</v>
      </c>
      <c r="I179">
        <v>24</v>
      </c>
      <c r="J179" s="19">
        <v>1</v>
      </c>
      <c r="K179">
        <v>1</v>
      </c>
    </row>
    <row r="180" spans="1:11" x14ac:dyDescent="0.2">
      <c r="A180" t="s">
        <v>139</v>
      </c>
      <c r="B180">
        <v>1000</v>
      </c>
      <c r="C180">
        <v>866</v>
      </c>
      <c r="D180">
        <v>0.86599999999999999</v>
      </c>
      <c r="E180">
        <v>802</v>
      </c>
      <c r="F180">
        <v>0.926096997690531</v>
      </c>
      <c r="G180">
        <v>759</v>
      </c>
      <c r="H180">
        <v>0.87644341801385595</v>
      </c>
      <c r="I180">
        <v>813</v>
      </c>
      <c r="J180" s="19">
        <v>0.93879907621247105</v>
      </c>
      <c r="K180">
        <v>0.926096997690531</v>
      </c>
    </row>
    <row r="181" spans="1:11" x14ac:dyDescent="0.2">
      <c r="A181" t="s">
        <v>138</v>
      </c>
      <c r="B181">
        <v>1000</v>
      </c>
      <c r="C181">
        <v>339</v>
      </c>
      <c r="D181">
        <v>0.33900000000000002</v>
      </c>
      <c r="E181">
        <v>28</v>
      </c>
      <c r="F181">
        <v>8.2595870206489605E-2</v>
      </c>
      <c r="G181">
        <v>271</v>
      </c>
      <c r="H181">
        <v>0.79941002949852502</v>
      </c>
      <c r="I181">
        <v>272</v>
      </c>
      <c r="J181" s="19">
        <v>0.80235988200589903</v>
      </c>
      <c r="K181">
        <v>0.79941002949852502</v>
      </c>
    </row>
    <row r="182" spans="1:11" x14ac:dyDescent="0.2">
      <c r="A182" t="s">
        <v>137</v>
      </c>
      <c r="B182">
        <v>1000</v>
      </c>
      <c r="C182">
        <v>290</v>
      </c>
      <c r="D182">
        <v>0.28999999999999998</v>
      </c>
      <c r="E182">
        <v>173</v>
      </c>
      <c r="F182">
        <v>0.59655172413793101</v>
      </c>
      <c r="G182">
        <v>163</v>
      </c>
      <c r="H182">
        <v>0.56206896551724095</v>
      </c>
      <c r="I182">
        <v>186</v>
      </c>
      <c r="J182" s="19">
        <v>0.64137931034482698</v>
      </c>
      <c r="K182">
        <v>0.59655172413793101</v>
      </c>
    </row>
  </sheetData>
  <mergeCells count="1">
    <mergeCell ref="P1:T1"/>
  </mergeCells>
  <phoneticPr fontId="4" type="noConversion"/>
  <pageMargins left="0.75" right="0.75" top="1" bottom="1" header="0.5" footer="0.5"/>
  <pageSetup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Incorrect Age Predictions</vt:lpstr>
      <vt:lpstr>Training Performances</vt:lpstr>
      <vt:lpstr>Prediction Accuracies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2021-02-15T21:53:24Z</dcterms:created>
  <dcterms:modified xsi:type="dcterms:W3CDTF">2021-03-07T17:43:09Z</dcterms:modified>
</cp:coreProperties>
</file>