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esktop\Excel examples\"/>
    </mc:Choice>
  </mc:AlternateContent>
  <xr:revisionPtr revIDLastSave="0" documentId="13_ncr:1_{540EAE14-5DEC-43EE-953F-496AF7661176}" xr6:coauthVersionLast="47" xr6:coauthVersionMax="47" xr10:uidLastSave="{00000000-0000-0000-0000-000000000000}"/>
  <bookViews>
    <workbookView xWindow="19515" yWindow="135" windowWidth="18885" windowHeight="20355" firstSheet="3" activeTab="4" xr2:uid="{D0F8078E-1B0E-4FAE-835B-9460DF2D2481}"/>
  </bookViews>
  <sheets>
    <sheet name="Shopping list comparison" sheetId="1" r:id="rId1"/>
    <sheet name="Dog vs Cat" sheetId="2" r:id="rId2"/>
    <sheet name="Three Vacations Choices" sheetId="3" r:id="rId3"/>
    <sheet name="Printer Comparisons" sheetId="4" r:id="rId4"/>
    <sheet name="Cell Phone bi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5" l="1"/>
  <c r="J12" i="5" s="1"/>
  <c r="I8" i="5"/>
  <c r="I12" i="5" s="1"/>
  <c r="H8" i="5"/>
  <c r="H12" i="5" s="1"/>
  <c r="C12" i="5"/>
  <c r="D12" i="5"/>
  <c r="B12" i="5"/>
  <c r="C8" i="5"/>
  <c r="D8" i="5"/>
  <c r="B8" i="5"/>
  <c r="I19" i="4"/>
  <c r="J19" i="4"/>
  <c r="H19" i="4"/>
  <c r="I17" i="4"/>
  <c r="J17" i="4"/>
  <c r="H17" i="4"/>
  <c r="C19" i="4"/>
  <c r="D19" i="4"/>
  <c r="B19" i="4"/>
  <c r="C17" i="4"/>
  <c r="D17" i="4"/>
  <c r="B17" i="4"/>
  <c r="B6" i="4"/>
  <c r="H14" i="4"/>
  <c r="H11" i="4"/>
  <c r="I14" i="4" s="1"/>
  <c r="J6" i="4"/>
  <c r="I6" i="4"/>
  <c r="H6" i="4"/>
  <c r="C14" i="4"/>
  <c r="D14" i="4"/>
  <c r="B14" i="4"/>
  <c r="B11" i="4"/>
  <c r="C6" i="4"/>
  <c r="D6" i="4"/>
  <c r="J30" i="3"/>
  <c r="I30" i="3"/>
  <c r="H30" i="3"/>
  <c r="J26" i="3"/>
  <c r="I26" i="3"/>
  <c r="H26" i="3"/>
  <c r="J22" i="3"/>
  <c r="I22" i="3"/>
  <c r="H22" i="3"/>
  <c r="J17" i="3"/>
  <c r="J32" i="3" s="1"/>
  <c r="I17" i="3"/>
  <c r="I32" i="3" s="1"/>
  <c r="H17" i="3"/>
  <c r="H32" i="3" s="1"/>
  <c r="C32" i="3"/>
  <c r="D32" i="3"/>
  <c r="B32" i="3"/>
  <c r="C30" i="3"/>
  <c r="D30" i="3"/>
  <c r="B30" i="3"/>
  <c r="C17" i="3"/>
  <c r="D17" i="3"/>
  <c r="C26" i="3"/>
  <c r="D26" i="3"/>
  <c r="B26" i="3"/>
  <c r="D22" i="3"/>
  <c r="C22" i="3"/>
  <c r="B22" i="3"/>
  <c r="B17" i="3"/>
  <c r="C19" i="2"/>
  <c r="B19" i="2"/>
  <c r="C17" i="2"/>
  <c r="B17" i="2"/>
  <c r="C16" i="2"/>
  <c r="B16" i="2"/>
  <c r="C9" i="2"/>
  <c r="B9" i="2"/>
  <c r="M19" i="1"/>
  <c r="N19" i="1"/>
  <c r="L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3" i="1"/>
  <c r="L3" i="1"/>
  <c r="G19" i="1"/>
  <c r="H19" i="1"/>
  <c r="I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H3" i="1"/>
  <c r="J14" i="4" l="1"/>
</calcChain>
</file>

<file path=xl/sharedStrings.xml><?xml version="1.0" encoding="utf-8"?>
<sst xmlns="http://schemas.openxmlformats.org/spreadsheetml/2006/main" count="187" uniqueCount="92">
  <si>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</si>
  <si>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</si>
  <si>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</si>
  <si>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</si>
  <si>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</si>
  <si>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</si>
  <si>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</si>
  <si>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</si>
  <si>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16gb</t>
  </si>
  <si>
    <t>8 Color Markers</t>
  </si>
  <si>
    <t>Stapler</t>
  </si>
  <si>
    <t>Planner Book</t>
  </si>
  <si>
    <t>Protractor</t>
  </si>
  <si>
    <t>Compass</t>
  </si>
  <si>
    <t>Liquid Paper</t>
  </si>
  <si>
    <t>Walmart</t>
  </si>
  <si>
    <t>Dollar Tree</t>
  </si>
  <si>
    <t>Office Depot</t>
  </si>
  <si>
    <t>Susan</t>
  </si>
  <si>
    <t>Tim</t>
  </si>
  <si>
    <t>School Supplies Example</t>
  </si>
  <si>
    <t>Total Costs</t>
  </si>
  <si>
    <t>Cat</t>
  </si>
  <si>
    <t>Dog</t>
  </si>
  <si>
    <t>Collar</t>
  </si>
  <si>
    <t>Initial</t>
  </si>
  <si>
    <t>Purchase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</si>
  <si>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</si>
  <si>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</si>
  <si>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</si>
  <si>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</si>
  <si>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</si>
  <si>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</si>
  <si>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</si>
  <si>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</si>
  <si>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</si>
  <si>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</si>
  <si>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Costs</t>
  </si>
  <si>
    <t>Chicago Museum</t>
  </si>
  <si>
    <t>Orlando Theme Parks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</si>
  <si>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</si>
  <si>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</si>
  <si>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</si>
  <si>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</si>
  <si>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</si>
  <si>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</si>
  <si>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</si>
  <si>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</si>
  <si>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</si>
  <si>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</si>
  <si>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</si>
  <si>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</si>
  <si>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</si>
  <si>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</si>
  <si>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</si>
  <si>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</si>
  <si>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</si>
  <si>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</si>
  <si>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</si>
  <si>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Rentals(per day)</t>
  </si>
  <si>
    <t>Number of days</t>
  </si>
  <si>
    <t>Car Rentals Total</t>
  </si>
  <si>
    <t>Food Costs(per person)</t>
  </si>
  <si>
    <t>Number of People in Group</t>
  </si>
  <si>
    <t>Food Costs Total</t>
  </si>
  <si>
    <t>Grand Total</t>
  </si>
  <si>
    <t>Epsilon</t>
  </si>
  <si>
    <t>Zero</t>
  </si>
  <si>
    <t>Initial Purchase Price</t>
  </si>
  <si>
    <t>Costs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</si>
  <si>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</si>
  <si>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</si>
  <si>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</si>
  <si>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</si>
  <si>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</si>
  <si>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Year</t>
  </si>
  <si>
    <t>Pages Per year</t>
  </si>
  <si>
    <t>Printing Costs per year</t>
  </si>
  <si>
    <t>Years</t>
  </si>
  <si>
    <t>Total Printing Cost</t>
  </si>
  <si>
    <t>Total Cost</t>
  </si>
  <si>
    <t>HV</t>
  </si>
  <si>
    <t>X-mobile</t>
  </si>
  <si>
    <t>Veritium</t>
  </si>
  <si>
    <t>ABC</t>
  </si>
  <si>
    <t>Base Price per month</t>
  </si>
  <si>
    <t>Additional GB needed Per month</t>
  </si>
  <si>
    <t>Taxes and fees</t>
  </si>
  <si>
    <t>Data plan price</t>
  </si>
  <si>
    <t>Plan Price</t>
  </si>
  <si>
    <t>Total Plan price for 24 months</t>
  </si>
  <si>
    <t>Device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</si>
</sst>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1" applyNumberFormat="1" applyFont="1"/>
    <xf numFmtId="4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44" fontId="0" fillId="2" borderId="0" xfId="1" applyFont="1" applyFill="1"/>
    <xf numFmtId="44" fontId="0" fillId="3" borderId="0" xfId="1" applyFont="1" applyFill="1"/>
    <xf numFmtId="0" fontId="0" fillId="4" borderId="0" xfId="0" applyFill="1"/>
    <xf numFmtId="6" fontId="0" fillId="4" borderId="0" xfId="0" applyNumberFormat="1" applyFill="1"/>
    <xf numFmtId="44" fontId="0" fillId="4" borderId="0" xfId="1" applyFont="1" applyFill="1"/>
    <xf numFmtId="0" fontId="2" fillId="4" borderId="0" xfId="0" applyFont="1" applyFill="1"/>
    <xf numFmtId="0" fontId="2" fillId="5" borderId="0" xfId="0" applyFont="1" applyFill="1"/>
    <xf numFmtId="44" fontId="0" fillId="5" borderId="0" xfId="1" applyFont="1" applyFill="1"/>
    <xf numFmtId="0" fontId="0" fillId="5" borderId="0" xfId="0" applyFill="1"/>
    <xf numFmtId="0" fontId="2" fillId="6" borderId="0" xfId="0" applyFont="1" applyFill="1"/>
    <xf numFmtId="44" fontId="0" fillId="6" borderId="0" xfId="1" applyFont="1" applyFill="1"/>
    <xf numFmtId="0" fontId="0" fillId="6" borderId="0" xfId="0" applyFill="1"/>
    <xf numFmtId="0" fontId="0" fillId="3" borderId="0" xfId="1" applyNumberFormat="1" applyFont="1" applyFill="1"/>
    <xf numFmtId="0" fontId="0" fillId="6" borderId="0" xfId="1" applyNumberFormat="1" applyFont="1" applyFill="1"/>
    <xf numFmtId="0" fontId="0" fillId="5" borderId="0" xfId="1" applyNumberFormat="1" applyFont="1" applyFill="1"/>
    <xf numFmtId="0" fontId="0" fillId="2" borderId="0" xfId="1" applyNumberFormat="1" applyFont="1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44" fontId="0" fillId="7" borderId="0" xfId="1" applyFont="1" applyFill="1"/>
    <xf numFmtId="44" fontId="3" fillId="9" borderId="0" xfId="0" applyNumberFormat="1" applyFont="1" applyFill="1"/>
    <xf numFmtId="44" fontId="0" fillId="10" borderId="0" xfId="0" applyNumberFormat="1" applyFill="1"/>
    <xf numFmtId="0" fontId="0" fillId="11" borderId="0" xfId="0" applyFill="1"/>
    <xf numFmtId="44" fontId="0" fillId="11" borderId="0" xfId="0" applyNumberFormat="1" applyFill="1"/>
    <xf numFmtId="0" fontId="2" fillId="12" borderId="0" xfId="0" applyFont="1" applyFill="1"/>
    <xf numFmtId="0" fontId="0" fillId="12" borderId="0" xfId="0" applyFill="1"/>
    <xf numFmtId="44" fontId="0" fillId="12" borderId="0" xfId="1" applyFont="1" applyFill="1"/>
    <xf numFmtId="0" fontId="0" fillId="12" borderId="0" xfId="1" applyNumberFormat="1" applyFont="1" applyFill="1"/>
    <xf numFmtId="8" fontId="0" fillId="12" borderId="0" xfId="1" applyNumberFormat="1" applyFont="1" applyFill="1"/>
    <xf numFmtId="0" fontId="2" fillId="13" borderId="0" xfId="0" applyFont="1" applyFill="1"/>
    <xf numFmtId="44" fontId="0" fillId="13" borderId="0" xfId="0" applyNumberFormat="1" applyFill="1"/>
    <xf numFmtId="0" fontId="0" fillId="1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comparison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'Shopping list comparison'!$G$18:$I$18</c:f>
              <c:strCache>
                <c:ptCount val="3"/>
                <c:pt idx="0">
                  <c:v>Walmart</c:v>
                </c:pt>
                <c:pt idx="1">
                  <c:v>Dollar Tree</c:v>
                </c:pt>
                <c:pt idx="2">
                  <c:v>Office Depot</c:v>
                </c:pt>
              </c:strCache>
            </c:strRef>
          </c:cat>
          <c:val>
            <c:numRef>
              <c:f>'Shopping list comparison'!$G$19:$I$19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A-41DD-B1F2-FD08F0BA93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016367"/>
        <c:axId val="635011087"/>
      </c:barChart>
      <c:catAx>
        <c:axId val="63501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1087"/>
        <c:crosses val="autoZero"/>
        <c:auto val="1"/>
        <c:lblAlgn val="ctr"/>
        <c:lblOffset val="100"/>
        <c:noMultiLvlLbl val="0"/>
      </c:catAx>
      <c:valAx>
        <c:axId val="6350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01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comparison</a:t>
            </a:r>
            <a:r>
              <a:rPr lang="en-US" baseline="0"/>
              <a:t> for Tim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'Shopping list comparison'!$L$18:$N$18</c:f>
              <c:strCache>
                <c:ptCount val="3"/>
                <c:pt idx="0">
                  <c:v>Walmart</c:v>
                </c:pt>
                <c:pt idx="1">
                  <c:v>Dollar Tree</c:v>
                </c:pt>
                <c:pt idx="2">
                  <c:v>Office Depot</c:v>
                </c:pt>
              </c:strCache>
            </c:strRef>
          </c:cat>
          <c:val>
            <c:numRef>
              <c:f>'Shopping list comparison'!$L$19:$N$19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5-4AC7-9DEC-6451ED124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357615"/>
        <c:axId val="825744943"/>
      </c:barChart>
      <c:catAx>
        <c:axId val="9543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744943"/>
        <c:crosses val="autoZero"/>
        <c:auto val="1"/>
        <c:lblAlgn val="ctr"/>
        <c:lblOffset val="100"/>
        <c:noMultiLvlLbl val="0"/>
      </c:catAx>
      <c:valAx>
        <c:axId val="82574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5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'Dog vs Cat'!$A$19</c:f>
              <c:strCache>
                <c:ptCount val="1"/>
                <c:pt idx="0">
                  <c:v>One Year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'Dog vs Cat'!$B$18:$C$18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'Dog vs Cat'!$B$19:$C$19</c:f>
              <c:numCache>
                <c:formatCode>_("$"* #,##0.00_);_("$"* \(#,##0.00\);_("$"* "-"??_);_(@_)</c:formatCode>
                <c:ptCount val="2"/>
                <c:pt idx="0">
                  <c:v>291.5</c:v>
                </c:pt>
                <c:pt idx="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0-4781-A559-277185ECD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641375"/>
        <c:axId val="1022641855"/>
      </c:barChart>
      <c:catAx>
        <c:axId val="102264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41855"/>
        <c:crosses val="autoZero"/>
        <c:auto val="1"/>
        <c:lblAlgn val="ctr"/>
        <c:lblOffset val="100"/>
        <c:noMultiLvlLbl val="0"/>
      </c:catAx>
      <c:valAx>
        <c:axId val="10226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4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Vacations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 Choices'!$B$31:$D$31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 Choices'!$B$32:$D$32</c:f>
              <c:numCache>
                <c:formatCode>_("$"* #,##0.00_);_("$"* \(#,##0.00\);_("$"* "-"??_);_(@_)</c:formatCode>
                <c:ptCount val="3"/>
                <c:pt idx="0">
                  <c:v>1554</c:v>
                </c:pt>
                <c:pt idx="1">
                  <c:v>1553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3-4C2C-9CC8-24DFA2E9E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356655"/>
        <c:axId val="954358575"/>
      </c:barChart>
      <c:catAx>
        <c:axId val="9543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58575"/>
        <c:crosses val="autoZero"/>
        <c:auto val="1"/>
        <c:lblAlgn val="ctr"/>
        <c:lblOffset val="100"/>
        <c:noMultiLvlLbl val="0"/>
      </c:catAx>
      <c:valAx>
        <c:axId val="9543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5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Vacations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 Choices'!$H$31:$J$31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 Choices'!$H$32:$J$32</c:f>
              <c:numCache>
                <c:formatCode>_("$"* #,##0.00_);_("$"* \(#,##0.00\);_("$"* "-"??_);_(@_)</c:formatCode>
                <c:ptCount val="3"/>
                <c:pt idx="0">
                  <c:v>2348</c:v>
                </c:pt>
                <c:pt idx="1">
                  <c:v>2581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2-44E0-BBA3-C15E25D72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640415"/>
        <c:axId val="968235423"/>
      </c:barChart>
      <c:catAx>
        <c:axId val="102264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35423"/>
        <c:crosses val="autoZero"/>
        <c:auto val="1"/>
        <c:lblAlgn val="ctr"/>
        <c:lblOffset val="100"/>
        <c:noMultiLvlLbl val="0"/>
      </c:catAx>
      <c:valAx>
        <c:axId val="9682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Choices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Comparisons'!$B$18:$D$18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Comparisons'!$B$19:$D$19</c:f>
              <c:numCache>
                <c:formatCode>_("$"* #,##0.00_);_("$"* \(#,##0.00\);_("$"* "-"??_);_(@_)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4-4A5A-A8FD-6958DD53C9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756943"/>
        <c:axId val="963757903"/>
      </c:barChart>
      <c:catAx>
        <c:axId val="9637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7903"/>
        <c:crosses val="autoZero"/>
        <c:auto val="1"/>
        <c:lblAlgn val="ctr"/>
        <c:lblOffset val="100"/>
        <c:noMultiLvlLbl val="0"/>
      </c:catAx>
      <c:valAx>
        <c:axId val="96375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 Choices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Comparisons'!$H$18:$J$18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Comparisons'!$H$19:$J$19</c:f>
              <c:numCache>
                <c:formatCode>_("$"* #,##0.00_);_("$"* \(#,##0.00\);_("$"* "-"??_);_(@_)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2-4FF2-8000-5EAD292175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127663"/>
        <c:axId val="1017128143"/>
      </c:barChart>
      <c:catAx>
        <c:axId val="101712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28143"/>
        <c:crosses val="autoZero"/>
        <c:auto val="1"/>
        <c:lblAlgn val="ctr"/>
        <c:lblOffset val="100"/>
        <c:noMultiLvlLbl val="0"/>
      </c:catAx>
      <c:valAx>
        <c:axId val="1017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2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Phone plans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bill'!$B$11:$D$11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bill'!$B$12:$D$12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7-4710-B5A1-7949202726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9072143"/>
        <c:axId val="969070223"/>
      </c:barChart>
      <c:catAx>
        <c:axId val="96907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70223"/>
        <c:crosses val="autoZero"/>
        <c:auto val="1"/>
        <c:lblAlgn val="ctr"/>
        <c:lblOffset val="100"/>
        <c:noMultiLvlLbl val="0"/>
      </c:catAx>
      <c:valAx>
        <c:axId val="9690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7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phone plans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bill'!$H$11:$J$11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bill'!$H$12:$J$12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A-48F3-8269-97653C8854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858847"/>
        <c:axId val="1632861247"/>
      </c:barChart>
      <c:catAx>
        <c:axId val="16328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61247"/>
        <c:crosses val="autoZero"/>
        <c:auto val="1"/>
        <c:lblAlgn val="ctr"/>
        <c:lblOffset val="100"/>
        <c:noMultiLvlLbl val="0"/>
      </c:catAx>
      <c:valAx>
        <c:axId val="16328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8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20</xdr:row>
      <xdr:rowOff>176212</xdr:rowOff>
    </xdr:from>
    <xdr:to>
      <xdr:col>8</xdr:col>
      <xdr:colOff>814386</xdr:colOff>
      <xdr:row>35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4FC7A-A048-7DFC-FE4F-352A66952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21</xdr:row>
      <xdr:rowOff>4762</xdr:rowOff>
    </xdr:from>
    <xdr:to>
      <xdr:col>14</xdr:col>
      <xdr:colOff>19050</xdr:colOff>
      <xdr:row>35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DBAB9-8749-3258-59C0-6FCDC6871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14287</xdr:rowOff>
    </xdr:from>
    <xdr:to>
      <xdr:col>11</xdr:col>
      <xdr:colOff>438150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CBE57-0652-6CD0-0A39-D7559AD7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23812</xdr:rowOff>
    </xdr:from>
    <xdr:to>
      <xdr:col>3</xdr:col>
      <xdr:colOff>828674</xdr:colOff>
      <xdr:row>47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F8DD5-0163-29C6-8F11-1EBB2DF01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33</xdr:row>
      <xdr:rowOff>23812</xdr:rowOff>
    </xdr:from>
    <xdr:to>
      <xdr:col>10</xdr:col>
      <xdr:colOff>19050</xdr:colOff>
      <xdr:row>47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89463-C208-6C48-28E7-1C028032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14287</xdr:rowOff>
    </xdr:from>
    <xdr:to>
      <xdr:col>4</xdr:col>
      <xdr:colOff>0</xdr:colOff>
      <xdr:row>34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B5277-98E4-F3D7-482C-C5DDC12E2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14287</xdr:rowOff>
    </xdr:from>
    <xdr:to>
      <xdr:col>10</xdr:col>
      <xdr:colOff>9525</xdr:colOff>
      <xdr:row>34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59F28-371E-2373-1D95-F0D82B102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14287</xdr:rowOff>
    </xdr:from>
    <xdr:to>
      <xdr:col>4</xdr:col>
      <xdr:colOff>0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6FB8B-1169-931C-CCD9-18CDCF0C7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14</xdr:row>
      <xdr:rowOff>9525</xdr:rowOff>
    </xdr:from>
    <xdr:to>
      <xdr:col>10</xdr:col>
      <xdr:colOff>95250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7E520-3BF9-CB80-AB05-1437A310A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2150-5322-4737-A90E-348A64769FE1}">
  <sheetPr>
    <pageSetUpPr fitToPage="1"/>
  </sheetPr>
  <dimension ref="A1:N19"/>
  <sheetViews>
    <sheetView topLeftCell="D1" workbookViewId="0">
      <selection activeCell="N21" sqref="N21"/>
    </sheetView>
  </sheetViews>
  <sheetFormatPr defaultRowHeight="15" x14ac:dyDescent="0.25"/>
  <cols>
    <col min="1" max="1" width="23.28515625" bestFit="1" customWidth="1"/>
    <col min="3" max="3" width="10.7109375" bestFit="1" customWidth="1"/>
    <col min="4" max="4" width="12.28515625" bestFit="1" customWidth="1"/>
    <col min="6" max="6" width="10.5703125" bestFit="1" customWidth="1"/>
    <col min="8" max="8" width="10.7109375" bestFit="1" customWidth="1"/>
    <col min="9" max="9" width="12.28515625" bestFit="1" customWidth="1"/>
    <col min="11" max="11" width="10.5703125" bestFit="1" customWidth="1"/>
    <col min="13" max="13" width="10.7109375" bestFit="1" customWidth="1"/>
    <col min="14" max="14" width="12.28515625" bestFit="1" customWidth="1"/>
  </cols>
  <sheetData>
    <row r="1" spans="1:14" x14ac:dyDescent="0.25">
      <c r="A1" t="s">
        <v>20</v>
      </c>
    </row>
    <row r="2" spans="1:14" x14ac:dyDescent="0.25">
      <c r="B2" t="s">
        <v>15</v>
      </c>
      <c r="C2" t="s">
        <v>16</v>
      </c>
      <c r="D2" t="s">
        <v>17</v>
      </c>
      <c r="F2" t="s">
        <v>18</v>
      </c>
      <c r="G2" t="s">
        <v>15</v>
      </c>
      <c r="H2" t="s">
        <v>16</v>
      </c>
      <c r="I2" t="s">
        <v>17</v>
      </c>
      <c r="K2" t="s">
        <v>19</v>
      </c>
      <c r="L2" t="s">
        <v>15</v>
      </c>
      <c r="M2" t="s">
        <v>16</v>
      </c>
      <c r="N2" t="s">
        <v>17</v>
      </c>
    </row>
    <row r="3" spans="1:14" x14ac:dyDescent="0.25">
      <c r="A3" t="s">
        <v>0</v>
      </c>
      <c r="B3" s="1">
        <v>0.5</v>
      </c>
      <c r="C3" s="1">
        <v>0.4</v>
      </c>
      <c r="D3" s="1">
        <v>1.4</v>
      </c>
      <c r="F3" s="2">
        <v>3</v>
      </c>
      <c r="G3" s="3">
        <f>B3*F3</f>
        <v>1.5</v>
      </c>
      <c r="H3" s="3">
        <f>F3*C3</f>
        <v>1.2000000000000002</v>
      </c>
      <c r="I3" s="3">
        <f>F3*D3</f>
        <v>4.1999999999999993</v>
      </c>
      <c r="J3" s="3"/>
      <c r="K3" s="2">
        <v>5</v>
      </c>
      <c r="L3" s="4">
        <f>K3*B3</f>
        <v>2.5</v>
      </c>
      <c r="M3" s="4">
        <f>K3*C3</f>
        <v>2</v>
      </c>
      <c r="N3" s="4">
        <f>K3*D3</f>
        <v>7</v>
      </c>
    </row>
    <row r="4" spans="1:14" x14ac:dyDescent="0.25">
      <c r="A4" t="s">
        <v>1</v>
      </c>
      <c r="B4" s="1">
        <v>28</v>
      </c>
      <c r="C4" s="1">
        <v>33</v>
      </c>
      <c r="D4" s="1">
        <v>31</v>
      </c>
      <c r="F4" s="2">
        <v>1</v>
      </c>
      <c r="G4" s="3">
        <f t="shared" ref="G4:G17" si="0">B4*F4</f>
        <v>28</v>
      </c>
      <c r="H4" s="3">
        <f t="shared" ref="H4:H17" si="1">F4*C4</f>
        <v>33</v>
      </c>
      <c r="I4" s="3">
        <f t="shared" ref="I4:I17" si="2">F4*D4</f>
        <v>31</v>
      </c>
      <c r="J4" s="3"/>
      <c r="K4" s="2">
        <v>1</v>
      </c>
      <c r="L4" s="4">
        <f t="shared" ref="L4:L17" si="3">K4*B4</f>
        <v>28</v>
      </c>
      <c r="M4" s="4">
        <f t="shared" ref="M4:M17" si="4">K4*C4</f>
        <v>33</v>
      </c>
      <c r="N4" s="4">
        <f t="shared" ref="N4:N17" si="5">K4*D4</f>
        <v>31</v>
      </c>
    </row>
    <row r="5" spans="1:14" x14ac:dyDescent="0.25">
      <c r="A5" t="s">
        <v>2</v>
      </c>
      <c r="B5" s="1">
        <v>1.8</v>
      </c>
      <c r="C5" s="1">
        <v>1</v>
      </c>
      <c r="D5" s="1">
        <v>2</v>
      </c>
      <c r="F5" s="2">
        <v>7</v>
      </c>
      <c r="G5" s="3">
        <f t="shared" si="0"/>
        <v>12.6</v>
      </c>
      <c r="H5" s="3">
        <f t="shared" si="1"/>
        <v>7</v>
      </c>
      <c r="I5" s="3">
        <f t="shared" si="2"/>
        <v>14</v>
      </c>
      <c r="J5" s="3"/>
      <c r="K5" s="2">
        <v>4</v>
      </c>
      <c r="L5" s="4">
        <f t="shared" si="3"/>
        <v>7.2</v>
      </c>
      <c r="M5" s="4">
        <f t="shared" si="4"/>
        <v>4</v>
      </c>
      <c r="N5" s="4">
        <f t="shared" si="5"/>
        <v>8</v>
      </c>
    </row>
    <row r="6" spans="1:14" x14ac:dyDescent="0.25">
      <c r="A6" t="s">
        <v>3</v>
      </c>
      <c r="B6" s="1">
        <v>1.2</v>
      </c>
      <c r="C6" s="1">
        <v>0.8</v>
      </c>
      <c r="D6" s="1">
        <v>1.5</v>
      </c>
      <c r="F6" s="2">
        <v>1</v>
      </c>
      <c r="G6" s="3">
        <f t="shared" si="0"/>
        <v>1.2</v>
      </c>
      <c r="H6" s="3">
        <f t="shared" si="1"/>
        <v>0.8</v>
      </c>
      <c r="I6" s="3">
        <f t="shared" si="2"/>
        <v>1.5</v>
      </c>
      <c r="J6" s="3"/>
      <c r="K6" s="2">
        <v>2</v>
      </c>
      <c r="L6" s="4">
        <f t="shared" si="3"/>
        <v>2.4</v>
      </c>
      <c r="M6" s="4">
        <f t="shared" si="4"/>
        <v>1.6</v>
      </c>
      <c r="N6" s="4">
        <f t="shared" si="5"/>
        <v>3</v>
      </c>
    </row>
    <row r="7" spans="1:14" x14ac:dyDescent="0.25">
      <c r="A7" t="s">
        <v>4</v>
      </c>
      <c r="B7" s="1">
        <v>2.4</v>
      </c>
      <c r="C7" s="1">
        <v>1.4</v>
      </c>
      <c r="D7" s="1">
        <v>2.4</v>
      </c>
      <c r="F7" s="2">
        <v>2</v>
      </c>
      <c r="G7" s="3">
        <f t="shared" si="0"/>
        <v>4.8</v>
      </c>
      <c r="H7" s="3">
        <f t="shared" si="1"/>
        <v>2.8</v>
      </c>
      <c r="I7" s="3">
        <f t="shared" si="2"/>
        <v>4.8</v>
      </c>
      <c r="J7" s="3"/>
      <c r="K7" s="2">
        <v>2</v>
      </c>
      <c r="L7" s="4">
        <f t="shared" si="3"/>
        <v>4.8</v>
      </c>
      <c r="M7" s="4">
        <f t="shared" si="4"/>
        <v>2.8</v>
      </c>
      <c r="N7" s="4">
        <f t="shared" si="5"/>
        <v>4.8</v>
      </c>
    </row>
    <row r="8" spans="1:14" x14ac:dyDescent="0.25">
      <c r="A8" t="s">
        <v>5</v>
      </c>
      <c r="B8" s="1">
        <v>0.9</v>
      </c>
      <c r="C8" s="1">
        <v>0.2</v>
      </c>
      <c r="D8" s="1">
        <v>0.8</v>
      </c>
      <c r="F8" s="2">
        <v>2</v>
      </c>
      <c r="G8" s="3">
        <f t="shared" si="0"/>
        <v>1.8</v>
      </c>
      <c r="H8" s="3">
        <f t="shared" si="1"/>
        <v>0.4</v>
      </c>
      <c r="I8" s="3">
        <f t="shared" si="2"/>
        <v>1.6</v>
      </c>
      <c r="J8" s="3"/>
      <c r="K8" s="2">
        <v>2</v>
      </c>
      <c r="L8" s="4">
        <f t="shared" si="3"/>
        <v>1.8</v>
      </c>
      <c r="M8" s="4">
        <f t="shared" si="4"/>
        <v>0.4</v>
      </c>
      <c r="N8" s="4">
        <f t="shared" si="5"/>
        <v>1.6</v>
      </c>
    </row>
    <row r="9" spans="1:14" x14ac:dyDescent="0.25">
      <c r="A9" t="s">
        <v>6</v>
      </c>
      <c r="B9" s="1">
        <v>0.99</v>
      </c>
      <c r="C9" s="1">
        <v>0.59</v>
      </c>
      <c r="D9" s="1">
        <v>2.59</v>
      </c>
      <c r="F9" s="2">
        <v>10</v>
      </c>
      <c r="G9" s="3">
        <f t="shared" si="0"/>
        <v>9.9</v>
      </c>
      <c r="H9" s="3">
        <f t="shared" si="1"/>
        <v>5.8999999999999995</v>
      </c>
      <c r="I9" s="3">
        <f t="shared" si="2"/>
        <v>25.9</v>
      </c>
      <c r="J9" s="3"/>
      <c r="K9" s="2">
        <v>10</v>
      </c>
      <c r="L9" s="4">
        <f t="shared" si="3"/>
        <v>9.9</v>
      </c>
      <c r="M9" s="4">
        <f t="shared" si="4"/>
        <v>5.8999999999999995</v>
      </c>
      <c r="N9" s="4">
        <f t="shared" si="5"/>
        <v>25.9</v>
      </c>
    </row>
    <row r="10" spans="1:14" x14ac:dyDescent="0.25">
      <c r="A10" t="s">
        <v>7</v>
      </c>
      <c r="B10" s="1">
        <v>1.25</v>
      </c>
      <c r="C10" s="1">
        <v>3.25</v>
      </c>
      <c r="D10" s="1">
        <v>2.15</v>
      </c>
      <c r="F10" s="2">
        <v>4</v>
      </c>
      <c r="G10" s="3">
        <f t="shared" si="0"/>
        <v>5</v>
      </c>
      <c r="H10" s="3">
        <f t="shared" si="1"/>
        <v>13</v>
      </c>
      <c r="I10" s="3">
        <f t="shared" si="2"/>
        <v>8.6</v>
      </c>
      <c r="J10" s="3"/>
      <c r="K10" s="2">
        <v>1</v>
      </c>
      <c r="L10" s="4">
        <f t="shared" si="3"/>
        <v>1.25</v>
      </c>
      <c r="M10" s="4">
        <f t="shared" si="4"/>
        <v>3.25</v>
      </c>
      <c r="N10" s="4">
        <f t="shared" si="5"/>
        <v>2.15</v>
      </c>
    </row>
    <row r="11" spans="1:14" x14ac:dyDescent="0.25">
      <c r="A11" t="s">
        <v>8</v>
      </c>
      <c r="B11" s="1">
        <v>9.5</v>
      </c>
      <c r="C11" s="1">
        <v>14</v>
      </c>
      <c r="D11" s="1">
        <v>13</v>
      </c>
      <c r="F11" s="2">
        <v>1</v>
      </c>
      <c r="G11" s="3">
        <f t="shared" si="0"/>
        <v>9.5</v>
      </c>
      <c r="H11" s="3">
        <f t="shared" si="1"/>
        <v>14</v>
      </c>
      <c r="I11" s="3">
        <f t="shared" si="2"/>
        <v>13</v>
      </c>
      <c r="J11" s="3"/>
      <c r="K11" s="2">
        <v>1</v>
      </c>
      <c r="L11" s="4">
        <f t="shared" si="3"/>
        <v>9.5</v>
      </c>
      <c r="M11" s="4">
        <f t="shared" si="4"/>
        <v>14</v>
      </c>
      <c r="N11" s="4">
        <f t="shared" si="5"/>
        <v>13</v>
      </c>
    </row>
    <row r="12" spans="1:14" x14ac:dyDescent="0.25">
      <c r="A12" t="s">
        <v>9</v>
      </c>
      <c r="B12" s="1">
        <v>4.55</v>
      </c>
      <c r="C12" s="1">
        <v>2.5499999999999998</v>
      </c>
      <c r="D12" s="1">
        <v>6</v>
      </c>
      <c r="F12" s="2">
        <v>1</v>
      </c>
      <c r="G12" s="3">
        <f t="shared" si="0"/>
        <v>4.55</v>
      </c>
      <c r="H12" s="3">
        <f t="shared" si="1"/>
        <v>2.5499999999999998</v>
      </c>
      <c r="I12" s="3">
        <f t="shared" si="2"/>
        <v>6</v>
      </c>
      <c r="J12" s="3"/>
      <c r="K12" s="2">
        <v>1</v>
      </c>
      <c r="L12" s="4">
        <f t="shared" si="3"/>
        <v>4.55</v>
      </c>
      <c r="M12" s="4">
        <f t="shared" si="4"/>
        <v>2.5499999999999998</v>
      </c>
      <c r="N12" s="4">
        <f t="shared" si="5"/>
        <v>6</v>
      </c>
    </row>
    <row r="13" spans="1:14" x14ac:dyDescent="0.25">
      <c r="A13" t="s">
        <v>10</v>
      </c>
      <c r="B13" s="1">
        <v>4.2</v>
      </c>
      <c r="C13" s="1">
        <v>2.2000000000000002</v>
      </c>
      <c r="D13" s="1">
        <v>3</v>
      </c>
      <c r="F13" s="2">
        <v>1</v>
      </c>
      <c r="G13" s="3">
        <f t="shared" si="0"/>
        <v>4.2</v>
      </c>
      <c r="H13" s="3">
        <f t="shared" si="1"/>
        <v>2.2000000000000002</v>
      </c>
      <c r="I13" s="3">
        <f t="shared" si="2"/>
        <v>3</v>
      </c>
      <c r="J13" s="3"/>
      <c r="K13" s="2">
        <v>0</v>
      </c>
      <c r="L13" s="4">
        <f t="shared" si="3"/>
        <v>0</v>
      </c>
      <c r="M13" s="4">
        <f t="shared" si="4"/>
        <v>0</v>
      </c>
      <c r="N13" s="4">
        <f t="shared" si="5"/>
        <v>0</v>
      </c>
    </row>
    <row r="14" spans="1:14" x14ac:dyDescent="0.25">
      <c r="A14" t="s">
        <v>11</v>
      </c>
      <c r="B14" s="1">
        <v>3.9</v>
      </c>
      <c r="C14" s="1">
        <v>5</v>
      </c>
      <c r="D14" s="1">
        <v>8</v>
      </c>
      <c r="F14" s="2">
        <v>1</v>
      </c>
      <c r="G14" s="3">
        <f t="shared" si="0"/>
        <v>3.9</v>
      </c>
      <c r="H14" s="3">
        <f t="shared" si="1"/>
        <v>5</v>
      </c>
      <c r="I14" s="3">
        <f t="shared" si="2"/>
        <v>8</v>
      </c>
      <c r="J14" s="3"/>
      <c r="K14" s="2">
        <v>0</v>
      </c>
      <c r="L14" s="4">
        <f t="shared" si="3"/>
        <v>0</v>
      </c>
      <c r="M14" s="4">
        <f t="shared" si="4"/>
        <v>0</v>
      </c>
      <c r="N14" s="4">
        <f t="shared" si="5"/>
        <v>0</v>
      </c>
    </row>
    <row r="15" spans="1:14" x14ac:dyDescent="0.25">
      <c r="A15" t="s">
        <v>12</v>
      </c>
      <c r="B15" s="1">
        <v>1</v>
      </c>
      <c r="C15" s="1">
        <v>2</v>
      </c>
      <c r="D15" s="1">
        <v>1</v>
      </c>
      <c r="F15" s="2">
        <v>1</v>
      </c>
      <c r="G15" s="3">
        <f t="shared" si="0"/>
        <v>1</v>
      </c>
      <c r="H15" s="3">
        <f t="shared" si="1"/>
        <v>2</v>
      </c>
      <c r="I15" s="3">
        <f t="shared" si="2"/>
        <v>1</v>
      </c>
      <c r="J15" s="3"/>
      <c r="K15" s="2">
        <v>0</v>
      </c>
      <c r="L15" s="4">
        <f t="shared" si="3"/>
        <v>0</v>
      </c>
      <c r="M15" s="4">
        <f t="shared" si="4"/>
        <v>0</v>
      </c>
      <c r="N15" s="4">
        <f t="shared" si="5"/>
        <v>0</v>
      </c>
    </row>
    <row r="16" spans="1:14" x14ac:dyDescent="0.25">
      <c r="A16" t="s">
        <v>13</v>
      </c>
      <c r="B16" s="1">
        <v>1.75</v>
      </c>
      <c r="C16" s="1">
        <v>2</v>
      </c>
      <c r="D16" s="1">
        <v>1</v>
      </c>
      <c r="F16" s="2">
        <v>1</v>
      </c>
      <c r="G16" s="3">
        <f t="shared" si="0"/>
        <v>1.75</v>
      </c>
      <c r="H16" s="3">
        <f t="shared" si="1"/>
        <v>2</v>
      </c>
      <c r="I16" s="3">
        <f t="shared" si="2"/>
        <v>1</v>
      </c>
      <c r="J16" s="3"/>
      <c r="K16" s="2">
        <v>0</v>
      </c>
      <c r="L16" s="4">
        <f t="shared" si="3"/>
        <v>0</v>
      </c>
      <c r="M16" s="4">
        <f t="shared" si="4"/>
        <v>0</v>
      </c>
      <c r="N16" s="4">
        <f t="shared" si="5"/>
        <v>0</v>
      </c>
    </row>
    <row r="17" spans="1:14" x14ac:dyDescent="0.25">
      <c r="A17" t="s">
        <v>14</v>
      </c>
      <c r="B17" s="1">
        <v>2</v>
      </c>
      <c r="C17" s="1">
        <v>1</v>
      </c>
      <c r="D17" s="1">
        <v>3</v>
      </c>
      <c r="F17" s="2">
        <v>1</v>
      </c>
      <c r="G17" s="3">
        <f t="shared" si="0"/>
        <v>2</v>
      </c>
      <c r="H17" s="3">
        <f t="shared" si="1"/>
        <v>1</v>
      </c>
      <c r="I17" s="3">
        <f t="shared" si="2"/>
        <v>3</v>
      </c>
      <c r="J17" s="3"/>
      <c r="K17" s="2">
        <v>2</v>
      </c>
      <c r="L17" s="4">
        <f t="shared" si="3"/>
        <v>4</v>
      </c>
      <c r="M17" s="4">
        <f t="shared" si="4"/>
        <v>2</v>
      </c>
      <c r="N17" s="4">
        <f t="shared" si="5"/>
        <v>6</v>
      </c>
    </row>
    <row r="18" spans="1:14" x14ac:dyDescent="0.25">
      <c r="G18" t="s">
        <v>15</v>
      </c>
      <c r="H18" t="s">
        <v>16</v>
      </c>
      <c r="I18" t="s">
        <v>17</v>
      </c>
      <c r="L18" t="s">
        <v>15</v>
      </c>
      <c r="M18" t="s">
        <v>16</v>
      </c>
      <c r="N18" t="s">
        <v>17</v>
      </c>
    </row>
    <row r="19" spans="1:14" x14ac:dyDescent="0.25">
      <c r="F19" t="s">
        <v>21</v>
      </c>
      <c r="G19" s="4">
        <f>SUM(G3:G17)</f>
        <v>91.7</v>
      </c>
      <c r="H19" s="4">
        <f t="shared" ref="H19:I19" si="6">SUM(H3:H17)</f>
        <v>92.85</v>
      </c>
      <c r="I19" s="4">
        <f t="shared" si="6"/>
        <v>126.6</v>
      </c>
      <c r="K19" t="s">
        <v>21</v>
      </c>
      <c r="L19" s="4">
        <f>SUM(L3:L17)</f>
        <v>75.899999999999991</v>
      </c>
      <c r="M19" s="4">
        <f t="shared" ref="M19:N19" si="7">SUM(M3:M17)</f>
        <v>71.499999999999986</v>
      </c>
      <c r="N19" s="4">
        <f t="shared" si="7"/>
        <v>108.45</v>
      </c>
    </row>
  </sheetData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082A-F0E5-4DCE-B4B8-89EF7D4ED353}">
  <sheetPr>
    <pageSetUpPr fitToPage="1"/>
  </sheetPr>
  <dimension ref="A2:C19"/>
  <sheetViews>
    <sheetView workbookViewId="0">
      <selection activeCell="D19" sqref="D19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2" spans="1:3" x14ac:dyDescent="0.25">
      <c r="B2" t="s">
        <v>23</v>
      </c>
      <c r="C2" t="s">
        <v>22</v>
      </c>
    </row>
    <row r="3" spans="1:3" x14ac:dyDescent="0.25">
      <c r="A3" s="6" t="s">
        <v>25</v>
      </c>
      <c r="B3" s="7"/>
      <c r="C3" s="7"/>
    </row>
    <row r="4" spans="1:3" x14ac:dyDescent="0.25">
      <c r="A4" s="7" t="s">
        <v>26</v>
      </c>
      <c r="B4" s="11">
        <v>50</v>
      </c>
      <c r="C4" s="11">
        <v>90</v>
      </c>
    </row>
    <row r="5" spans="1:3" x14ac:dyDescent="0.25">
      <c r="A5" s="7" t="s">
        <v>24</v>
      </c>
      <c r="B5" s="11">
        <v>2</v>
      </c>
      <c r="C5" s="11">
        <v>2.5</v>
      </c>
    </row>
    <row r="6" spans="1:3" x14ac:dyDescent="0.25">
      <c r="A6" s="7" t="s">
        <v>27</v>
      </c>
      <c r="B6" s="11">
        <v>4.5</v>
      </c>
      <c r="C6" s="11">
        <v>5.5</v>
      </c>
    </row>
    <row r="7" spans="1:3" x14ac:dyDescent="0.25">
      <c r="A7" s="7" t="s">
        <v>28</v>
      </c>
      <c r="B7" s="11">
        <v>7</v>
      </c>
      <c r="C7" s="11">
        <v>7</v>
      </c>
    </row>
    <row r="8" spans="1:3" x14ac:dyDescent="0.25">
      <c r="A8" s="7" t="s">
        <v>29</v>
      </c>
      <c r="B8" s="11">
        <v>0</v>
      </c>
      <c r="C8" s="11">
        <v>3</v>
      </c>
    </row>
    <row r="9" spans="1:3" x14ac:dyDescent="0.25">
      <c r="A9" s="7" t="s">
        <v>30</v>
      </c>
      <c r="B9" s="11">
        <f>SUM(B4:B8)</f>
        <v>63.5</v>
      </c>
      <c r="C9" s="11">
        <f>SUM(C4:C8)</f>
        <v>108</v>
      </c>
    </row>
    <row r="12" spans="1:3" x14ac:dyDescent="0.25">
      <c r="A12" s="8" t="s">
        <v>31</v>
      </c>
      <c r="B12" s="9"/>
      <c r="C12" s="9"/>
    </row>
    <row r="13" spans="1:3" x14ac:dyDescent="0.25">
      <c r="A13" s="10" t="s">
        <v>32</v>
      </c>
      <c r="B13" s="12">
        <v>11</v>
      </c>
      <c r="C13" s="12">
        <v>21</v>
      </c>
    </row>
    <row r="14" spans="1:3" x14ac:dyDescent="0.25">
      <c r="A14" s="9" t="s">
        <v>33</v>
      </c>
      <c r="B14" s="12">
        <v>8</v>
      </c>
      <c r="C14" s="12">
        <v>0</v>
      </c>
    </row>
    <row r="15" spans="1:3" x14ac:dyDescent="0.25">
      <c r="A15" s="9" t="s">
        <v>34</v>
      </c>
      <c r="B15" s="12">
        <v>0</v>
      </c>
      <c r="C15" s="12">
        <v>3</v>
      </c>
    </row>
    <row r="16" spans="1:3" x14ac:dyDescent="0.25">
      <c r="A16" s="9" t="s">
        <v>35</v>
      </c>
      <c r="B16" s="12">
        <f>SUM(B13:B15)</f>
        <v>19</v>
      </c>
      <c r="C16" s="12">
        <f>SUM(C13:C15)</f>
        <v>24</v>
      </c>
    </row>
    <row r="17" spans="1:3" x14ac:dyDescent="0.25">
      <c r="A17" s="9" t="s">
        <v>36</v>
      </c>
      <c r="B17" s="12">
        <f>B16*12</f>
        <v>228</v>
      </c>
      <c r="C17" s="12">
        <f>C16*12</f>
        <v>288</v>
      </c>
    </row>
    <row r="18" spans="1:3" x14ac:dyDescent="0.25">
      <c r="B18" t="s">
        <v>23</v>
      </c>
      <c r="C18" t="s">
        <v>22</v>
      </c>
    </row>
    <row r="19" spans="1:3" x14ac:dyDescent="0.25">
      <c r="A19" t="s">
        <v>37</v>
      </c>
      <c r="B19" s="4">
        <f>B9+B17</f>
        <v>291.5</v>
      </c>
      <c r="C19" s="4">
        <f>C9+C17</f>
        <v>396</v>
      </c>
    </row>
  </sheetData>
  <pageMargins left="0.7" right="0.7" top="0.75" bottom="0.75" header="0.3" footer="0.3"/>
  <pageSetup paperSize="9" scale="76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829E-88FE-4E0A-A8FA-DE8A7E0277F2}">
  <sheetPr>
    <pageSetUpPr fitToPage="1"/>
  </sheetPr>
  <dimension ref="A1:J32"/>
  <sheetViews>
    <sheetView workbookViewId="0">
      <selection activeCell="F24" sqref="F24"/>
    </sheetView>
  </sheetViews>
  <sheetFormatPr defaultRowHeight="15" x14ac:dyDescent="0.25"/>
  <cols>
    <col min="1" max="1" width="28.85546875" bestFit="1" customWidth="1"/>
    <col min="2" max="2" width="16.140625" bestFit="1" customWidth="1"/>
    <col min="3" max="3" width="20.140625" bestFit="1" customWidth="1"/>
    <col min="4" max="4" width="12.5703125" bestFit="1" customWidth="1"/>
    <col min="7" max="7" width="28.85546875" bestFit="1" customWidth="1"/>
    <col min="8" max="8" width="16.140625" bestFit="1" customWidth="1"/>
    <col min="9" max="9" width="20.140625" bestFit="1" customWidth="1"/>
    <col min="10" max="10" width="12.5703125" bestFit="1" customWidth="1"/>
  </cols>
  <sheetData>
    <row r="1" spans="1:10" x14ac:dyDescent="0.25">
      <c r="A1" t="s">
        <v>18</v>
      </c>
      <c r="B1" t="s">
        <v>38</v>
      </c>
      <c r="C1" t="s">
        <v>39</v>
      </c>
      <c r="D1" t="s">
        <v>40</v>
      </c>
      <c r="G1" t="s">
        <v>19</v>
      </c>
      <c r="H1" t="s">
        <v>38</v>
      </c>
      <c r="I1" t="s">
        <v>39</v>
      </c>
      <c r="J1" t="s">
        <v>40</v>
      </c>
    </row>
    <row r="3" spans="1:10" x14ac:dyDescent="0.25">
      <c r="A3" s="16" t="s">
        <v>41</v>
      </c>
      <c r="B3" s="14"/>
      <c r="C3" s="13"/>
      <c r="D3" s="13"/>
      <c r="G3" s="16" t="s">
        <v>41</v>
      </c>
      <c r="H3" s="14"/>
      <c r="I3" s="13"/>
      <c r="J3" s="13"/>
    </row>
    <row r="4" spans="1:10" x14ac:dyDescent="0.25">
      <c r="A4" s="13" t="s">
        <v>42</v>
      </c>
      <c r="B4" s="15">
        <v>280</v>
      </c>
      <c r="C4" s="15">
        <v>100</v>
      </c>
      <c r="D4" s="15">
        <v>350</v>
      </c>
      <c r="G4" s="13" t="s">
        <v>42</v>
      </c>
      <c r="H4" s="15">
        <v>280</v>
      </c>
      <c r="I4" s="15">
        <v>100</v>
      </c>
      <c r="J4" s="15">
        <v>350</v>
      </c>
    </row>
    <row r="5" spans="1:10" x14ac:dyDescent="0.25">
      <c r="A5" s="13" t="s">
        <v>43</v>
      </c>
      <c r="B5" s="15">
        <v>18</v>
      </c>
      <c r="C5" s="15">
        <v>0</v>
      </c>
      <c r="D5" s="15">
        <v>0</v>
      </c>
      <c r="G5" s="13" t="s">
        <v>43</v>
      </c>
      <c r="H5" s="15">
        <v>18</v>
      </c>
      <c r="I5" s="15">
        <v>0</v>
      </c>
      <c r="J5" s="15">
        <v>0</v>
      </c>
    </row>
    <row r="6" spans="1:10" x14ac:dyDescent="0.25">
      <c r="A6" s="13" t="s">
        <v>44</v>
      </c>
      <c r="B6" s="15">
        <v>25</v>
      </c>
      <c r="C6" s="15">
        <v>0</v>
      </c>
      <c r="D6" s="15">
        <v>0</v>
      </c>
      <c r="G6" s="13" t="s">
        <v>44</v>
      </c>
      <c r="H6" s="15">
        <v>25</v>
      </c>
      <c r="I6" s="15">
        <v>0</v>
      </c>
      <c r="J6" s="15">
        <v>0</v>
      </c>
    </row>
    <row r="7" spans="1:10" x14ac:dyDescent="0.25">
      <c r="A7" s="13" t="s">
        <v>45</v>
      </c>
      <c r="B7" s="15">
        <v>15</v>
      </c>
      <c r="C7" s="15">
        <v>0</v>
      </c>
      <c r="D7" s="15">
        <v>0</v>
      </c>
      <c r="G7" s="13" t="s">
        <v>45</v>
      </c>
      <c r="H7" s="15">
        <v>15</v>
      </c>
      <c r="I7" s="15">
        <v>0</v>
      </c>
      <c r="J7" s="15">
        <v>0</v>
      </c>
    </row>
    <row r="8" spans="1:10" x14ac:dyDescent="0.25">
      <c r="A8" s="13" t="s">
        <v>46</v>
      </c>
      <c r="B8" s="15">
        <v>9</v>
      </c>
      <c r="C8" s="15">
        <v>0</v>
      </c>
      <c r="D8" s="15">
        <v>0</v>
      </c>
      <c r="G8" s="13" t="s">
        <v>46</v>
      </c>
      <c r="H8" s="15">
        <v>9</v>
      </c>
      <c r="I8" s="15">
        <v>0</v>
      </c>
      <c r="J8" s="15">
        <v>0</v>
      </c>
    </row>
    <row r="9" spans="1:10" x14ac:dyDescent="0.25">
      <c r="A9" s="13" t="s">
        <v>47</v>
      </c>
      <c r="B9" s="15">
        <v>0</v>
      </c>
      <c r="C9" s="15">
        <v>99</v>
      </c>
      <c r="D9" s="15">
        <v>0</v>
      </c>
      <c r="G9" s="13" t="s">
        <v>47</v>
      </c>
      <c r="H9" s="15">
        <v>0</v>
      </c>
      <c r="I9" s="15">
        <v>99</v>
      </c>
      <c r="J9" s="15">
        <v>0</v>
      </c>
    </row>
    <row r="10" spans="1:10" x14ac:dyDescent="0.25">
      <c r="A10" s="13" t="s">
        <v>48</v>
      </c>
      <c r="B10" s="15">
        <v>0</v>
      </c>
      <c r="C10" s="15">
        <v>95</v>
      </c>
      <c r="D10" s="15">
        <v>0</v>
      </c>
      <c r="G10" s="13" t="s">
        <v>48</v>
      </c>
      <c r="H10" s="15">
        <v>0</v>
      </c>
      <c r="I10" s="15">
        <v>95</v>
      </c>
      <c r="J10" s="15">
        <v>0</v>
      </c>
    </row>
    <row r="11" spans="1:10" x14ac:dyDescent="0.25">
      <c r="A11" s="13" t="s">
        <v>49</v>
      </c>
      <c r="B11" s="15">
        <v>0</v>
      </c>
      <c r="C11" s="15">
        <v>85</v>
      </c>
      <c r="D11" s="15">
        <v>0</v>
      </c>
      <c r="G11" s="13" t="s">
        <v>49</v>
      </c>
      <c r="H11" s="15">
        <v>0</v>
      </c>
      <c r="I11" s="15">
        <v>85</v>
      </c>
      <c r="J11" s="15">
        <v>0</v>
      </c>
    </row>
    <row r="12" spans="1:10" x14ac:dyDescent="0.25">
      <c r="A12" s="13" t="s">
        <v>50</v>
      </c>
      <c r="B12" s="15">
        <v>0</v>
      </c>
      <c r="C12" s="15">
        <v>85</v>
      </c>
      <c r="D12" s="15">
        <v>0</v>
      </c>
      <c r="G12" s="13" t="s">
        <v>50</v>
      </c>
      <c r="H12" s="15">
        <v>0</v>
      </c>
      <c r="I12" s="15">
        <v>85</v>
      </c>
      <c r="J12" s="15">
        <v>0</v>
      </c>
    </row>
    <row r="13" spans="1:10" x14ac:dyDescent="0.25">
      <c r="A13" s="13" t="s">
        <v>51</v>
      </c>
      <c r="B13" s="15">
        <v>0</v>
      </c>
      <c r="C13" s="15">
        <v>0</v>
      </c>
      <c r="D13" s="15">
        <v>555</v>
      </c>
      <c r="G13" s="13" t="s">
        <v>51</v>
      </c>
      <c r="H13" s="15">
        <v>0</v>
      </c>
      <c r="I13" s="15">
        <v>0</v>
      </c>
      <c r="J13" s="15">
        <v>555</v>
      </c>
    </row>
    <row r="14" spans="1:10" x14ac:dyDescent="0.25">
      <c r="B14" s="1"/>
      <c r="C14" s="1"/>
      <c r="D14" s="1"/>
      <c r="H14" s="1"/>
      <c r="I14" s="1"/>
      <c r="J14" s="1"/>
    </row>
    <row r="15" spans="1:10" x14ac:dyDescent="0.25">
      <c r="A15" s="8" t="s">
        <v>52</v>
      </c>
      <c r="B15" s="12"/>
      <c r="C15" s="12"/>
      <c r="D15" s="12"/>
      <c r="G15" s="8" t="s">
        <v>52</v>
      </c>
      <c r="H15" s="12"/>
      <c r="I15" s="12"/>
      <c r="J15" s="12"/>
    </row>
    <row r="16" spans="1:10" x14ac:dyDescent="0.25">
      <c r="A16" s="9" t="s">
        <v>53</v>
      </c>
      <c r="B16" s="23">
        <v>2</v>
      </c>
      <c r="C16" s="23">
        <v>2</v>
      </c>
      <c r="D16" s="23">
        <v>2</v>
      </c>
      <c r="G16" s="9" t="s">
        <v>53</v>
      </c>
      <c r="H16" s="23">
        <v>4</v>
      </c>
      <c r="I16" s="23">
        <v>4</v>
      </c>
      <c r="J16" s="23">
        <v>4</v>
      </c>
    </row>
    <row r="17" spans="1:10" x14ac:dyDescent="0.25">
      <c r="A17" s="9" t="s">
        <v>54</v>
      </c>
      <c r="B17" s="12">
        <f>SUM(B4:B13)*B16</f>
        <v>694</v>
      </c>
      <c r="C17" s="12">
        <f t="shared" ref="C17:D17" si="0">SUM(C4:C13)*C16</f>
        <v>928</v>
      </c>
      <c r="D17" s="12">
        <f t="shared" si="0"/>
        <v>1810</v>
      </c>
      <c r="G17" s="9" t="s">
        <v>54</v>
      </c>
      <c r="H17" s="12">
        <f>SUM(H4:H13)*H16</f>
        <v>1388</v>
      </c>
      <c r="I17" s="12">
        <f t="shared" ref="I17" si="1">SUM(I4:I13)*I16</f>
        <v>1856</v>
      </c>
      <c r="J17" s="12">
        <f t="shared" ref="J17" si="2">SUM(J4:J13)*J16</f>
        <v>3620</v>
      </c>
    </row>
    <row r="18" spans="1:10" x14ac:dyDescent="0.25">
      <c r="B18" s="1"/>
      <c r="C18" s="1"/>
      <c r="D18" s="1"/>
      <c r="H18" s="1"/>
      <c r="I18" s="1"/>
      <c r="J18" s="1"/>
    </row>
    <row r="19" spans="1:10" x14ac:dyDescent="0.25">
      <c r="A19" s="6" t="s">
        <v>55</v>
      </c>
      <c r="B19" s="11"/>
      <c r="C19" s="11"/>
      <c r="D19" s="11"/>
      <c r="G19" s="6" t="s">
        <v>55</v>
      </c>
      <c r="H19" s="11"/>
      <c r="I19" s="11"/>
      <c r="J19" s="11"/>
    </row>
    <row r="20" spans="1:10" x14ac:dyDescent="0.25">
      <c r="A20" s="7" t="s">
        <v>56</v>
      </c>
      <c r="B20" s="11">
        <v>120</v>
      </c>
      <c r="C20" s="11">
        <v>105</v>
      </c>
      <c r="D20" s="11">
        <v>0</v>
      </c>
      <c r="G20" s="7" t="s">
        <v>56</v>
      </c>
      <c r="H20" s="11">
        <v>120</v>
      </c>
      <c r="I20" s="11">
        <v>105</v>
      </c>
      <c r="J20" s="11">
        <v>0</v>
      </c>
    </row>
    <row r="21" spans="1:10" x14ac:dyDescent="0.25">
      <c r="A21" s="7" t="s">
        <v>57</v>
      </c>
      <c r="B21" s="26">
        <v>5</v>
      </c>
      <c r="C21" s="26">
        <v>5</v>
      </c>
      <c r="D21" s="26">
        <v>5</v>
      </c>
      <c r="G21" s="7" t="s">
        <v>57</v>
      </c>
      <c r="H21" s="26">
        <v>5</v>
      </c>
      <c r="I21" s="26">
        <v>5</v>
      </c>
      <c r="J21" s="26">
        <v>5</v>
      </c>
    </row>
    <row r="22" spans="1:10" x14ac:dyDescent="0.25">
      <c r="A22" s="7" t="s">
        <v>58</v>
      </c>
      <c r="B22" s="11">
        <f>B20*B21</f>
        <v>600</v>
      </c>
      <c r="C22" s="11">
        <f>C20*C21</f>
        <v>525</v>
      </c>
      <c r="D22" s="11">
        <f>D20*D21</f>
        <v>0</v>
      </c>
      <c r="G22" s="7" t="s">
        <v>58</v>
      </c>
      <c r="H22" s="11">
        <f>H20*H21</f>
        <v>600</v>
      </c>
      <c r="I22" s="11">
        <f>I20*I21</f>
        <v>525</v>
      </c>
      <c r="J22" s="11">
        <f>J20*J21</f>
        <v>0</v>
      </c>
    </row>
    <row r="23" spans="1:10" x14ac:dyDescent="0.25">
      <c r="B23" s="1"/>
      <c r="C23" s="1"/>
      <c r="D23" s="1"/>
      <c r="H23" s="1"/>
      <c r="I23" s="1"/>
      <c r="J23" s="1"/>
    </row>
    <row r="24" spans="1:10" x14ac:dyDescent="0.25">
      <c r="A24" s="17" t="s">
        <v>59</v>
      </c>
      <c r="B24" s="18">
        <v>40</v>
      </c>
      <c r="C24" s="18">
        <v>0</v>
      </c>
      <c r="D24" s="18">
        <v>0</v>
      </c>
      <c r="G24" s="17" t="s">
        <v>59</v>
      </c>
      <c r="H24" s="18">
        <v>40</v>
      </c>
      <c r="I24" s="18">
        <v>0</v>
      </c>
      <c r="J24" s="18">
        <v>0</v>
      </c>
    </row>
    <row r="25" spans="1:10" x14ac:dyDescent="0.25">
      <c r="A25" s="19" t="s">
        <v>60</v>
      </c>
      <c r="B25" s="25">
        <v>4</v>
      </c>
      <c r="C25" s="25">
        <v>0</v>
      </c>
      <c r="D25" s="25">
        <v>0</v>
      </c>
      <c r="G25" s="19" t="s">
        <v>60</v>
      </c>
      <c r="H25" s="25">
        <v>4</v>
      </c>
      <c r="I25" s="25">
        <v>0</v>
      </c>
      <c r="J25" s="25">
        <v>0</v>
      </c>
    </row>
    <row r="26" spans="1:10" x14ac:dyDescent="0.25">
      <c r="A26" s="19" t="s">
        <v>61</v>
      </c>
      <c r="B26" s="18">
        <f>B24*B25</f>
        <v>160</v>
      </c>
      <c r="C26" s="18">
        <f t="shared" ref="C26:D26" si="3">C24*C25</f>
        <v>0</v>
      </c>
      <c r="D26" s="18">
        <f t="shared" si="3"/>
        <v>0</v>
      </c>
      <c r="G26" s="19" t="s">
        <v>61</v>
      </c>
      <c r="H26" s="18">
        <f>H24*H25</f>
        <v>160</v>
      </c>
      <c r="I26" s="18">
        <f t="shared" ref="I26" si="4">I24*I25</f>
        <v>0</v>
      </c>
      <c r="J26" s="18">
        <f t="shared" ref="J26" si="5">J24*J25</f>
        <v>0</v>
      </c>
    </row>
    <row r="27" spans="1:10" x14ac:dyDescent="0.25">
      <c r="B27" s="1"/>
      <c r="C27" s="1"/>
      <c r="D27" s="1"/>
      <c r="H27" s="1"/>
      <c r="I27" s="1"/>
      <c r="J27" s="1"/>
    </row>
    <row r="28" spans="1:10" x14ac:dyDescent="0.25">
      <c r="A28" s="20" t="s">
        <v>62</v>
      </c>
      <c r="B28" s="21">
        <v>50</v>
      </c>
      <c r="C28" s="21">
        <v>50</v>
      </c>
      <c r="D28" s="21">
        <v>0</v>
      </c>
      <c r="G28" s="20" t="s">
        <v>62</v>
      </c>
      <c r="H28" s="21">
        <v>50</v>
      </c>
      <c r="I28" s="21">
        <v>50</v>
      </c>
      <c r="J28" s="21">
        <v>0</v>
      </c>
    </row>
    <row r="29" spans="1:10" x14ac:dyDescent="0.25">
      <c r="A29" s="22" t="s">
        <v>63</v>
      </c>
      <c r="B29" s="24">
        <v>2</v>
      </c>
      <c r="C29" s="24">
        <v>2</v>
      </c>
      <c r="D29" s="24">
        <v>2</v>
      </c>
      <c r="G29" s="22" t="s">
        <v>63</v>
      </c>
      <c r="H29" s="24">
        <v>4</v>
      </c>
      <c r="I29" s="24">
        <v>4</v>
      </c>
      <c r="J29" s="24">
        <v>4</v>
      </c>
    </row>
    <row r="30" spans="1:10" x14ac:dyDescent="0.25">
      <c r="A30" s="22" t="s">
        <v>64</v>
      </c>
      <c r="B30" s="21">
        <f>B28*B29</f>
        <v>100</v>
      </c>
      <c r="C30" s="21">
        <f t="shared" ref="C30:D30" si="6">C28*C29</f>
        <v>100</v>
      </c>
      <c r="D30" s="21">
        <f t="shared" si="6"/>
        <v>0</v>
      </c>
      <c r="G30" s="22" t="s">
        <v>64</v>
      </c>
      <c r="H30" s="21">
        <f>H28*H29</f>
        <v>200</v>
      </c>
      <c r="I30" s="21">
        <f t="shared" ref="I30" si="7">I28*I29</f>
        <v>200</v>
      </c>
      <c r="J30" s="21">
        <f t="shared" ref="J30" si="8">J28*J29</f>
        <v>0</v>
      </c>
    </row>
    <row r="31" spans="1:10" x14ac:dyDescent="0.25">
      <c r="B31" t="s">
        <v>38</v>
      </c>
      <c r="C31" t="s">
        <v>39</v>
      </c>
      <c r="D31" t="s">
        <v>40</v>
      </c>
      <c r="H31" t="s">
        <v>38</v>
      </c>
      <c r="I31" t="s">
        <v>39</v>
      </c>
      <c r="J31" t="s">
        <v>40</v>
      </c>
    </row>
    <row r="32" spans="1:10" x14ac:dyDescent="0.25">
      <c r="A32" s="5" t="s">
        <v>65</v>
      </c>
      <c r="B32" s="1">
        <f>SUM(B17,B22,B26,B30)</f>
        <v>1554</v>
      </c>
      <c r="C32" s="1">
        <f t="shared" ref="C32:D32" si="9">SUM(C17,C22,C26,C30)</f>
        <v>1553</v>
      </c>
      <c r="D32" s="1">
        <f t="shared" si="9"/>
        <v>1810</v>
      </c>
      <c r="G32" s="5" t="s">
        <v>65</v>
      </c>
      <c r="H32" s="1">
        <f>SUM(H17,H22,H26,H30)</f>
        <v>2348</v>
      </c>
      <c r="I32" s="1">
        <f t="shared" ref="I32:J32" si="10">SUM(I17,I22,I26,I30)</f>
        <v>2581</v>
      </c>
      <c r="J32" s="1">
        <f t="shared" si="10"/>
        <v>3620</v>
      </c>
    </row>
  </sheetData>
  <pageMargins left="0.7" right="0.7" top="0.75" bottom="0.75" header="0.3" footer="0.3"/>
  <pageSetup paperSize="9" scale="48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1F5F-500D-42D9-B6FB-C47F1BA620A1}">
  <sheetPr>
    <pageSetUpPr fitToPage="1"/>
  </sheetPr>
  <dimension ref="A1:J19"/>
  <sheetViews>
    <sheetView workbookViewId="0">
      <selection activeCell="K37" sqref="K37"/>
    </sheetView>
  </sheetViews>
  <sheetFormatPr defaultRowHeight="15" x14ac:dyDescent="0.25"/>
  <cols>
    <col min="1" max="1" width="23.42578125" bestFit="1" customWidth="1"/>
    <col min="2" max="4" width="10.5703125" bestFit="1" customWidth="1"/>
    <col min="7" max="7" width="23.42578125" bestFit="1" customWidth="1"/>
    <col min="8" max="8" width="12.5703125" bestFit="1" customWidth="1"/>
    <col min="9" max="10" width="11.5703125" bestFit="1" customWidth="1"/>
  </cols>
  <sheetData>
    <row r="1" spans="1:10" x14ac:dyDescent="0.25">
      <c r="A1" t="s">
        <v>18</v>
      </c>
      <c r="B1" t="s">
        <v>66</v>
      </c>
      <c r="C1" t="s">
        <v>81</v>
      </c>
      <c r="D1" t="s">
        <v>67</v>
      </c>
      <c r="G1" t="s">
        <v>19</v>
      </c>
      <c r="H1" t="s">
        <v>66</v>
      </c>
      <c r="I1" t="s">
        <v>81</v>
      </c>
      <c r="J1" t="s">
        <v>67</v>
      </c>
    </row>
    <row r="2" spans="1:10" x14ac:dyDescent="0.25">
      <c r="A2" s="19" t="s">
        <v>68</v>
      </c>
      <c r="B2" s="18">
        <v>29</v>
      </c>
      <c r="C2" s="18">
        <v>149</v>
      </c>
      <c r="D2" s="18">
        <v>549</v>
      </c>
      <c r="G2" s="19" t="s">
        <v>68</v>
      </c>
      <c r="H2" s="18">
        <v>29</v>
      </c>
      <c r="I2" s="18">
        <v>149</v>
      </c>
      <c r="J2" s="18">
        <v>549</v>
      </c>
    </row>
    <row r="4" spans="1:10" x14ac:dyDescent="0.25">
      <c r="A4" s="27" t="s">
        <v>69</v>
      </c>
      <c r="B4" s="31">
        <v>40</v>
      </c>
      <c r="C4" s="31">
        <v>90</v>
      </c>
      <c r="D4" s="31">
        <v>370</v>
      </c>
      <c r="G4" s="27" t="s">
        <v>69</v>
      </c>
      <c r="H4" s="31">
        <v>40</v>
      </c>
      <c r="I4" s="31">
        <v>90</v>
      </c>
      <c r="J4" s="31">
        <v>370</v>
      </c>
    </row>
    <row r="5" spans="1:10" x14ac:dyDescent="0.25">
      <c r="A5" s="27" t="s">
        <v>70</v>
      </c>
      <c r="B5" s="27">
        <v>200</v>
      </c>
      <c r="C5" s="27">
        <v>1000</v>
      </c>
      <c r="D5" s="27">
        <v>11000</v>
      </c>
      <c r="G5" s="27" t="s">
        <v>70</v>
      </c>
      <c r="H5" s="27">
        <v>200</v>
      </c>
      <c r="I5" s="27">
        <v>1000</v>
      </c>
      <c r="J5" s="27">
        <v>11000</v>
      </c>
    </row>
    <row r="6" spans="1:10" x14ac:dyDescent="0.25">
      <c r="A6" s="27" t="s">
        <v>71</v>
      </c>
      <c r="B6" s="31">
        <f>B4/B5</f>
        <v>0.2</v>
      </c>
      <c r="C6" s="31">
        <f t="shared" ref="C6:D6" si="0">C4/C5</f>
        <v>0.09</v>
      </c>
      <c r="D6" s="31">
        <f t="shared" si="0"/>
        <v>3.3636363636363638E-2</v>
      </c>
      <c r="G6" s="27" t="s">
        <v>71</v>
      </c>
      <c r="H6" s="31">
        <f>H4/H5</f>
        <v>0.2</v>
      </c>
      <c r="I6" s="31">
        <f t="shared" ref="I6" si="1">I4/I5</f>
        <v>0.09</v>
      </c>
      <c r="J6" s="31">
        <f t="shared" ref="J6" si="2">J4/J5</f>
        <v>3.3636363636363638E-2</v>
      </c>
    </row>
    <row r="8" spans="1:10" x14ac:dyDescent="0.25">
      <c r="A8" s="28" t="s">
        <v>72</v>
      </c>
      <c r="B8" s="28">
        <v>15</v>
      </c>
      <c r="G8" s="28" t="s">
        <v>72</v>
      </c>
      <c r="H8" s="28">
        <v>500</v>
      </c>
    </row>
    <row r="9" spans="1:10" x14ac:dyDescent="0.25">
      <c r="A9" s="28" t="s">
        <v>73</v>
      </c>
      <c r="B9" s="28">
        <v>5</v>
      </c>
      <c r="G9" s="28" t="s">
        <v>73</v>
      </c>
      <c r="H9" s="28">
        <v>5</v>
      </c>
    </row>
    <row r="10" spans="1:10" x14ac:dyDescent="0.25">
      <c r="A10" s="28" t="s">
        <v>74</v>
      </c>
      <c r="B10" s="28">
        <v>50</v>
      </c>
      <c r="G10" s="28" t="s">
        <v>74</v>
      </c>
      <c r="H10" s="28">
        <v>50</v>
      </c>
    </row>
    <row r="11" spans="1:10" x14ac:dyDescent="0.25">
      <c r="A11" s="28" t="s">
        <v>75</v>
      </c>
      <c r="B11" s="28">
        <f>B8*B9*B10</f>
        <v>3750</v>
      </c>
      <c r="G11" s="28" t="s">
        <v>75</v>
      </c>
      <c r="H11" s="28">
        <f>H8*H9*H10</f>
        <v>125000</v>
      </c>
    </row>
    <row r="13" spans="1:10" x14ac:dyDescent="0.25">
      <c r="A13" s="29" t="s">
        <v>76</v>
      </c>
      <c r="B13" s="29"/>
      <c r="C13" s="29"/>
      <c r="D13" s="29"/>
      <c r="G13" s="29" t="s">
        <v>76</v>
      </c>
      <c r="H13" s="29"/>
      <c r="I13" s="29"/>
      <c r="J13" s="29"/>
    </row>
    <row r="14" spans="1:10" x14ac:dyDescent="0.25">
      <c r="A14" s="29" t="s">
        <v>77</v>
      </c>
      <c r="B14" s="32">
        <f>B6*$B$11</f>
        <v>750</v>
      </c>
      <c r="C14" s="32">
        <f t="shared" ref="C14:D14" si="3">C6*$B$11</f>
        <v>337.5</v>
      </c>
      <c r="D14" s="32">
        <f t="shared" si="3"/>
        <v>126.13636363636364</v>
      </c>
      <c r="G14" s="29" t="s">
        <v>77</v>
      </c>
      <c r="H14" s="32">
        <f>H6*$H$11</f>
        <v>25000</v>
      </c>
      <c r="I14" s="32">
        <f t="shared" ref="I14:J14" si="4">I6*$H$11</f>
        <v>11250</v>
      </c>
      <c r="J14" s="32">
        <f t="shared" si="4"/>
        <v>4204.545454545455</v>
      </c>
    </row>
    <row r="15" spans="1:10" x14ac:dyDescent="0.25">
      <c r="A15" s="29" t="s">
        <v>78</v>
      </c>
      <c r="B15" s="29">
        <v>2</v>
      </c>
      <c r="C15" s="29">
        <v>2</v>
      </c>
      <c r="D15" s="29">
        <v>2</v>
      </c>
      <c r="G15" s="29" t="s">
        <v>78</v>
      </c>
      <c r="H15" s="29">
        <v>2</v>
      </c>
      <c r="I15" s="29">
        <v>2</v>
      </c>
      <c r="J15" s="29">
        <v>2</v>
      </c>
    </row>
    <row r="17" spans="1:10" x14ac:dyDescent="0.25">
      <c r="A17" s="34" t="s">
        <v>79</v>
      </c>
      <c r="B17" s="35">
        <f>B15*B14</f>
        <v>1500</v>
      </c>
      <c r="C17" s="35">
        <f t="shared" ref="C17:D17" si="5">C15*C14</f>
        <v>675</v>
      </c>
      <c r="D17" s="35">
        <f t="shared" si="5"/>
        <v>252.27272727272728</v>
      </c>
      <c r="G17" s="34" t="s">
        <v>79</v>
      </c>
      <c r="H17" s="35">
        <f>H14*H15</f>
        <v>50000</v>
      </c>
      <c r="I17" s="35">
        <f t="shared" ref="I17:J17" si="6">I14*I15</f>
        <v>22500</v>
      </c>
      <c r="J17" s="35">
        <f t="shared" si="6"/>
        <v>8409.0909090909099</v>
      </c>
    </row>
    <row r="18" spans="1:10" x14ac:dyDescent="0.25">
      <c r="B18" s="30" t="s">
        <v>66</v>
      </c>
      <c r="C18" s="30" t="s">
        <v>81</v>
      </c>
      <c r="D18" s="30" t="s">
        <v>67</v>
      </c>
      <c r="H18" s="30" t="s">
        <v>66</v>
      </c>
      <c r="I18" s="30" t="s">
        <v>81</v>
      </c>
      <c r="J18" s="30" t="s">
        <v>67</v>
      </c>
    </row>
    <row r="19" spans="1:10" x14ac:dyDescent="0.25">
      <c r="A19" s="30" t="s">
        <v>80</v>
      </c>
      <c r="B19" s="33">
        <f>B2+B17</f>
        <v>1529</v>
      </c>
      <c r="C19" s="33">
        <f t="shared" ref="C19:D19" si="7">C2+C17</f>
        <v>824</v>
      </c>
      <c r="D19" s="33">
        <f t="shared" si="7"/>
        <v>801.27272727272725</v>
      </c>
      <c r="G19" s="30" t="s">
        <v>80</v>
      </c>
      <c r="H19" s="33">
        <f>H2+H17</f>
        <v>50029</v>
      </c>
      <c r="I19" s="33">
        <f t="shared" ref="I19:J19" si="8">I2+I17</f>
        <v>22649</v>
      </c>
      <c r="J19" s="33">
        <f t="shared" si="8"/>
        <v>8958.0909090909099</v>
      </c>
    </row>
  </sheetData>
  <pageMargins left="0.7" right="0.7" top="0.75" bottom="0.75" header="0.3" footer="0.3"/>
  <pageSetup paperSize="9" scale="6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1163-F041-45E3-A34F-B4CC34950663}">
  <sheetPr>
    <pageSetUpPr fitToPage="1"/>
  </sheetPr>
  <dimension ref="A1:J12"/>
  <sheetViews>
    <sheetView tabSelected="1" workbookViewId="0">
      <selection activeCell="E27" sqref="E27"/>
    </sheetView>
  </sheetViews>
  <sheetFormatPr defaultRowHeight="15" x14ac:dyDescent="0.25"/>
  <cols>
    <col min="1" max="1" width="30.85546875" bestFit="1" customWidth="1"/>
    <col min="2" max="4" width="10.5703125" bestFit="1" customWidth="1"/>
    <col min="7" max="7" width="30.85546875" bestFit="1" customWidth="1"/>
    <col min="8" max="10" width="10.5703125" bestFit="1" customWidth="1"/>
  </cols>
  <sheetData>
    <row r="1" spans="1:10" x14ac:dyDescent="0.25">
      <c r="A1" t="s">
        <v>18</v>
      </c>
      <c r="G1" t="s">
        <v>19</v>
      </c>
    </row>
    <row r="2" spans="1:10" x14ac:dyDescent="0.25">
      <c r="B2" t="s">
        <v>82</v>
      </c>
      <c r="C2" t="s">
        <v>83</v>
      </c>
      <c r="D2" t="s">
        <v>84</v>
      </c>
      <c r="H2" t="s">
        <v>82</v>
      </c>
      <c r="I2" t="s">
        <v>83</v>
      </c>
      <c r="J2" t="s">
        <v>84</v>
      </c>
    </row>
    <row r="3" spans="1:10" x14ac:dyDescent="0.25">
      <c r="A3" s="36" t="s">
        <v>89</v>
      </c>
      <c r="B3" s="37"/>
      <c r="C3" s="37"/>
      <c r="D3" s="37"/>
      <c r="G3" s="36" t="s">
        <v>89</v>
      </c>
      <c r="H3" s="37"/>
      <c r="I3" s="37"/>
      <c r="J3" s="37"/>
    </row>
    <row r="4" spans="1:10" x14ac:dyDescent="0.25">
      <c r="A4" s="37" t="s">
        <v>85</v>
      </c>
      <c r="B4" s="38">
        <v>19</v>
      </c>
      <c r="C4" s="38">
        <v>35</v>
      </c>
      <c r="D4" s="38">
        <v>55</v>
      </c>
      <c r="G4" s="37" t="s">
        <v>85</v>
      </c>
      <c r="H4" s="38">
        <v>19</v>
      </c>
      <c r="I4" s="38">
        <v>35</v>
      </c>
      <c r="J4" s="38">
        <v>55</v>
      </c>
    </row>
    <row r="5" spans="1:10" x14ac:dyDescent="0.25">
      <c r="A5" s="37" t="s">
        <v>86</v>
      </c>
      <c r="B5" s="39">
        <v>2</v>
      </c>
      <c r="C5" s="39">
        <v>2</v>
      </c>
      <c r="D5" s="39">
        <v>2</v>
      </c>
      <c r="G5" s="37" t="s">
        <v>86</v>
      </c>
      <c r="H5" s="39">
        <v>0</v>
      </c>
      <c r="I5" s="39">
        <v>0</v>
      </c>
      <c r="J5" s="39">
        <v>0</v>
      </c>
    </row>
    <row r="6" spans="1:10" x14ac:dyDescent="0.25">
      <c r="A6" s="37" t="s">
        <v>88</v>
      </c>
      <c r="B6" s="38">
        <v>20</v>
      </c>
      <c r="C6" s="38">
        <v>15</v>
      </c>
      <c r="D6" s="38">
        <v>5</v>
      </c>
      <c r="G6" s="37" t="s">
        <v>88</v>
      </c>
      <c r="H6" s="38">
        <v>20</v>
      </c>
      <c r="I6" s="38">
        <v>15</v>
      </c>
      <c r="J6" s="38">
        <v>5</v>
      </c>
    </row>
    <row r="7" spans="1:10" x14ac:dyDescent="0.25">
      <c r="A7" s="37" t="s">
        <v>87</v>
      </c>
      <c r="B7" s="40">
        <v>9.5</v>
      </c>
      <c r="C7" s="38">
        <v>0</v>
      </c>
      <c r="D7" s="38">
        <v>0</v>
      </c>
      <c r="G7" s="37" t="s">
        <v>87</v>
      </c>
      <c r="H7" s="40">
        <v>9.5</v>
      </c>
      <c r="I7" s="38">
        <v>0</v>
      </c>
      <c r="J7" s="38">
        <v>0</v>
      </c>
    </row>
    <row r="8" spans="1:10" x14ac:dyDescent="0.25">
      <c r="A8" s="37" t="s">
        <v>90</v>
      </c>
      <c r="B8" s="38">
        <f>(B4+(B5*B6)+B7)*24</f>
        <v>1644</v>
      </c>
      <c r="C8" s="38">
        <f t="shared" ref="C8:D8" si="0">(C4+(C5*C6)+C7)*24</f>
        <v>1560</v>
      </c>
      <c r="D8" s="38">
        <f t="shared" si="0"/>
        <v>1560</v>
      </c>
      <c r="G8" s="37" t="s">
        <v>90</v>
      </c>
      <c r="H8" s="38">
        <f>(H4+(H5*H6)+H7)*24</f>
        <v>684</v>
      </c>
      <c r="I8" s="38">
        <f t="shared" ref="I8" si="1">(I4+(I5*I6)+I7)*24</f>
        <v>840</v>
      </c>
      <c r="J8" s="38">
        <f t="shared" ref="J8" si="2">(J4+(J5*J6)+J7)*24</f>
        <v>1320</v>
      </c>
    </row>
    <row r="9" spans="1:10" x14ac:dyDescent="0.25">
      <c r="B9" s="2"/>
      <c r="C9" s="2"/>
      <c r="D9" s="2"/>
      <c r="H9" s="2"/>
      <c r="I9" s="2"/>
      <c r="J9" s="2"/>
    </row>
    <row r="10" spans="1:10" x14ac:dyDescent="0.25">
      <c r="A10" s="8" t="s">
        <v>91</v>
      </c>
      <c r="B10" s="12">
        <v>720</v>
      </c>
      <c r="C10" s="12">
        <v>500</v>
      </c>
      <c r="D10" s="12">
        <v>0</v>
      </c>
      <c r="G10" s="8" t="s">
        <v>91</v>
      </c>
      <c r="H10" s="12">
        <v>720</v>
      </c>
      <c r="I10" s="12">
        <v>500</v>
      </c>
      <c r="J10" s="12">
        <v>0</v>
      </c>
    </row>
    <row r="11" spans="1:10" x14ac:dyDescent="0.25">
      <c r="B11" s="43" t="s">
        <v>82</v>
      </c>
      <c r="C11" s="43" t="s">
        <v>83</v>
      </c>
      <c r="D11" s="43" t="s">
        <v>84</v>
      </c>
      <c r="H11" s="43" t="s">
        <v>82</v>
      </c>
      <c r="I11" s="43" t="s">
        <v>83</v>
      </c>
      <c r="J11" s="43" t="s">
        <v>84</v>
      </c>
    </row>
    <row r="12" spans="1:10" x14ac:dyDescent="0.25">
      <c r="A12" s="41" t="s">
        <v>35</v>
      </c>
      <c r="B12" s="42">
        <f>SUM(B8+B10)</f>
        <v>2364</v>
      </c>
      <c r="C12" s="42">
        <f t="shared" ref="C12:D12" si="3">SUM(C8+C10)</f>
        <v>2060</v>
      </c>
      <c r="D12" s="42">
        <f t="shared" si="3"/>
        <v>1560</v>
      </c>
      <c r="G12" s="41" t="s">
        <v>35</v>
      </c>
      <c r="H12" s="42">
        <f>SUM(H8+H10)</f>
        <v>1404</v>
      </c>
      <c r="I12" s="42">
        <f t="shared" ref="I12:J12" si="4">SUM(I8+I10)</f>
        <v>1340</v>
      </c>
      <c r="J12" s="42">
        <f t="shared" si="4"/>
        <v>1320</v>
      </c>
    </row>
  </sheetData>
  <pageMargins left="0.7" right="0.7" top="0.75" bottom="0.75" header="0.3" footer="0.3"/>
  <pageSetup paperSize="9" scale="58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Shopping list comparison</vt:lpstr>
      <vt:lpstr>Dog vs Cat</vt:lpstr>
      <vt:lpstr>Three Vacations Choices</vt:lpstr>
      <vt:lpstr>Printer Comparisons</vt:lpstr>
      <vt:lpstr>Cell Phone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Shin</dc:creator>
  <cp:lastModifiedBy>Edward Shin</cp:lastModifiedBy>
  <cp:lastPrinted>2024-06-22T19:36:41Z</cp:lastPrinted>
  <dcterms:created xsi:type="dcterms:W3CDTF">2024-06-22T16:46:50Z</dcterms:created>
  <dcterms:modified xsi:type="dcterms:W3CDTF">2024-06-22T19:40:20Z</dcterms:modified>
</cp:coreProperties>
</file>