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caryn_geady_mail_utoronto_ca/Documents/Caryn PhD/DAPPER/"/>
    </mc:Choice>
  </mc:AlternateContent>
  <xr:revisionPtr revIDLastSave="14" documentId="8_{A3092031-9F30-974C-A695-208281B54097}" xr6:coauthVersionLast="47" xr6:coauthVersionMax="47" xr10:uidLastSave="{21C68685-BB39-894F-8B64-A32FCF965102}"/>
  <bookViews>
    <workbookView xWindow="6540" yWindow="460" windowWidth="25460" windowHeight="16180" xr2:uid="{8E62D1A9-C997-1042-BB32-E680B204240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Z60" i="1"/>
  <c r="X60" i="1"/>
  <c r="V60" i="1"/>
  <c r="Z59" i="1"/>
  <c r="X59" i="1"/>
  <c r="V59" i="1"/>
  <c r="Z58" i="1"/>
  <c r="X58" i="1"/>
  <c r="V58" i="1"/>
  <c r="X57" i="1"/>
  <c r="Y57" i="1" s="1"/>
  <c r="Z57" i="1" s="1"/>
  <c r="V57" i="1"/>
  <c r="Z56" i="1"/>
  <c r="X56" i="1"/>
  <c r="V56" i="1"/>
  <c r="Z55" i="1"/>
  <c r="X55" i="1"/>
  <c r="V55" i="1"/>
  <c r="X54" i="1"/>
  <c r="Y54" i="1" s="1"/>
  <c r="Z54" i="1" s="1"/>
  <c r="V54" i="1"/>
  <c r="Z53" i="1"/>
  <c r="X53" i="1"/>
  <c r="V53" i="1"/>
  <c r="X52" i="1"/>
  <c r="Y52" i="1" s="1"/>
  <c r="Z52" i="1" s="1"/>
  <c r="V52" i="1"/>
  <c r="Z51" i="1"/>
  <c r="X51" i="1"/>
  <c r="V51" i="1"/>
  <c r="Z50" i="1"/>
  <c r="X50" i="1"/>
  <c r="V50" i="1"/>
  <c r="X49" i="1"/>
  <c r="Y49" i="1" s="1"/>
  <c r="Z49" i="1" s="1"/>
  <c r="V49" i="1"/>
  <c r="Z48" i="1"/>
  <c r="X48" i="1"/>
  <c r="V48" i="1"/>
  <c r="X47" i="1"/>
  <c r="Y47" i="1" s="1"/>
  <c r="Z47" i="1" s="1"/>
  <c r="V47" i="1"/>
  <c r="Z46" i="1"/>
  <c r="X46" i="1"/>
  <c r="V46" i="1"/>
  <c r="Z45" i="1"/>
  <c r="X45" i="1"/>
  <c r="V45" i="1"/>
  <c r="X44" i="1"/>
  <c r="Y44" i="1" s="1"/>
  <c r="Z44" i="1" s="1"/>
  <c r="V44" i="1"/>
  <c r="X43" i="1"/>
  <c r="Y43" i="1" s="1"/>
  <c r="Z43" i="1" s="1"/>
  <c r="V43" i="1"/>
  <c r="X42" i="1"/>
  <c r="Y42" i="1" s="1"/>
  <c r="Z42" i="1" s="1"/>
  <c r="V42" i="1"/>
  <c r="Z41" i="1"/>
  <c r="X41" i="1"/>
  <c r="V41" i="1"/>
  <c r="Z40" i="1"/>
  <c r="X40" i="1"/>
  <c r="V40" i="1"/>
  <c r="Z39" i="1"/>
  <c r="X39" i="1"/>
  <c r="V39" i="1"/>
  <c r="Z38" i="1"/>
  <c r="X38" i="1"/>
  <c r="V38" i="1"/>
  <c r="Z37" i="1"/>
  <c r="X37" i="1"/>
  <c r="V37" i="1"/>
  <c r="Z36" i="1"/>
  <c r="X36" i="1"/>
  <c r="V36" i="1"/>
  <c r="Z35" i="1"/>
  <c r="X35" i="1"/>
  <c r="V35" i="1"/>
  <c r="Z34" i="1"/>
  <c r="X34" i="1"/>
  <c r="V34" i="1"/>
  <c r="Z33" i="1"/>
  <c r="X33" i="1"/>
  <c r="V33" i="1"/>
  <c r="Z32" i="1"/>
  <c r="X32" i="1"/>
  <c r="V32" i="1"/>
  <c r="Z31" i="1"/>
  <c r="X31" i="1"/>
  <c r="V31" i="1"/>
  <c r="X30" i="1"/>
  <c r="Y30" i="1" s="1"/>
  <c r="Z30" i="1" s="1"/>
  <c r="V30" i="1"/>
  <c r="X29" i="1"/>
  <c r="Y29" i="1" s="1"/>
  <c r="Z29" i="1" s="1"/>
  <c r="V29" i="1"/>
  <c r="Z28" i="1"/>
  <c r="X28" i="1"/>
  <c r="V28" i="1"/>
  <c r="Z27" i="1"/>
  <c r="X27" i="1"/>
  <c r="V27" i="1"/>
  <c r="X26" i="1"/>
  <c r="Y26" i="1" s="1"/>
  <c r="Z26" i="1" s="1"/>
  <c r="V26" i="1"/>
  <c r="X25" i="1"/>
  <c r="Y25" i="1" s="1"/>
  <c r="Z25" i="1" s="1"/>
  <c r="V25" i="1"/>
  <c r="X24" i="1"/>
  <c r="Y24" i="1" s="1"/>
  <c r="Z24" i="1" s="1"/>
  <c r="V24" i="1"/>
  <c r="X23" i="1"/>
  <c r="Y23" i="1" s="1"/>
  <c r="Z23" i="1" s="1"/>
  <c r="V23" i="1"/>
  <c r="Z22" i="1"/>
  <c r="X22" i="1"/>
  <c r="V22" i="1"/>
  <c r="Z21" i="1"/>
  <c r="X21" i="1"/>
  <c r="V21" i="1"/>
  <c r="Z20" i="1"/>
  <c r="X20" i="1"/>
  <c r="V20" i="1"/>
  <c r="Z19" i="1"/>
  <c r="X19" i="1"/>
  <c r="V19" i="1"/>
  <c r="Z18" i="1"/>
  <c r="X18" i="1"/>
  <c r="V18" i="1"/>
  <c r="Z17" i="1"/>
  <c r="X17" i="1"/>
  <c r="V17" i="1"/>
  <c r="X16" i="1"/>
  <c r="Y16" i="1" s="1"/>
  <c r="Z16" i="1" s="1"/>
  <c r="V16" i="1"/>
  <c r="Z15" i="1"/>
  <c r="X15" i="1"/>
  <c r="V15" i="1"/>
  <c r="Z14" i="1"/>
  <c r="X14" i="1"/>
  <c r="V14" i="1"/>
  <c r="Z13" i="1"/>
  <c r="X13" i="1"/>
  <c r="V13" i="1"/>
  <c r="X12" i="1"/>
  <c r="Y12" i="1" s="1"/>
  <c r="Z12" i="1" s="1"/>
  <c r="V12" i="1"/>
  <c r="Z11" i="1"/>
  <c r="X11" i="1"/>
  <c r="V11" i="1"/>
  <c r="R11" i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Z10" i="1"/>
  <c r="X10" i="1"/>
  <c r="V10" i="1"/>
  <c r="Z9" i="1"/>
  <c r="X9" i="1"/>
  <c r="V9" i="1"/>
  <c r="X8" i="1"/>
  <c r="Y8" i="1" s="1"/>
  <c r="Z8" i="1" s="1"/>
  <c r="V8" i="1"/>
  <c r="Z7" i="1"/>
  <c r="X7" i="1"/>
  <c r="V7" i="1"/>
  <c r="X6" i="1"/>
  <c r="Y6" i="1" s="1"/>
  <c r="Z6" i="1" s="1"/>
  <c r="V6" i="1"/>
  <c r="Z5" i="1"/>
  <c r="X5" i="1"/>
  <c r="V5" i="1"/>
  <c r="Z4" i="1"/>
  <c r="X4" i="1"/>
  <c r="V4" i="1"/>
  <c r="Z3" i="1"/>
  <c r="X3" i="1"/>
  <c r="V3" i="1"/>
  <c r="Z2" i="1"/>
  <c r="X2" i="1"/>
  <c r="V2" i="1"/>
</calcChain>
</file>

<file path=xl/sharedStrings.xml><?xml version="1.0" encoding="utf-8"?>
<sst xmlns="http://schemas.openxmlformats.org/spreadsheetml/2006/main" count="974" uniqueCount="312">
  <si>
    <t>fastq_file_id</t>
  </si>
  <si>
    <t>Cancer</t>
  </si>
  <si>
    <t>Visit</t>
  </si>
  <si>
    <t>Draw date</t>
  </si>
  <si>
    <t>Draw time</t>
  </si>
  <si>
    <t>Box</t>
  </si>
  <si>
    <t>Cell</t>
  </si>
  <si>
    <t>Numerical ID</t>
  </si>
  <si>
    <t>Extracted on</t>
  </si>
  <si>
    <t>Qubit conc, ng/uL</t>
  </si>
  <si>
    <t>Elution vol, uL</t>
  </si>
  <si>
    <t>Total DNA, ng</t>
  </si>
  <si>
    <t>16S Ct</t>
  </si>
  <si>
    <t>Volume for 100ng</t>
  </si>
  <si>
    <t>Volume into library prep</t>
  </si>
  <si>
    <t>Water vol</t>
  </si>
  <si>
    <t>DAP-A-003</t>
  </si>
  <si>
    <t>Leiomyosarcoma</t>
  </si>
  <si>
    <t>Screening</t>
  </si>
  <si>
    <t>A-1</t>
  </si>
  <si>
    <t>DAP-A-007</t>
  </si>
  <si>
    <t>C2D1</t>
  </si>
  <si>
    <t>DAP-A-009</t>
  </si>
  <si>
    <t>DAP-A-010</t>
  </si>
  <si>
    <t>DAP-A-012</t>
  </si>
  <si>
    <t>DAP-A-014</t>
  </si>
  <si>
    <t>A-2</t>
  </si>
  <si>
    <t>DAP-A-017</t>
  </si>
  <si>
    <t>DAP-A-019</t>
  </si>
  <si>
    <t>DAP-A-022</t>
  </si>
  <si>
    <t>DAP-A-025</t>
  </si>
  <si>
    <t>DAP-A-036</t>
  </si>
  <si>
    <t>A-3</t>
  </si>
  <si>
    <t>DAP-A-037</t>
  </si>
  <si>
    <t>DAP-A-038</t>
  </si>
  <si>
    <t>DAP-A-039</t>
  </si>
  <si>
    <t>DAP-A-040</t>
  </si>
  <si>
    <t>DAP-B-002</t>
  </si>
  <si>
    <t>B-1</t>
  </si>
  <si>
    <t>DAP-B-003</t>
  </si>
  <si>
    <t>DAP-B-006</t>
  </si>
  <si>
    <t>DAP-B-007</t>
  </si>
  <si>
    <t>DAP-B-011</t>
  </si>
  <si>
    <t>B-2</t>
  </si>
  <si>
    <t>DAP-B-013</t>
  </si>
  <si>
    <t>DAP-B-016</t>
  </si>
  <si>
    <t>DAP-B-017</t>
  </si>
  <si>
    <t>DAP-B-019</t>
  </si>
  <si>
    <t>DAP-B-024</t>
  </si>
  <si>
    <t>DAP-B-027</t>
  </si>
  <si>
    <t>B-3</t>
  </si>
  <si>
    <t>DAP-B-031</t>
  </si>
  <si>
    <t>DAP-B-032</t>
  </si>
  <si>
    <t>DAP-B-038</t>
  </si>
  <si>
    <t>DAP-B-040</t>
  </si>
  <si>
    <t>B-4</t>
  </si>
  <si>
    <t>sample_id</t>
  </si>
  <si>
    <t>Sample_ID2</t>
  </si>
  <si>
    <t>visit2</t>
  </si>
  <si>
    <t>b_C2D1</t>
  </si>
  <si>
    <t>a_screening</t>
  </si>
  <si>
    <t>A007C2_S5_profiled_metagenome4</t>
  </si>
  <si>
    <t>A009C2_S7_profiled_metagenome4</t>
  </si>
  <si>
    <t>A010C2_S8_profiled_metagenome4</t>
  </si>
  <si>
    <t>A012C2_S9_profiled_metagenome4</t>
  </si>
  <si>
    <t>A014C2_S11_profiled_metagenome4</t>
  </si>
  <si>
    <t>A017C2_S14_profiled_metagenome4</t>
  </si>
  <si>
    <t>A019C2_S15_profiled_metagenome4</t>
  </si>
  <si>
    <t>A022C2_S17_profiled_metagenome4</t>
  </si>
  <si>
    <t>A025C2_S19_profiled_metagenome4</t>
  </si>
  <si>
    <t>A036C2_S21_profiled_metagenome4</t>
  </si>
  <si>
    <t>A037C2_S22_profiled_metagenome4</t>
  </si>
  <si>
    <t>A038C2_S24_profiled_metagenome4</t>
  </si>
  <si>
    <t>A039C2_S29_profiled_metagenome4</t>
  </si>
  <si>
    <t>A040C2_S28_profiled_metagenome4</t>
  </si>
  <si>
    <t>B002C2_S31_profiled_metagenome4</t>
  </si>
  <si>
    <t>B003C2_S33_profiled_metagenome4</t>
  </si>
  <si>
    <t>B006C2_S35_profiled_metagenome4</t>
  </si>
  <si>
    <t>B007C2_S37_profiled_metagenome4</t>
  </si>
  <si>
    <t>B011C2_S40_profiled_metagenome4</t>
  </si>
  <si>
    <t>B013C2_S43_profiled_metagenome4</t>
  </si>
  <si>
    <t>B016C2_S44_profiled_metagenome4</t>
  </si>
  <si>
    <t>B017C2_S45_profiled_metagenome4</t>
  </si>
  <si>
    <t>B019C2_S47_profiled_metagenome4</t>
  </si>
  <si>
    <t>B024C2_S49_profiled_metagenome4</t>
  </si>
  <si>
    <t>B027C2_S51_profiled_metagenome4</t>
  </si>
  <si>
    <t>B031C2_S54_profiled_metagenome4</t>
  </si>
  <si>
    <t>B032C2_S55_profiled_metagenome4</t>
  </si>
  <si>
    <t>B038C2_S57_profiled_metagenome4</t>
  </si>
  <si>
    <t>B040C2_S58_profiled_metagenome4</t>
  </si>
  <si>
    <t>observed</t>
  </si>
  <si>
    <t>Shannon</t>
  </si>
  <si>
    <t>InvSimpson</t>
  </si>
  <si>
    <t>estimated_reads</t>
  </si>
  <si>
    <t>sdi_r</t>
  </si>
  <si>
    <t>insim_r</t>
  </si>
  <si>
    <t>gene family richness</t>
  </si>
  <si>
    <t># Gene Family</t>
  </si>
  <si>
    <t>A003S</t>
  </si>
  <si>
    <t>S1</t>
  </si>
  <si>
    <t>L001</t>
  </si>
  <si>
    <t>C</t>
  </si>
  <si>
    <t>Abundance-RPKs</t>
  </si>
  <si>
    <t>A007C2</t>
  </si>
  <si>
    <t>S5</t>
  </si>
  <si>
    <t>A007S</t>
  </si>
  <si>
    <t>S2</t>
  </si>
  <si>
    <t>A009C2</t>
  </si>
  <si>
    <t>S7</t>
  </si>
  <si>
    <t>A009S</t>
  </si>
  <si>
    <t>S3</t>
  </si>
  <si>
    <t>A010C2</t>
  </si>
  <si>
    <t>S8</t>
  </si>
  <si>
    <t>A010S</t>
  </si>
  <si>
    <t>S4</t>
  </si>
  <si>
    <t>A012C2</t>
  </si>
  <si>
    <t>S9</t>
  </si>
  <si>
    <t>A012S</t>
  </si>
  <si>
    <t>S6</t>
  </si>
  <si>
    <t>A014C2</t>
  </si>
  <si>
    <t>S11</t>
  </si>
  <si>
    <t>A014S</t>
  </si>
  <si>
    <t>S10</t>
  </si>
  <si>
    <t>A017C2</t>
  </si>
  <si>
    <t>S14</t>
  </si>
  <si>
    <t>A017S</t>
  </si>
  <si>
    <t>S12</t>
  </si>
  <si>
    <t>A019C2</t>
  </si>
  <si>
    <t>S15</t>
  </si>
  <si>
    <t>A019S</t>
  </si>
  <si>
    <t>S13</t>
  </si>
  <si>
    <t>A022C2</t>
  </si>
  <si>
    <t>S17</t>
  </si>
  <si>
    <t>A022S</t>
  </si>
  <si>
    <t>S16</t>
  </si>
  <si>
    <t>A025C2</t>
  </si>
  <si>
    <t>S19</t>
  </si>
  <si>
    <t>A025S</t>
  </si>
  <si>
    <t>S18</t>
  </si>
  <si>
    <t>A036C2</t>
  </si>
  <si>
    <t>S21</t>
  </si>
  <si>
    <t>A036S</t>
  </si>
  <si>
    <t>S20</t>
  </si>
  <si>
    <t>A037C2</t>
  </si>
  <si>
    <t>S22</t>
  </si>
  <si>
    <t>A037S</t>
  </si>
  <si>
    <t>S23</t>
  </si>
  <si>
    <t>A038C2</t>
  </si>
  <si>
    <t>S24</t>
  </si>
  <si>
    <t>A038S</t>
  </si>
  <si>
    <t>S25</t>
  </si>
  <si>
    <t>A039C2</t>
  </si>
  <si>
    <t>S29</t>
  </si>
  <si>
    <t>A039S</t>
  </si>
  <si>
    <t>S26</t>
  </si>
  <si>
    <t>A040C2</t>
  </si>
  <si>
    <t>S28</t>
  </si>
  <si>
    <t>A040S</t>
  </si>
  <si>
    <t>S27</t>
  </si>
  <si>
    <t>B002C2</t>
  </si>
  <si>
    <t>S31</t>
  </si>
  <si>
    <t>B002S</t>
  </si>
  <si>
    <t>S30</t>
  </si>
  <si>
    <t>B003C2</t>
  </si>
  <si>
    <t>S33</t>
  </si>
  <si>
    <t>B003S</t>
  </si>
  <si>
    <t>S32</t>
  </si>
  <si>
    <t>B006C2</t>
  </si>
  <si>
    <t>S35</t>
  </si>
  <si>
    <t>B006S</t>
  </si>
  <si>
    <t>S34</t>
  </si>
  <si>
    <t>B007C2</t>
  </si>
  <si>
    <t>S37</t>
  </si>
  <si>
    <t>B007S</t>
  </si>
  <si>
    <t>S36</t>
  </si>
  <si>
    <t>B011C2</t>
  </si>
  <si>
    <t>S40</t>
  </si>
  <si>
    <t>B011S</t>
  </si>
  <si>
    <t>S38</t>
  </si>
  <si>
    <t>B013C2</t>
  </si>
  <si>
    <t>S43</t>
  </si>
  <si>
    <t>B013S</t>
  </si>
  <si>
    <t>S39</t>
  </si>
  <si>
    <t>B016C2</t>
  </si>
  <si>
    <t>S44</t>
  </si>
  <si>
    <t>B016S</t>
  </si>
  <si>
    <t>S41</t>
  </si>
  <si>
    <t>B017C2</t>
  </si>
  <si>
    <t>S45</t>
  </si>
  <si>
    <t>B017S</t>
  </si>
  <si>
    <t>S42</t>
  </si>
  <si>
    <t>B019C2</t>
  </si>
  <si>
    <t>S47</t>
  </si>
  <si>
    <t>B019S</t>
  </si>
  <si>
    <t>S46</t>
  </si>
  <si>
    <t>B024C2</t>
  </si>
  <si>
    <t>S49</t>
  </si>
  <si>
    <t>B024S</t>
  </si>
  <si>
    <t>S48</t>
  </si>
  <si>
    <t>B027C2</t>
  </si>
  <si>
    <t>S51</t>
  </si>
  <si>
    <t>B027S</t>
  </si>
  <si>
    <t>S50</t>
  </si>
  <si>
    <t>B031C2</t>
  </si>
  <si>
    <t>S54</t>
  </si>
  <si>
    <t>B031S</t>
  </si>
  <si>
    <t>S52</t>
  </si>
  <si>
    <t>B032C2</t>
  </si>
  <si>
    <t>S55</t>
  </si>
  <si>
    <t>B032S</t>
  </si>
  <si>
    <t>S53</t>
  </si>
  <si>
    <t>B038C2</t>
  </si>
  <si>
    <t>S57</t>
  </si>
  <si>
    <t>B038S</t>
  </si>
  <si>
    <t>S56</t>
  </si>
  <si>
    <t>B040C2</t>
  </si>
  <si>
    <t>S58</t>
  </si>
  <si>
    <t>B040S</t>
  </si>
  <si>
    <t>S59</t>
  </si>
  <si>
    <t>sample</t>
  </si>
  <si>
    <t>id</t>
  </si>
  <si>
    <t>profiled</t>
  </si>
  <si>
    <t>metagenome4</t>
  </si>
  <si>
    <t>DAP-A-009C2_S7_profiled_metagenome4</t>
  </si>
  <si>
    <t>DAP-A-010C2_S8_profiled_metagenome4</t>
  </si>
  <si>
    <t>DAP-A-012C2_S9_profiled_metagenome4</t>
  </si>
  <si>
    <t>DAP-A-014C2_S11_profiled_metagenome4</t>
  </si>
  <si>
    <t>DAP-A-017C2_S14_profiled_metagenome4</t>
  </si>
  <si>
    <t>DAP-A-019C2_S15_profiled_metagenome4</t>
  </si>
  <si>
    <t>DAP-A-022C2_S17_profiled_metagenome4</t>
  </si>
  <si>
    <t>DAP-A-025C2_S19_profiled_metagenome4</t>
  </si>
  <si>
    <t>DAP-A-036C2_S21_profiled_metagenome4</t>
  </si>
  <si>
    <t>DAP-A-037C2_S22_profiled_metagenome4</t>
  </si>
  <si>
    <t>DAP-A-038C2_S24_profiled_metagenome4</t>
  </si>
  <si>
    <t>DAP-A-039C2_S29_profiled_metagenome4</t>
  </si>
  <si>
    <t>DAP-A-040C2_S28_profiled_metagenome4</t>
  </si>
  <si>
    <t>DAP-A-007C2_S5_profiled_metagenome4</t>
  </si>
  <si>
    <t>DAP-B-002C2_S31_profiled_metagenome4</t>
  </si>
  <si>
    <t>DAP-B-003C2_S33_profiled_metagenome4</t>
  </si>
  <si>
    <t>DAP-B-006C2_S35_profiled_metagenome4</t>
  </si>
  <si>
    <t>DAP-B-007C2_S37_profiled_metagenome4</t>
  </si>
  <si>
    <t>DAP-B-011C2_S40_profiled_metagenome4</t>
  </si>
  <si>
    <t>DAP-B-013C2_S43_profiled_metagenome4</t>
  </si>
  <si>
    <t>DAP-B-016C2_S44_profiled_metagenome4</t>
  </si>
  <si>
    <t>DAP-B-017C2_S45_profiled_metagenome4</t>
  </si>
  <si>
    <t>DAP-B-019C2_S47_profiled_metagenome4</t>
  </si>
  <si>
    <t>DAP-B-024C2_S49_profiled_metagenome4</t>
  </si>
  <si>
    <t>DAP-B-027C2_S51_profiled_metagenome4</t>
  </si>
  <si>
    <t>DAP-B-031C2_S54_profiled_metagenome4</t>
  </si>
  <si>
    <t>DAP-B-032C2_S55_profiled_metagenome4</t>
  </si>
  <si>
    <t>DAP-B-038C2_S57_profiled_metagenome4</t>
  </si>
  <si>
    <t>DAP-B-040C2_S58_profiled_metagenome4</t>
  </si>
  <si>
    <t>DAP-B-006screenS34_profiled_metagenome4</t>
  </si>
  <si>
    <t>DAP-B-007screenS36_profiled_metagenome4</t>
  </si>
  <si>
    <t>DAP-B-011screenS38_profiled_metagenome4</t>
  </si>
  <si>
    <t>DAP-B-013screenS39_profiled_metagenome4</t>
  </si>
  <si>
    <t>DAP-B-016screenS41_profiled_metagenome4</t>
  </si>
  <si>
    <t>DAP-B-017screenS42_profiled_metagenome4</t>
  </si>
  <si>
    <t>DAP-B-019screenS46_profiled_metagenome4</t>
  </si>
  <si>
    <t>DAP-B-024screenS48_profiled_metagenome4</t>
  </si>
  <si>
    <t>DAP-B-027screenS50_profiled_metagenome4</t>
  </si>
  <si>
    <t>DAP-B-031screenS52_profiled_metagenome4</t>
  </si>
  <si>
    <t>DAP-B-032screenS53_profiled_metagenome4</t>
  </si>
  <si>
    <t>DAP-B-038screenS56_profiled_metagenome4</t>
  </si>
  <si>
    <t>DAP-B-040screenS59_profiled_metagenome4</t>
  </si>
  <si>
    <t>A003screenS1_profiled_metagenome4</t>
  </si>
  <si>
    <t>A007screenS2_profiled_metagenome4</t>
  </si>
  <si>
    <t>A009screenS3_profiled_metagenome4</t>
  </si>
  <si>
    <t>A010screenS4_profiled_metagenome4</t>
  </si>
  <si>
    <t>A012screenS6_profiled_metagenome4</t>
  </si>
  <si>
    <t>A014screenS10_profiled_metagenome4</t>
  </si>
  <si>
    <t>A017screenS12_profiled_metagenome4</t>
  </si>
  <si>
    <t>A019screenS13_profiled_metagenome4</t>
  </si>
  <si>
    <t>A022screenS16_profiled_metagenome4</t>
  </si>
  <si>
    <t>A025screenS18_profiled_metagenome4</t>
  </si>
  <si>
    <t>A036screenS20_profiled_metagenome4</t>
  </si>
  <si>
    <t>A037screenS23_profiled_metagenome4</t>
  </si>
  <si>
    <t>A038screenS25_profiled_metagenome4</t>
  </si>
  <si>
    <t>A039screenS26_profiled_metagenome4</t>
  </si>
  <si>
    <t>A040screenS27_profiled_metagenome4</t>
  </si>
  <si>
    <t>B002screenS30_profiled_metagenome4</t>
  </si>
  <si>
    <t>B003screenS32_profiled_metagenome4</t>
  </si>
  <si>
    <t>B006screenS34_profiled_metagenome4</t>
  </si>
  <si>
    <t>B007screenS36_profiled_metagenome4</t>
  </si>
  <si>
    <t>B011screenS38_profiled_metagenome4</t>
  </si>
  <si>
    <t>B013screenS39_profiled_metagenome4</t>
  </si>
  <si>
    <t>B016screenS41_profiled_metagenome4</t>
  </si>
  <si>
    <t>B017screenS42_profiled_metagenome4</t>
  </si>
  <si>
    <t>B019screenS46_profiled_metagenome4</t>
  </si>
  <si>
    <t>B024screenS48_profiled_metagenome4</t>
  </si>
  <si>
    <t>B027screenS50_profiled_metagenome4</t>
  </si>
  <si>
    <t>B031screenS52_profiled_metagenome4</t>
  </si>
  <si>
    <t>B032screenS53_profiled_metagenome4</t>
  </si>
  <si>
    <t>B038screenS56_profiled_metagenome4</t>
  </si>
  <si>
    <t>B040screenS59_profiled_metagenome4</t>
  </si>
  <si>
    <t>DAP-A-003screenS1_profiled_metagenome4</t>
  </si>
  <si>
    <t>DAP-A-007screenS2_profiled_metagenome4</t>
  </si>
  <si>
    <t>DAP-A-009screenS3_profiled_metagenome4</t>
  </si>
  <si>
    <t>DAP-A-010screenS4_profiled_metagenome4</t>
  </si>
  <si>
    <t>DAP-A-012screenS6_profiled_metagenome4</t>
  </si>
  <si>
    <t>DAP-A-014screenS10_profiled_metagenome4</t>
  </si>
  <si>
    <t>DAP-A-017screenS12_profiled_metagenome4</t>
  </si>
  <si>
    <t>DAP-A-019screenS13_profiled_metagenome4</t>
  </si>
  <si>
    <t>DAP-A-022screenS16_profiled_metagenome4</t>
  </si>
  <si>
    <t>DAP-A-025screenS18_profiled_metagenome4</t>
  </si>
  <si>
    <t>DAP-A-036screenS20_profiled_metagenome4</t>
  </si>
  <si>
    <t>DAP-A-037screenS23_profiled_metagenome4</t>
  </si>
  <si>
    <t>DAP-A-038screenS25_profiled_metagenome4</t>
  </si>
  <si>
    <t>DAP-A-039screenS26_profiled_metagenome4</t>
  </si>
  <si>
    <t>DAP-A-040screenS27_profiled_metagenome4</t>
  </si>
  <si>
    <t>DAP-B-002screenS30_profiled_metagenome4</t>
  </si>
  <si>
    <t>DAP-B-003screenS32_profiled_metagenome4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</si>
</sst>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AE5A-3807-0140-9C0A-19CFF272AF49}">
  <dimension ref="A1:Z60"/>
  <sheetViews>
    <sheetView tabSelected="1" topLeftCell="A2" zoomScaleNormal="100" workbookViewId="0">
      <selection activeCell="A36" sqref="A36"/>
    </sheetView>
  </sheetViews>
  <sheetFormatPr baseColWidth="10" defaultColWidth="10.83203125" defaultRowHeight="16" x14ac:dyDescent="0.2"/>
  <cols>
    <col min="1" max="1" width="30.5" customWidth="1"/>
    <col min="2" max="2" width="16.6640625" customWidth="1"/>
    <col min="3" max="3" width="30.5" customWidth="1"/>
    <col min="4" max="4" width="17.5" style="31" customWidth="1"/>
    <col min="5" max="5" width="18.5" style="31" customWidth="1"/>
    <col min="6" max="6" width="18.33203125" customWidth="1"/>
    <col min="7" max="7" width="17.83203125" customWidth="1"/>
    <col min="8" max="8" width="17.6640625" customWidth="1"/>
    <col min="9" max="9" width="15" customWidth="1"/>
    <col min="10" max="10" width="25.6640625" style="9" customWidth="1"/>
    <col min="11" max="11" width="14" style="9" bestFit="1" customWidth="1"/>
    <col min="12" max="14" width="10.83203125" style="9"/>
    <col min="15" max="15" width="10" style="9" bestFit="1" customWidth="1"/>
    <col min="16" max="16" width="5.33203125" style="9" customWidth="1"/>
    <col min="17" max="17" width="4.83203125" style="25" customWidth="1"/>
    <col min="18" max="18" width="12" style="9" bestFit="1" customWidth="1"/>
    <col min="19" max="19" width="11.5" style="25" bestFit="1" customWidth="1"/>
    <col min="20" max="20" width="15.5" style="9" bestFit="1" customWidth="1"/>
    <col min="21" max="21" width="12.5" style="9" bestFit="1" customWidth="1"/>
    <col min="22" max="22" width="12.5" style="9" customWidth="1"/>
    <col min="23" max="23" width="10.83203125" style="36"/>
    <col min="24" max="25" width="10.83203125" style="9"/>
    <col min="26" max="26" width="10.83203125" style="25"/>
    <col min="27" max="16384" width="10.83203125" style="9"/>
  </cols>
  <sheetData>
    <row r="1" spans="1:26" s="1" customFormat="1" ht="51" x14ac:dyDescent="0.2">
      <c r="A1" t="s">
        <v>56</v>
      </c>
      <c r="B1" t="s">
        <v>96</v>
      </c>
      <c r="C1" t="s">
        <v>0</v>
      </c>
      <c r="D1" s="31" t="s">
        <v>94</v>
      </c>
      <c r="E1" s="31" t="s">
        <v>95</v>
      </c>
      <c r="F1" t="s">
        <v>93</v>
      </c>
      <c r="G1" t="s">
        <v>90</v>
      </c>
      <c r="H1" t="s">
        <v>91</v>
      </c>
      <c r="I1" t="s">
        <v>92</v>
      </c>
      <c r="J1" s="1" t="s">
        <v>57</v>
      </c>
      <c r="K1" s="1" t="s">
        <v>1</v>
      </c>
      <c r="L1" s="1" t="s">
        <v>2</v>
      </c>
      <c r="M1" s="1" t="s">
        <v>58</v>
      </c>
      <c r="N1" s="1" t="s">
        <v>3</v>
      </c>
      <c r="O1" s="1" t="s">
        <v>4</v>
      </c>
      <c r="P1" s="1" t="s">
        <v>5</v>
      </c>
      <c r="Q1" s="2" t="s">
        <v>6</v>
      </c>
      <c r="R1" s="1" t="s">
        <v>7</v>
      </c>
      <c r="S1" s="2" t="s">
        <v>8</v>
      </c>
      <c r="T1" s="1" t="s">
        <v>9</v>
      </c>
      <c r="U1" s="1" t="s">
        <v>10</v>
      </c>
      <c r="V1" s="1" t="s">
        <v>11</v>
      </c>
      <c r="W1" s="32" t="s">
        <v>12</v>
      </c>
      <c r="X1" s="3" t="s">
        <v>13</v>
      </c>
      <c r="Y1" s="3" t="s">
        <v>14</v>
      </c>
      <c r="Z1" s="2" t="s">
        <v>15</v>
      </c>
    </row>
    <row r="2" spans="1:26" x14ac:dyDescent="0.2">
      <c r="A2" t="s">
        <v>295</v>
      </c>
      <c r="B2">
        <v>69608</v>
      </c>
      <c r="C2" t="s">
        <v>265</v>
      </c>
      <c r="D2" s="31">
        <v>1.62337214863349</v>
      </c>
      <c r="E2" s="31">
        <v>3.5058183393737501</v>
      </c>
      <c r="F2">
        <v>628110</v>
      </c>
      <c r="G2">
        <v>19</v>
      </c>
      <c r="H2">
        <v>1.6214851863831301</v>
      </c>
      <c r="I2">
        <v>3.4974071284095301</v>
      </c>
      <c r="J2" s="4" t="s">
        <v>16</v>
      </c>
      <c r="K2" s="4" t="s">
        <v>17</v>
      </c>
      <c r="L2" s="4" t="s">
        <v>18</v>
      </c>
      <c r="M2" s="4" t="s">
        <v>60</v>
      </c>
      <c r="N2" s="5">
        <v>43611</v>
      </c>
      <c r="O2" s="6">
        <v>0.91666666666666663</v>
      </c>
      <c r="P2" s="4" t="s">
        <v>19</v>
      </c>
      <c r="Q2" s="7">
        <v>4</v>
      </c>
      <c r="R2" s="4">
        <v>1</v>
      </c>
      <c r="S2" s="8">
        <v>44365</v>
      </c>
      <c r="T2" s="9">
        <v>0.184</v>
      </c>
      <c r="U2" s="9">
        <v>60</v>
      </c>
      <c r="V2" s="9">
        <f t="shared" ref="V2:V33" si="0">T2*U2</f>
        <v>11.04</v>
      </c>
      <c r="W2" s="33">
        <v>21.609878540039062</v>
      </c>
      <c r="X2" s="10">
        <f t="shared" ref="X2:X33" si="1">100/T2</f>
        <v>543.47826086956525</v>
      </c>
      <c r="Y2" s="9">
        <v>30</v>
      </c>
      <c r="Z2" s="11">
        <f t="shared" ref="Z2:Z33" si="2">30-Y2</f>
        <v>0</v>
      </c>
    </row>
    <row r="3" spans="1:26" x14ac:dyDescent="0.2">
      <c r="A3" t="s">
        <v>236</v>
      </c>
      <c r="B3">
        <v>83276</v>
      </c>
      <c r="C3" t="s">
        <v>61</v>
      </c>
      <c r="D3" s="31">
        <v>2.1794151617691302</v>
      </c>
      <c r="E3" s="31">
        <v>5.7099286413864103</v>
      </c>
      <c r="F3">
        <v>713984</v>
      </c>
      <c r="G3">
        <v>28</v>
      </c>
      <c r="H3">
        <v>2.1769981436339401</v>
      </c>
      <c r="I3">
        <v>5.7051019666759499</v>
      </c>
      <c r="J3" s="4" t="s">
        <v>20</v>
      </c>
      <c r="K3" s="4" t="s">
        <v>17</v>
      </c>
      <c r="L3" s="4" t="s">
        <v>21</v>
      </c>
      <c r="M3" s="4" t="s">
        <v>59</v>
      </c>
      <c r="N3" s="5">
        <v>43668</v>
      </c>
      <c r="O3" s="6">
        <v>0.625</v>
      </c>
      <c r="P3" s="4" t="s">
        <v>19</v>
      </c>
      <c r="Q3" s="7">
        <v>15</v>
      </c>
      <c r="R3" s="4">
        <v>6</v>
      </c>
      <c r="S3" s="8">
        <v>44365</v>
      </c>
      <c r="T3" s="9">
        <v>0.78200000000000003</v>
      </c>
      <c r="U3" s="9">
        <v>60</v>
      </c>
      <c r="V3" s="9">
        <f t="shared" si="0"/>
        <v>46.92</v>
      </c>
      <c r="W3" s="33">
        <v>19.651268005371094</v>
      </c>
      <c r="X3" s="10">
        <f t="shared" si="1"/>
        <v>127.8772378516624</v>
      </c>
      <c r="Y3" s="9">
        <v>30</v>
      </c>
      <c r="Z3" s="11">
        <f t="shared" si="2"/>
        <v>0</v>
      </c>
    </row>
    <row r="4" spans="1:26" x14ac:dyDescent="0.2">
      <c r="A4" t="s">
        <v>296</v>
      </c>
      <c r="B4">
        <v>59783</v>
      </c>
      <c r="C4" t="s">
        <v>266</v>
      </c>
      <c r="D4" s="31">
        <v>1.8816034282621501</v>
      </c>
      <c r="E4" s="31">
        <v>4.22994689145054</v>
      </c>
      <c r="F4">
        <v>465258</v>
      </c>
      <c r="G4">
        <v>23</v>
      </c>
      <c r="H4">
        <v>1.87903889340027</v>
      </c>
      <c r="I4">
        <v>4.2118290730389898</v>
      </c>
      <c r="J4" s="4" t="s">
        <v>20</v>
      </c>
      <c r="K4" s="4" t="s">
        <v>17</v>
      </c>
      <c r="L4" s="4" t="s">
        <v>18</v>
      </c>
      <c r="M4" s="4" t="s">
        <v>60</v>
      </c>
      <c r="N4" s="5">
        <v>43636</v>
      </c>
      <c r="O4" s="6">
        <v>0.27083333333333331</v>
      </c>
      <c r="P4" s="4" t="s">
        <v>19</v>
      </c>
      <c r="Q4" s="7">
        <v>9</v>
      </c>
      <c r="R4" s="4">
        <v>2</v>
      </c>
      <c r="S4" s="8">
        <v>44365</v>
      </c>
      <c r="T4" s="9">
        <v>0.316</v>
      </c>
      <c r="U4" s="9">
        <v>60</v>
      </c>
      <c r="V4" s="9">
        <f t="shared" si="0"/>
        <v>18.96</v>
      </c>
      <c r="W4" s="33">
        <v>21.51729456583659</v>
      </c>
      <c r="X4" s="10">
        <f t="shared" si="1"/>
        <v>316.45569620253167</v>
      </c>
      <c r="Y4" s="9">
        <v>30</v>
      </c>
      <c r="Z4" s="11">
        <f t="shared" si="2"/>
        <v>0</v>
      </c>
    </row>
    <row r="5" spans="1:26" x14ac:dyDescent="0.2">
      <c r="A5" t="s">
        <v>223</v>
      </c>
      <c r="B5">
        <v>97954</v>
      </c>
      <c r="C5" t="s">
        <v>62</v>
      </c>
      <c r="D5" s="31">
        <v>2.2497104813553301</v>
      </c>
      <c r="E5" s="31">
        <v>5.3134257395957496</v>
      </c>
      <c r="F5">
        <v>583931</v>
      </c>
      <c r="G5">
        <v>35</v>
      </c>
      <c r="H5">
        <v>2.2522973764965899</v>
      </c>
      <c r="I5">
        <v>5.3388487497632902</v>
      </c>
      <c r="J5" s="4" t="s">
        <v>22</v>
      </c>
      <c r="K5" s="4" t="s">
        <v>17</v>
      </c>
      <c r="L5" s="4" t="s">
        <v>21</v>
      </c>
      <c r="M5" s="4" t="s">
        <v>59</v>
      </c>
      <c r="N5" s="5">
        <v>43690</v>
      </c>
      <c r="O5" s="6">
        <v>0.27083333333333331</v>
      </c>
      <c r="P5" s="4" t="s">
        <v>19</v>
      </c>
      <c r="Q5" s="7">
        <v>17</v>
      </c>
      <c r="R5" s="4">
        <v>8</v>
      </c>
      <c r="S5" s="8">
        <v>44365</v>
      </c>
      <c r="T5" s="9">
        <v>0.48</v>
      </c>
      <c r="U5" s="9">
        <v>60</v>
      </c>
      <c r="V5" s="9">
        <f t="shared" si="0"/>
        <v>28.799999999999997</v>
      </c>
      <c r="W5" s="33">
        <v>19.451998392740887</v>
      </c>
      <c r="X5" s="10">
        <f t="shared" si="1"/>
        <v>208.33333333333334</v>
      </c>
      <c r="Y5" s="9">
        <v>30</v>
      </c>
      <c r="Z5" s="11">
        <f t="shared" si="2"/>
        <v>0</v>
      </c>
    </row>
    <row r="6" spans="1:26" x14ac:dyDescent="0.2">
      <c r="A6" t="s">
        <v>297</v>
      </c>
      <c r="B6">
        <v>141785</v>
      </c>
      <c r="C6" t="s">
        <v>267</v>
      </c>
      <c r="D6" s="31">
        <v>2.2160377534505198</v>
      </c>
      <c r="E6" s="31">
        <v>4.33057388403427</v>
      </c>
      <c r="F6">
        <v>1129980</v>
      </c>
      <c r="G6">
        <v>43</v>
      </c>
      <c r="H6">
        <v>2.21589098219791</v>
      </c>
      <c r="I6">
        <v>4.3165258681346002</v>
      </c>
      <c r="J6" s="4" t="s">
        <v>22</v>
      </c>
      <c r="K6" s="4" t="s">
        <v>17</v>
      </c>
      <c r="L6" s="4" t="s">
        <v>18</v>
      </c>
      <c r="M6" s="4" t="s">
        <v>60</v>
      </c>
      <c r="N6" s="5">
        <v>43657</v>
      </c>
      <c r="O6" s="6">
        <v>0.375</v>
      </c>
      <c r="P6" s="4" t="s">
        <v>19</v>
      </c>
      <c r="Q6" s="7">
        <v>11</v>
      </c>
      <c r="R6" s="4">
        <v>3</v>
      </c>
      <c r="S6" s="8">
        <v>44365</v>
      </c>
      <c r="T6" s="9">
        <v>10.1</v>
      </c>
      <c r="U6" s="9">
        <v>60</v>
      </c>
      <c r="V6" s="9">
        <f t="shared" si="0"/>
        <v>606</v>
      </c>
      <c r="W6" s="33">
        <v>13.785165150960287</v>
      </c>
      <c r="X6" s="10">
        <f t="shared" si="1"/>
        <v>9.9009900990099009</v>
      </c>
      <c r="Y6" s="10">
        <f>X6</f>
        <v>9.9009900990099009</v>
      </c>
      <c r="Z6" s="11">
        <f t="shared" si="2"/>
        <v>20.099009900990097</v>
      </c>
    </row>
    <row r="7" spans="1:26" x14ac:dyDescent="0.2">
      <c r="A7" t="s">
        <v>224</v>
      </c>
      <c r="B7">
        <v>98366</v>
      </c>
      <c r="C7" t="s">
        <v>63</v>
      </c>
      <c r="D7" s="31">
        <v>2.0779706383808398</v>
      </c>
      <c r="E7" s="31">
        <v>4.6292551922827201</v>
      </c>
      <c r="F7">
        <v>850705</v>
      </c>
      <c r="G7">
        <v>34</v>
      </c>
      <c r="H7">
        <v>2.0787774166405302</v>
      </c>
      <c r="I7">
        <v>4.62820344480392</v>
      </c>
      <c r="J7" s="4" t="s">
        <v>23</v>
      </c>
      <c r="K7" s="4" t="s">
        <v>17</v>
      </c>
      <c r="L7" s="4" t="s">
        <v>21</v>
      </c>
      <c r="M7" s="4" t="s">
        <v>59</v>
      </c>
      <c r="N7" s="5">
        <v>43690</v>
      </c>
      <c r="O7" s="6">
        <v>0.5</v>
      </c>
      <c r="P7" s="4" t="s">
        <v>19</v>
      </c>
      <c r="Q7" s="7">
        <v>18</v>
      </c>
      <c r="R7" s="4">
        <v>9</v>
      </c>
      <c r="S7" s="8">
        <v>44365</v>
      </c>
      <c r="T7" s="9">
        <v>0.29899999999999999</v>
      </c>
      <c r="U7" s="9">
        <v>60</v>
      </c>
      <c r="V7" s="9">
        <f t="shared" si="0"/>
        <v>17.939999999999998</v>
      </c>
      <c r="W7" s="33">
        <v>19.891139984130859</v>
      </c>
      <c r="X7" s="10">
        <f t="shared" si="1"/>
        <v>334.4481605351171</v>
      </c>
      <c r="Y7" s="9">
        <v>30</v>
      </c>
      <c r="Z7" s="11">
        <f t="shared" si="2"/>
        <v>0</v>
      </c>
    </row>
    <row r="8" spans="1:26" x14ac:dyDescent="0.2">
      <c r="A8" t="s">
        <v>298</v>
      </c>
      <c r="B8">
        <v>158112</v>
      </c>
      <c r="C8" t="s">
        <v>268</v>
      </c>
      <c r="D8" s="31">
        <v>2.9176300127176402</v>
      </c>
      <c r="E8" s="31">
        <v>12.224821277540499</v>
      </c>
      <c r="F8">
        <v>1545242</v>
      </c>
      <c r="G8">
        <v>47</v>
      </c>
      <c r="H8">
        <v>2.9177981610140198</v>
      </c>
      <c r="I8">
        <v>12.2253055835232</v>
      </c>
      <c r="J8" s="4" t="s">
        <v>23</v>
      </c>
      <c r="K8" s="4" t="s">
        <v>17</v>
      </c>
      <c r="L8" s="4" t="s">
        <v>18</v>
      </c>
      <c r="M8" s="4" t="s">
        <v>60</v>
      </c>
      <c r="N8" s="5">
        <v>43661</v>
      </c>
      <c r="O8" s="6">
        <v>0.875</v>
      </c>
      <c r="P8" s="4" t="s">
        <v>19</v>
      </c>
      <c r="Q8" s="7">
        <v>13</v>
      </c>
      <c r="R8" s="4">
        <v>5</v>
      </c>
      <c r="S8" s="8">
        <v>44365</v>
      </c>
      <c r="T8" s="9">
        <v>11.9</v>
      </c>
      <c r="U8" s="9">
        <v>60</v>
      </c>
      <c r="V8" s="9">
        <f t="shared" si="0"/>
        <v>714</v>
      </c>
      <c r="W8" s="33">
        <v>14.123638153076172</v>
      </c>
      <c r="X8" s="10">
        <f t="shared" si="1"/>
        <v>8.4033613445378155</v>
      </c>
      <c r="Y8" s="10">
        <f>X8</f>
        <v>8.4033613445378155</v>
      </c>
      <c r="Z8" s="11">
        <f t="shared" si="2"/>
        <v>21.596638655462186</v>
      </c>
    </row>
    <row r="9" spans="1:26" x14ac:dyDescent="0.2">
      <c r="A9" t="s">
        <v>225</v>
      </c>
      <c r="B9">
        <v>46819</v>
      </c>
      <c r="C9" t="s">
        <v>64</v>
      </c>
      <c r="D9" s="31">
        <v>2.0989725232076002</v>
      </c>
      <c r="E9" s="31">
        <v>4.9652150401304</v>
      </c>
      <c r="F9">
        <v>221967</v>
      </c>
      <c r="G9">
        <v>21</v>
      </c>
      <c r="H9">
        <v>2.0915184125952901</v>
      </c>
      <c r="I9">
        <v>4.9097951572008904</v>
      </c>
      <c r="J9" s="4" t="s">
        <v>24</v>
      </c>
      <c r="K9" s="4" t="s">
        <v>17</v>
      </c>
      <c r="L9" s="4" t="s">
        <v>21</v>
      </c>
      <c r="M9" s="4" t="s">
        <v>59</v>
      </c>
      <c r="N9" s="5">
        <v>43710</v>
      </c>
      <c r="O9" s="6">
        <v>0.4375</v>
      </c>
      <c r="P9" s="4" t="s">
        <v>19</v>
      </c>
      <c r="Q9" s="7">
        <v>22</v>
      </c>
      <c r="R9" s="4">
        <v>10</v>
      </c>
      <c r="S9" s="8">
        <v>44365</v>
      </c>
      <c r="T9" s="9">
        <v>1.44</v>
      </c>
      <c r="U9" s="9">
        <v>60</v>
      </c>
      <c r="V9" s="9">
        <f t="shared" si="0"/>
        <v>86.399999999999991</v>
      </c>
      <c r="W9" s="33">
        <v>17.730567932128906</v>
      </c>
      <c r="X9" s="10">
        <f t="shared" si="1"/>
        <v>69.444444444444443</v>
      </c>
      <c r="Y9" s="9">
        <v>30</v>
      </c>
      <c r="Z9" s="11">
        <f t="shared" si="2"/>
        <v>0</v>
      </c>
    </row>
    <row r="10" spans="1:26" x14ac:dyDescent="0.2">
      <c r="A10" t="s">
        <v>299</v>
      </c>
      <c r="B10">
        <v>111165</v>
      </c>
      <c r="C10" t="s">
        <v>269</v>
      </c>
      <c r="D10" s="31">
        <v>2.4120534228984498</v>
      </c>
      <c r="E10" s="31">
        <v>5.9266662053835004</v>
      </c>
      <c r="F10">
        <v>697122</v>
      </c>
      <c r="G10">
        <v>38</v>
      </c>
      <c r="H10">
        <v>2.4158677807001498</v>
      </c>
      <c r="I10">
        <v>5.9356279774229099</v>
      </c>
      <c r="J10" s="4" t="s">
        <v>24</v>
      </c>
      <c r="K10" s="4" t="s">
        <v>17</v>
      </c>
      <c r="L10" s="4" t="s">
        <v>18</v>
      </c>
      <c r="M10" s="4" t="s">
        <v>60</v>
      </c>
      <c r="N10" s="5">
        <v>43676</v>
      </c>
      <c r="O10" s="6">
        <v>0.875</v>
      </c>
      <c r="P10" s="4" t="s">
        <v>19</v>
      </c>
      <c r="Q10" s="7">
        <v>16</v>
      </c>
      <c r="R10" s="4">
        <v>7</v>
      </c>
      <c r="S10" s="8">
        <v>44365</v>
      </c>
      <c r="T10" s="9">
        <v>1.94</v>
      </c>
      <c r="U10" s="9">
        <v>60</v>
      </c>
      <c r="V10" s="9">
        <f t="shared" si="0"/>
        <v>116.39999999999999</v>
      </c>
      <c r="W10" s="33">
        <v>16.951862970987957</v>
      </c>
      <c r="X10" s="10">
        <f t="shared" si="1"/>
        <v>51.546391752577321</v>
      </c>
      <c r="Y10" s="9">
        <v>30</v>
      </c>
      <c r="Z10" s="11">
        <f t="shared" si="2"/>
        <v>0</v>
      </c>
    </row>
    <row r="11" spans="1:26" x14ac:dyDescent="0.2">
      <c r="A11" t="s">
        <v>226</v>
      </c>
      <c r="B11">
        <v>95321</v>
      </c>
      <c r="C11" t="s">
        <v>65</v>
      </c>
      <c r="D11" s="31">
        <v>2.3897796491029402</v>
      </c>
      <c r="E11" s="31">
        <v>7.5388489638777196</v>
      </c>
      <c r="F11">
        <v>605804</v>
      </c>
      <c r="G11">
        <v>29</v>
      </c>
      <c r="H11">
        <v>2.38475796041309</v>
      </c>
      <c r="I11">
        <v>7.4982404697526404</v>
      </c>
      <c r="J11" s="4" t="s">
        <v>25</v>
      </c>
      <c r="K11" s="4" t="s">
        <v>17</v>
      </c>
      <c r="L11" s="4" t="s">
        <v>21</v>
      </c>
      <c r="M11" s="4" t="s">
        <v>59</v>
      </c>
      <c r="N11" s="5">
        <v>43776</v>
      </c>
      <c r="O11" s="6">
        <v>0.3125</v>
      </c>
      <c r="P11" s="4" t="s">
        <v>26</v>
      </c>
      <c r="Q11" s="7">
        <v>3</v>
      </c>
      <c r="R11" s="4">
        <f t="shared" ref="R11:R42" si="3">R10+1</f>
        <v>8</v>
      </c>
      <c r="S11" s="8">
        <v>44365</v>
      </c>
      <c r="T11" s="9">
        <v>1.64</v>
      </c>
      <c r="U11" s="9">
        <v>60</v>
      </c>
      <c r="V11" s="9">
        <f t="shared" si="0"/>
        <v>98.399999999999991</v>
      </c>
      <c r="W11" s="33">
        <v>17.252034505208332</v>
      </c>
      <c r="X11" s="10">
        <f t="shared" si="1"/>
        <v>60.975609756097562</v>
      </c>
      <c r="Y11" s="9">
        <v>30</v>
      </c>
      <c r="Z11" s="11">
        <f t="shared" si="2"/>
        <v>0</v>
      </c>
    </row>
    <row r="12" spans="1:26" x14ac:dyDescent="0.2">
      <c r="A12" t="s">
        <v>300</v>
      </c>
      <c r="B12">
        <v>80535</v>
      </c>
      <c r="C12" t="s">
        <v>270</v>
      </c>
      <c r="D12" s="31">
        <v>2.4301029397087999</v>
      </c>
      <c r="E12" s="31">
        <v>7.2263903855225298</v>
      </c>
      <c r="F12">
        <v>473967</v>
      </c>
      <c r="G12">
        <v>26</v>
      </c>
      <c r="H12">
        <v>2.43034895482764</v>
      </c>
      <c r="I12">
        <v>7.2182584141643797</v>
      </c>
      <c r="J12" s="4" t="s">
        <v>25</v>
      </c>
      <c r="K12" s="4" t="s">
        <v>17</v>
      </c>
      <c r="L12" s="4" t="s">
        <v>18</v>
      </c>
      <c r="M12" s="4" t="s">
        <v>60</v>
      </c>
      <c r="N12" s="5">
        <v>43746</v>
      </c>
      <c r="O12" s="6">
        <v>0.38541666666666669</v>
      </c>
      <c r="P12" s="4" t="s">
        <v>19</v>
      </c>
      <c r="Q12" s="7">
        <v>24</v>
      </c>
      <c r="R12" s="4">
        <f t="shared" si="3"/>
        <v>9</v>
      </c>
      <c r="S12" s="8">
        <v>44365</v>
      </c>
      <c r="T12" s="9">
        <v>19.8</v>
      </c>
      <c r="U12" s="9">
        <v>60</v>
      </c>
      <c r="V12" s="9">
        <f t="shared" si="0"/>
        <v>1188</v>
      </c>
      <c r="W12" s="33">
        <v>13.723588307698568</v>
      </c>
      <c r="X12" s="10">
        <f t="shared" si="1"/>
        <v>5.0505050505050502</v>
      </c>
      <c r="Y12" s="10">
        <f>X12</f>
        <v>5.0505050505050502</v>
      </c>
      <c r="Z12" s="11">
        <f t="shared" si="2"/>
        <v>24.949494949494948</v>
      </c>
    </row>
    <row r="13" spans="1:26" x14ac:dyDescent="0.2">
      <c r="A13" t="s">
        <v>227</v>
      </c>
      <c r="B13">
        <v>23173</v>
      </c>
      <c r="C13" t="s">
        <v>66</v>
      </c>
      <c r="D13" s="31">
        <v>1.9659667145528901</v>
      </c>
      <c r="E13" s="31">
        <v>4.89990016424023</v>
      </c>
      <c r="F13">
        <v>110174</v>
      </c>
      <c r="G13">
        <v>14</v>
      </c>
      <c r="H13">
        <v>1.9683626604067701</v>
      </c>
      <c r="I13">
        <v>4.9144730847056097</v>
      </c>
      <c r="J13" s="4" t="s">
        <v>27</v>
      </c>
      <c r="K13" s="4" t="s">
        <v>17</v>
      </c>
      <c r="L13" s="4" t="s">
        <v>21</v>
      </c>
      <c r="M13" s="4" t="s">
        <v>59</v>
      </c>
      <c r="N13" s="5">
        <v>43822</v>
      </c>
      <c r="O13" s="6">
        <v>0.2986111111111111</v>
      </c>
      <c r="P13" s="4" t="s">
        <v>26</v>
      </c>
      <c r="Q13" s="7">
        <v>9</v>
      </c>
      <c r="R13" s="4">
        <f t="shared" si="3"/>
        <v>10</v>
      </c>
      <c r="S13" s="8">
        <v>44368</v>
      </c>
      <c r="T13" s="9">
        <v>0.47499999999999998</v>
      </c>
      <c r="U13" s="9">
        <v>60</v>
      </c>
      <c r="V13" s="9">
        <f t="shared" si="0"/>
        <v>28.5</v>
      </c>
      <c r="W13" s="33">
        <v>18.230283737182617</v>
      </c>
      <c r="X13" s="10">
        <f t="shared" si="1"/>
        <v>210.5263157894737</v>
      </c>
      <c r="Y13" s="9">
        <v>30</v>
      </c>
      <c r="Z13" s="11">
        <f t="shared" si="2"/>
        <v>0</v>
      </c>
    </row>
    <row r="14" spans="1:26" x14ac:dyDescent="0.2">
      <c r="A14" t="s">
        <v>301</v>
      </c>
      <c r="B14">
        <v>23356</v>
      </c>
      <c r="C14" t="s">
        <v>271</v>
      </c>
      <c r="D14" s="31">
        <v>1.7285979906304001</v>
      </c>
      <c r="E14" s="31">
        <v>4.2069055612001804</v>
      </c>
      <c r="F14">
        <v>111067</v>
      </c>
      <c r="G14">
        <v>11</v>
      </c>
      <c r="H14">
        <v>1.72655504973744</v>
      </c>
      <c r="I14">
        <v>4.1908759778169502</v>
      </c>
      <c r="J14" s="4" t="s">
        <v>27</v>
      </c>
      <c r="K14" s="4" t="s">
        <v>17</v>
      </c>
      <c r="L14" s="4" t="s">
        <v>18</v>
      </c>
      <c r="M14" s="4" t="s">
        <v>60</v>
      </c>
      <c r="N14" s="5">
        <v>43790</v>
      </c>
      <c r="O14" s="6">
        <v>0.45833333333333331</v>
      </c>
      <c r="P14" s="4" t="s">
        <v>26</v>
      </c>
      <c r="Q14" s="7">
        <v>4</v>
      </c>
      <c r="R14" s="4">
        <f t="shared" si="3"/>
        <v>11</v>
      </c>
      <c r="S14" s="8">
        <v>44365</v>
      </c>
      <c r="T14" s="9">
        <v>0.33500000000000002</v>
      </c>
      <c r="U14" s="9">
        <v>60</v>
      </c>
      <c r="V14" s="9">
        <f t="shared" si="0"/>
        <v>20.100000000000001</v>
      </c>
      <c r="W14" s="33">
        <v>19.207002003987629</v>
      </c>
      <c r="X14" s="10">
        <f t="shared" si="1"/>
        <v>298.50746268656712</v>
      </c>
      <c r="Y14" s="9">
        <v>30</v>
      </c>
      <c r="Z14" s="11">
        <f t="shared" si="2"/>
        <v>0</v>
      </c>
    </row>
    <row r="15" spans="1:26" x14ac:dyDescent="0.2">
      <c r="A15" t="s">
        <v>228</v>
      </c>
      <c r="B15">
        <v>79478</v>
      </c>
      <c r="C15" t="s">
        <v>67</v>
      </c>
      <c r="D15" s="31">
        <v>2.4919840285107702</v>
      </c>
      <c r="E15" s="31">
        <v>7.1285032091820897</v>
      </c>
      <c r="F15">
        <v>385913</v>
      </c>
      <c r="G15">
        <v>39</v>
      </c>
      <c r="H15">
        <v>2.49274263230493</v>
      </c>
      <c r="I15">
        <v>7.1297757300934803</v>
      </c>
      <c r="J15" s="4" t="s">
        <v>28</v>
      </c>
      <c r="K15" s="4" t="s">
        <v>17</v>
      </c>
      <c r="L15" s="4" t="s">
        <v>21</v>
      </c>
      <c r="M15" s="4" t="s">
        <v>59</v>
      </c>
      <c r="N15" s="5">
        <v>43844</v>
      </c>
      <c r="O15" s="6">
        <v>0.35138888888888892</v>
      </c>
      <c r="P15" s="4" t="s">
        <v>26</v>
      </c>
      <c r="Q15" s="7">
        <v>11</v>
      </c>
      <c r="R15" s="4">
        <f t="shared" si="3"/>
        <v>12</v>
      </c>
      <c r="S15" s="8">
        <v>44368</v>
      </c>
      <c r="T15" s="9">
        <v>2.42</v>
      </c>
      <c r="U15" s="9">
        <v>60</v>
      </c>
      <c r="V15" s="9">
        <f t="shared" si="0"/>
        <v>145.19999999999999</v>
      </c>
      <c r="W15" s="33">
        <v>16.130224227905273</v>
      </c>
      <c r="X15" s="10">
        <f t="shared" si="1"/>
        <v>41.32231404958678</v>
      </c>
      <c r="Y15" s="9">
        <v>30</v>
      </c>
      <c r="Z15" s="11">
        <f t="shared" si="2"/>
        <v>0</v>
      </c>
    </row>
    <row r="16" spans="1:26" x14ac:dyDescent="0.2">
      <c r="A16" t="s">
        <v>302</v>
      </c>
      <c r="B16">
        <v>76416</v>
      </c>
      <c r="C16" t="s">
        <v>272</v>
      </c>
      <c r="D16" s="31">
        <v>2.7355355277091502</v>
      </c>
      <c r="E16" s="31">
        <v>9.2269259768861502</v>
      </c>
      <c r="F16">
        <v>355345</v>
      </c>
      <c r="G16">
        <v>40</v>
      </c>
      <c r="H16">
        <v>2.7324753518293199</v>
      </c>
      <c r="I16">
        <v>9.1837790754123603</v>
      </c>
      <c r="J16" s="4" t="s">
        <v>28</v>
      </c>
      <c r="K16" s="4" t="s">
        <v>17</v>
      </c>
      <c r="L16" s="4" t="s">
        <v>18</v>
      </c>
      <c r="M16" s="4" t="s">
        <v>60</v>
      </c>
      <c r="N16" s="5">
        <v>43811</v>
      </c>
      <c r="O16" s="6">
        <v>0.80972222222222223</v>
      </c>
      <c r="P16" s="4" t="s">
        <v>26</v>
      </c>
      <c r="Q16" s="7">
        <v>7</v>
      </c>
      <c r="R16" s="4">
        <f t="shared" si="3"/>
        <v>13</v>
      </c>
      <c r="S16" s="8">
        <v>44368</v>
      </c>
      <c r="T16" s="9">
        <v>44.1</v>
      </c>
      <c r="U16" s="9">
        <v>60</v>
      </c>
      <c r="V16" s="9">
        <f t="shared" si="0"/>
        <v>2646</v>
      </c>
      <c r="W16" s="33">
        <v>10.928855578104654</v>
      </c>
      <c r="X16" s="10">
        <f t="shared" si="1"/>
        <v>2.2675736961451247</v>
      </c>
      <c r="Y16" s="10">
        <f>X16</f>
        <v>2.2675736961451247</v>
      </c>
      <c r="Z16" s="11">
        <f t="shared" si="2"/>
        <v>27.732426303854876</v>
      </c>
    </row>
    <row r="17" spans="1:26" x14ac:dyDescent="0.2">
      <c r="A17" t="s">
        <v>229</v>
      </c>
      <c r="B17">
        <v>36734</v>
      </c>
      <c r="C17" t="s">
        <v>68</v>
      </c>
      <c r="D17" s="31">
        <v>1.7296362566438199</v>
      </c>
      <c r="E17" s="31">
        <v>4.1919732222849602</v>
      </c>
      <c r="F17">
        <v>206439</v>
      </c>
      <c r="G17">
        <v>14</v>
      </c>
      <c r="H17">
        <v>1.7268283993214799</v>
      </c>
      <c r="I17">
        <v>4.1798378022906499</v>
      </c>
      <c r="J17" s="4" t="s">
        <v>29</v>
      </c>
      <c r="K17" s="4" t="s">
        <v>17</v>
      </c>
      <c r="L17" s="4" t="s">
        <v>21</v>
      </c>
      <c r="M17" s="4" t="s">
        <v>59</v>
      </c>
      <c r="N17" s="5">
        <v>43885</v>
      </c>
      <c r="O17" s="6">
        <v>0.41666666666666669</v>
      </c>
      <c r="P17" s="4" t="s">
        <v>26</v>
      </c>
      <c r="Q17" s="7">
        <v>16</v>
      </c>
      <c r="R17" s="4">
        <f t="shared" si="3"/>
        <v>14</v>
      </c>
      <c r="S17" s="8">
        <v>44368</v>
      </c>
      <c r="T17" s="9">
        <v>0.36199999999999999</v>
      </c>
      <c r="U17" s="9">
        <v>60</v>
      </c>
      <c r="V17" s="9">
        <f t="shared" si="0"/>
        <v>21.72</v>
      </c>
      <c r="W17" s="33">
        <v>19.469440460205078</v>
      </c>
      <c r="X17" s="10">
        <f t="shared" si="1"/>
        <v>276.24309392265195</v>
      </c>
      <c r="Y17" s="9">
        <v>30</v>
      </c>
      <c r="Z17" s="11">
        <f t="shared" si="2"/>
        <v>0</v>
      </c>
    </row>
    <row r="18" spans="1:26" x14ac:dyDescent="0.2">
      <c r="A18" t="s">
        <v>303</v>
      </c>
      <c r="B18">
        <v>36046</v>
      </c>
      <c r="C18" t="s">
        <v>273</v>
      </c>
      <c r="D18" s="31">
        <v>1.8227431219665899</v>
      </c>
      <c r="E18" s="31">
        <v>4.1890951642378802</v>
      </c>
      <c r="F18">
        <v>204031</v>
      </c>
      <c r="G18">
        <v>19</v>
      </c>
      <c r="H18">
        <v>1.81835731293959</v>
      </c>
      <c r="I18">
        <v>4.1722337182595499</v>
      </c>
      <c r="J18" s="4" t="s">
        <v>29</v>
      </c>
      <c r="K18" s="4" t="s">
        <v>17</v>
      </c>
      <c r="L18" s="4" t="s">
        <v>18</v>
      </c>
      <c r="M18" s="4" t="s">
        <v>60</v>
      </c>
      <c r="N18" s="5">
        <v>43850</v>
      </c>
      <c r="O18" s="6">
        <v>0.45833333333333331</v>
      </c>
      <c r="P18" s="4" t="s">
        <v>26</v>
      </c>
      <c r="Q18" s="7">
        <v>14</v>
      </c>
      <c r="R18" s="4">
        <f t="shared" si="3"/>
        <v>15</v>
      </c>
      <c r="S18" s="8">
        <v>44368</v>
      </c>
      <c r="T18" s="9">
        <v>1.71</v>
      </c>
      <c r="U18" s="9">
        <v>60</v>
      </c>
      <c r="V18" s="9">
        <f t="shared" si="0"/>
        <v>102.6</v>
      </c>
      <c r="W18" s="33">
        <v>17.232132593790691</v>
      </c>
      <c r="X18" s="10">
        <f t="shared" si="1"/>
        <v>58.479532163742689</v>
      </c>
      <c r="Y18" s="9">
        <v>30</v>
      </c>
      <c r="Z18" s="11">
        <f t="shared" si="2"/>
        <v>0</v>
      </c>
    </row>
    <row r="19" spans="1:26" x14ac:dyDescent="0.2">
      <c r="A19" t="s">
        <v>230</v>
      </c>
      <c r="B19">
        <v>44117</v>
      </c>
      <c r="C19" t="s">
        <v>69</v>
      </c>
      <c r="D19" s="31">
        <v>1.67574136219679</v>
      </c>
      <c r="E19" s="31">
        <v>3.99790372256557</v>
      </c>
      <c r="F19">
        <v>414894</v>
      </c>
      <c r="G19">
        <v>15</v>
      </c>
      <c r="H19">
        <v>1.67785024964142</v>
      </c>
      <c r="I19">
        <v>3.9981133526725299</v>
      </c>
      <c r="J19" s="4" t="s">
        <v>30</v>
      </c>
      <c r="K19" s="4" t="s">
        <v>17</v>
      </c>
      <c r="L19" s="4" t="s">
        <v>21</v>
      </c>
      <c r="M19" s="4" t="s">
        <v>59</v>
      </c>
      <c r="N19" s="5">
        <v>43936</v>
      </c>
      <c r="O19" s="6">
        <v>0.35416666666666669</v>
      </c>
      <c r="P19" s="4" t="s">
        <v>26</v>
      </c>
      <c r="Q19" s="7">
        <v>22</v>
      </c>
      <c r="R19" s="4">
        <f t="shared" si="3"/>
        <v>16</v>
      </c>
      <c r="S19" s="8">
        <v>44368</v>
      </c>
      <c r="T19" s="9">
        <v>0.107</v>
      </c>
      <c r="U19" s="9">
        <v>60</v>
      </c>
      <c r="V19" s="9">
        <f t="shared" si="0"/>
        <v>6.42</v>
      </c>
      <c r="W19" s="33">
        <v>20.769843419392902</v>
      </c>
      <c r="X19" s="10">
        <f t="shared" si="1"/>
        <v>934.57943925233644</v>
      </c>
      <c r="Y19" s="9">
        <v>30</v>
      </c>
      <c r="Z19" s="11">
        <f t="shared" si="2"/>
        <v>0</v>
      </c>
    </row>
    <row r="20" spans="1:26" x14ac:dyDescent="0.2">
      <c r="A20" t="s">
        <v>304</v>
      </c>
      <c r="B20">
        <v>38203</v>
      </c>
      <c r="C20" t="s">
        <v>274</v>
      </c>
      <c r="D20" s="31">
        <v>1.5658814225682101</v>
      </c>
      <c r="E20" s="31">
        <v>3.2865310199751399</v>
      </c>
      <c r="F20">
        <v>275819</v>
      </c>
      <c r="G20">
        <v>13</v>
      </c>
      <c r="H20">
        <v>1.5623586397017799</v>
      </c>
      <c r="I20">
        <v>3.2745263145560002</v>
      </c>
      <c r="J20" s="4" t="s">
        <v>30</v>
      </c>
      <c r="K20" s="4" t="s">
        <v>17</v>
      </c>
      <c r="L20" s="4" t="s">
        <v>18</v>
      </c>
      <c r="M20" s="4" t="s">
        <v>60</v>
      </c>
      <c r="N20" s="5">
        <v>43900</v>
      </c>
      <c r="O20" s="6">
        <v>0.33333333333333331</v>
      </c>
      <c r="P20" s="4" t="s">
        <v>26</v>
      </c>
      <c r="Q20" s="7">
        <v>21</v>
      </c>
      <c r="R20" s="4">
        <f t="shared" si="3"/>
        <v>17</v>
      </c>
      <c r="S20" s="8">
        <v>44368</v>
      </c>
      <c r="T20" s="9">
        <v>0.88400000000000001</v>
      </c>
      <c r="U20" s="9">
        <v>60</v>
      </c>
      <c r="V20" s="9">
        <f t="shared" si="0"/>
        <v>53.04</v>
      </c>
      <c r="W20" s="33">
        <v>16.391634623209637</v>
      </c>
      <c r="X20" s="10">
        <f t="shared" si="1"/>
        <v>113.12217194570135</v>
      </c>
      <c r="Y20" s="9">
        <v>30</v>
      </c>
      <c r="Z20" s="11">
        <f t="shared" si="2"/>
        <v>0</v>
      </c>
    </row>
    <row r="21" spans="1:26" x14ac:dyDescent="0.2">
      <c r="A21" t="s">
        <v>231</v>
      </c>
      <c r="B21">
        <v>58300</v>
      </c>
      <c r="C21" t="s">
        <v>70</v>
      </c>
      <c r="D21" s="31">
        <v>2.0059915840074098</v>
      </c>
      <c r="E21" s="31">
        <v>4.5054779168245496</v>
      </c>
      <c r="F21">
        <v>306145</v>
      </c>
      <c r="G21">
        <v>24</v>
      </c>
      <c r="H21">
        <v>2.0102932111584599</v>
      </c>
      <c r="I21">
        <v>4.5129341182198397</v>
      </c>
      <c r="J21" s="4" t="s">
        <v>31</v>
      </c>
      <c r="K21" s="4" t="s">
        <v>17</v>
      </c>
      <c r="L21" s="4" t="s">
        <v>21</v>
      </c>
      <c r="M21" s="4" t="s">
        <v>59</v>
      </c>
      <c r="N21" s="5">
        <v>44188</v>
      </c>
      <c r="O21" s="6">
        <v>0.29166666666666669</v>
      </c>
      <c r="P21" s="4" t="s">
        <v>32</v>
      </c>
      <c r="Q21" s="7">
        <v>17</v>
      </c>
      <c r="R21" s="4">
        <f t="shared" si="3"/>
        <v>18</v>
      </c>
      <c r="S21" s="8">
        <v>44368</v>
      </c>
      <c r="T21" s="9">
        <v>1.0900000000000001</v>
      </c>
      <c r="U21" s="9">
        <v>60</v>
      </c>
      <c r="V21" s="9">
        <f t="shared" si="0"/>
        <v>65.400000000000006</v>
      </c>
      <c r="W21" s="33">
        <v>17.316196441650391</v>
      </c>
      <c r="X21" s="10">
        <f t="shared" si="1"/>
        <v>91.743119266055032</v>
      </c>
      <c r="Y21" s="9">
        <v>30</v>
      </c>
      <c r="Z21" s="11">
        <f t="shared" si="2"/>
        <v>0</v>
      </c>
    </row>
    <row r="22" spans="1:26" x14ac:dyDescent="0.2">
      <c r="A22" t="s">
        <v>305</v>
      </c>
      <c r="B22">
        <v>70342</v>
      </c>
      <c r="C22" t="s">
        <v>275</v>
      </c>
      <c r="D22" s="31">
        <v>2.1785077528894701</v>
      </c>
      <c r="E22" s="31">
        <v>4.9733545333274103</v>
      </c>
      <c r="F22">
        <v>408556</v>
      </c>
      <c r="G22">
        <v>33</v>
      </c>
      <c r="H22">
        <v>2.18112521923296</v>
      </c>
      <c r="I22">
        <v>4.9860486995190803</v>
      </c>
      <c r="J22" s="12" t="s">
        <v>31</v>
      </c>
      <c r="K22" s="12" t="s">
        <v>17</v>
      </c>
      <c r="L22" s="12" t="s">
        <v>18</v>
      </c>
      <c r="M22" s="4" t="s">
        <v>60</v>
      </c>
      <c r="N22" s="13">
        <v>44160</v>
      </c>
      <c r="O22" s="14">
        <v>0.375</v>
      </c>
      <c r="P22" s="4" t="s">
        <v>32</v>
      </c>
      <c r="Q22" s="7">
        <v>14</v>
      </c>
      <c r="R22" s="4">
        <f t="shared" si="3"/>
        <v>19</v>
      </c>
      <c r="S22" s="8">
        <v>44368</v>
      </c>
      <c r="T22" s="9">
        <v>2.0699999999999998</v>
      </c>
      <c r="U22" s="9">
        <v>60</v>
      </c>
      <c r="V22" s="9">
        <f t="shared" si="0"/>
        <v>124.19999999999999</v>
      </c>
      <c r="W22" s="33">
        <v>14.87618096669515</v>
      </c>
      <c r="X22" s="10">
        <f t="shared" si="1"/>
        <v>48.309178743961354</v>
      </c>
      <c r="Y22" s="9">
        <v>30</v>
      </c>
      <c r="Z22" s="11">
        <f t="shared" si="2"/>
        <v>0</v>
      </c>
    </row>
    <row r="23" spans="1:26" x14ac:dyDescent="0.2">
      <c r="A23" t="s">
        <v>232</v>
      </c>
      <c r="B23">
        <v>104141</v>
      </c>
      <c r="C23" t="s">
        <v>71</v>
      </c>
      <c r="D23" s="31">
        <v>2.4718024297261501</v>
      </c>
      <c r="E23" s="31">
        <v>7.0380708139316903</v>
      </c>
      <c r="F23">
        <v>615369</v>
      </c>
      <c r="G23">
        <v>34</v>
      </c>
      <c r="H23">
        <v>2.4763219074065201</v>
      </c>
      <c r="I23">
        <v>7.1004366156654903</v>
      </c>
      <c r="J23" s="4" t="s">
        <v>33</v>
      </c>
      <c r="K23" s="4" t="s">
        <v>17</v>
      </c>
      <c r="L23" s="4" t="s">
        <v>21</v>
      </c>
      <c r="M23" s="4" t="s">
        <v>59</v>
      </c>
      <c r="N23" s="5">
        <v>44249</v>
      </c>
      <c r="O23" s="6">
        <v>0.38541666666666669</v>
      </c>
      <c r="P23" s="4" t="s">
        <v>32</v>
      </c>
      <c r="Q23" s="7">
        <v>18</v>
      </c>
      <c r="R23" s="4">
        <f t="shared" si="3"/>
        <v>20</v>
      </c>
      <c r="S23" s="8">
        <v>44368</v>
      </c>
      <c r="T23" s="9">
        <v>38.6</v>
      </c>
      <c r="U23" s="9">
        <v>60</v>
      </c>
      <c r="V23" s="9">
        <f t="shared" si="0"/>
        <v>2316</v>
      </c>
      <c r="W23" s="33">
        <v>11.133339564005533</v>
      </c>
      <c r="X23" s="10">
        <f t="shared" si="1"/>
        <v>2.5906735751295336</v>
      </c>
      <c r="Y23" s="10">
        <f>X23</f>
        <v>2.5906735751295336</v>
      </c>
      <c r="Z23" s="11">
        <f t="shared" si="2"/>
        <v>27.409326424870468</v>
      </c>
    </row>
    <row r="24" spans="1:26" x14ac:dyDescent="0.2">
      <c r="A24" t="s">
        <v>306</v>
      </c>
      <c r="B24">
        <v>31970</v>
      </c>
      <c r="C24" t="s">
        <v>276</v>
      </c>
      <c r="D24" s="31">
        <v>2.33066514944464</v>
      </c>
      <c r="E24" s="31">
        <v>6.6056307669647003</v>
      </c>
      <c r="F24">
        <v>139874</v>
      </c>
      <c r="G24">
        <v>23</v>
      </c>
      <c r="H24">
        <v>2.32409140662228</v>
      </c>
      <c r="I24">
        <v>6.5538550770321198</v>
      </c>
      <c r="J24" s="4" t="s">
        <v>33</v>
      </c>
      <c r="K24" s="4" t="s">
        <v>17</v>
      </c>
      <c r="L24" s="4" t="s">
        <v>18</v>
      </c>
      <c r="M24" s="4" t="s">
        <v>60</v>
      </c>
      <c r="N24" s="5">
        <v>44215</v>
      </c>
      <c r="O24" s="6">
        <v>0.94097222222222221</v>
      </c>
      <c r="P24" s="4" t="s">
        <v>32</v>
      </c>
      <c r="Q24" s="7">
        <v>19</v>
      </c>
      <c r="R24" s="4">
        <f t="shared" si="3"/>
        <v>21</v>
      </c>
      <c r="S24" s="8">
        <v>44368</v>
      </c>
      <c r="T24" s="9">
        <v>7.23</v>
      </c>
      <c r="U24" s="9">
        <v>60</v>
      </c>
      <c r="V24" s="9">
        <f t="shared" si="0"/>
        <v>433.8</v>
      </c>
      <c r="W24" s="33">
        <v>13.658063252766928</v>
      </c>
      <c r="X24" s="10">
        <f t="shared" si="1"/>
        <v>13.831258644536652</v>
      </c>
      <c r="Y24" s="10">
        <f>X24</f>
        <v>13.831258644536652</v>
      </c>
      <c r="Z24" s="11">
        <f t="shared" si="2"/>
        <v>16.168741355463347</v>
      </c>
    </row>
    <row r="25" spans="1:26" x14ac:dyDescent="0.2">
      <c r="A25" t="s">
        <v>233</v>
      </c>
      <c r="B25">
        <v>116025</v>
      </c>
      <c r="C25" t="s">
        <v>72</v>
      </c>
      <c r="D25" s="31">
        <v>2.7464697607654598</v>
      </c>
      <c r="E25" s="31">
        <v>7.6104908856826299</v>
      </c>
      <c r="F25">
        <v>435793</v>
      </c>
      <c r="G25">
        <v>44</v>
      </c>
      <c r="H25">
        <v>2.7459794708054401</v>
      </c>
      <c r="I25">
        <v>7.6181032793530798</v>
      </c>
      <c r="J25" s="4" t="s">
        <v>34</v>
      </c>
      <c r="K25" s="4" t="s">
        <v>17</v>
      </c>
      <c r="L25" s="4" t="s">
        <v>21</v>
      </c>
      <c r="M25" s="4" t="s">
        <v>59</v>
      </c>
      <c r="N25" s="5">
        <v>44270</v>
      </c>
      <c r="O25" s="6">
        <v>0.70833333333333337</v>
      </c>
      <c r="P25" s="4" t="s">
        <v>32</v>
      </c>
      <c r="Q25" s="7">
        <v>20</v>
      </c>
      <c r="R25" s="4">
        <f t="shared" si="3"/>
        <v>22</v>
      </c>
      <c r="S25" s="8">
        <v>44368</v>
      </c>
      <c r="T25" s="9">
        <v>10.8</v>
      </c>
      <c r="U25" s="9">
        <v>60</v>
      </c>
      <c r="V25" s="9">
        <f t="shared" si="0"/>
        <v>648</v>
      </c>
      <c r="W25" s="33">
        <v>12.609653155008951</v>
      </c>
      <c r="X25" s="10">
        <f t="shared" si="1"/>
        <v>9.2592592592592595</v>
      </c>
      <c r="Y25" s="10">
        <f>X25</f>
        <v>9.2592592592592595</v>
      </c>
      <c r="Z25" s="11">
        <f t="shared" si="2"/>
        <v>20.74074074074074</v>
      </c>
    </row>
    <row r="26" spans="1:26" x14ac:dyDescent="0.2">
      <c r="A26" t="s">
        <v>307</v>
      </c>
      <c r="B26">
        <v>127241</v>
      </c>
      <c r="C26" t="s">
        <v>277</v>
      </c>
      <c r="D26" s="31">
        <v>2.8708984316030302</v>
      </c>
      <c r="E26" s="31">
        <v>9.4704876400148805</v>
      </c>
      <c r="F26">
        <v>447877</v>
      </c>
      <c r="G26">
        <v>46</v>
      </c>
      <c r="H26">
        <v>2.8703178706427201</v>
      </c>
      <c r="I26">
        <v>9.4924358656787806</v>
      </c>
      <c r="J26" s="4" t="s">
        <v>34</v>
      </c>
      <c r="K26" s="4" t="s">
        <v>17</v>
      </c>
      <c r="L26" s="4" t="s">
        <v>18</v>
      </c>
      <c r="M26" s="4" t="s">
        <v>60</v>
      </c>
      <c r="N26" s="5">
        <v>44242</v>
      </c>
      <c r="O26" s="6">
        <v>0.64583333333333337</v>
      </c>
      <c r="P26" s="4" t="s">
        <v>32</v>
      </c>
      <c r="Q26" s="7">
        <v>21</v>
      </c>
      <c r="R26" s="4">
        <f t="shared" si="3"/>
        <v>23</v>
      </c>
      <c r="S26" s="8">
        <v>44368</v>
      </c>
      <c r="T26" s="9">
        <v>5.47</v>
      </c>
      <c r="U26" s="9">
        <v>60</v>
      </c>
      <c r="V26" s="9">
        <f t="shared" si="0"/>
        <v>328.2</v>
      </c>
      <c r="W26" s="33">
        <v>14.392145156860352</v>
      </c>
      <c r="X26" s="10">
        <f t="shared" si="1"/>
        <v>18.281535648994517</v>
      </c>
      <c r="Y26" s="10">
        <f>X26</f>
        <v>18.281535648994517</v>
      </c>
      <c r="Z26" s="11">
        <f t="shared" si="2"/>
        <v>11.718464351005483</v>
      </c>
    </row>
    <row r="27" spans="1:26" x14ac:dyDescent="0.2">
      <c r="A27" t="s">
        <v>234</v>
      </c>
      <c r="B27">
        <v>57807</v>
      </c>
      <c r="C27" t="s">
        <v>73</v>
      </c>
      <c r="D27" s="31">
        <v>1.95326064911388</v>
      </c>
      <c r="E27" s="31">
        <v>4.4809800243614797</v>
      </c>
      <c r="F27">
        <v>399759</v>
      </c>
      <c r="G27">
        <v>21</v>
      </c>
      <c r="H27">
        <v>1.9483829020637899</v>
      </c>
      <c r="I27">
        <v>4.4592914090666298</v>
      </c>
      <c r="J27" s="4" t="s">
        <v>35</v>
      </c>
      <c r="K27" s="4" t="s">
        <v>17</v>
      </c>
      <c r="L27" s="4" t="s">
        <v>21</v>
      </c>
      <c r="M27" s="4" t="s">
        <v>59</v>
      </c>
      <c r="N27" s="5">
        <v>44312</v>
      </c>
      <c r="O27" s="6">
        <v>0.54513888888888895</v>
      </c>
      <c r="P27" s="4" t="s">
        <v>32</v>
      </c>
      <c r="Q27" s="7">
        <v>25</v>
      </c>
      <c r="R27" s="4">
        <f t="shared" si="3"/>
        <v>24</v>
      </c>
      <c r="S27" s="8">
        <v>44368</v>
      </c>
      <c r="T27" s="9">
        <v>1.54</v>
      </c>
      <c r="U27" s="9">
        <v>60</v>
      </c>
      <c r="V27" s="9">
        <f t="shared" si="0"/>
        <v>92.4</v>
      </c>
      <c r="W27" s="33">
        <v>18.249732335408527</v>
      </c>
      <c r="X27" s="10">
        <f t="shared" si="1"/>
        <v>64.935064935064929</v>
      </c>
      <c r="Y27" s="9">
        <v>30</v>
      </c>
      <c r="Z27" s="11">
        <f t="shared" si="2"/>
        <v>0</v>
      </c>
    </row>
    <row r="28" spans="1:26" x14ac:dyDescent="0.2">
      <c r="A28" t="s">
        <v>308</v>
      </c>
      <c r="B28">
        <v>66615</v>
      </c>
      <c r="C28" t="s">
        <v>278</v>
      </c>
      <c r="D28" s="31">
        <v>2.0561756181835098</v>
      </c>
      <c r="E28" s="31">
        <v>5.3127225922109096</v>
      </c>
      <c r="F28">
        <v>466139</v>
      </c>
      <c r="G28">
        <v>23</v>
      </c>
      <c r="H28">
        <v>2.05749857257074</v>
      </c>
      <c r="I28">
        <v>5.3096853518906197</v>
      </c>
      <c r="J28" s="4" t="s">
        <v>35</v>
      </c>
      <c r="K28" s="4" t="s">
        <v>17</v>
      </c>
      <c r="L28" s="4" t="s">
        <v>18</v>
      </c>
      <c r="M28" s="4" t="s">
        <v>60</v>
      </c>
      <c r="N28" s="5">
        <v>44283</v>
      </c>
      <c r="O28" s="6">
        <v>0.59722222222222221</v>
      </c>
      <c r="P28" s="4" t="s">
        <v>32</v>
      </c>
      <c r="Q28" s="7">
        <v>22</v>
      </c>
      <c r="R28" s="4">
        <f t="shared" si="3"/>
        <v>25</v>
      </c>
      <c r="S28" s="8">
        <v>44368</v>
      </c>
      <c r="T28" s="9">
        <v>1.28</v>
      </c>
      <c r="U28" s="9">
        <v>60</v>
      </c>
      <c r="V28" s="9">
        <f t="shared" si="0"/>
        <v>76.8</v>
      </c>
      <c r="W28" s="33">
        <v>18.428709665934246</v>
      </c>
      <c r="X28" s="10">
        <f t="shared" si="1"/>
        <v>78.125</v>
      </c>
      <c r="Y28" s="9">
        <v>30</v>
      </c>
      <c r="Z28" s="11">
        <f t="shared" si="2"/>
        <v>0</v>
      </c>
    </row>
    <row r="29" spans="1:26" x14ac:dyDescent="0.2">
      <c r="A29" t="s">
        <v>235</v>
      </c>
      <c r="B29">
        <v>71570</v>
      </c>
      <c r="C29" t="s">
        <v>74</v>
      </c>
      <c r="D29" s="31">
        <v>2.28903175423974</v>
      </c>
      <c r="E29" s="31">
        <v>6.7262703362003098</v>
      </c>
      <c r="F29">
        <v>374181</v>
      </c>
      <c r="G29">
        <v>27</v>
      </c>
      <c r="H29">
        <v>2.28699122015193</v>
      </c>
      <c r="I29">
        <v>6.7068086845939296</v>
      </c>
      <c r="J29" s="4" t="s">
        <v>36</v>
      </c>
      <c r="K29" s="4" t="s">
        <v>17</v>
      </c>
      <c r="L29" s="4" t="s">
        <v>21</v>
      </c>
      <c r="M29" s="4" t="s">
        <v>59</v>
      </c>
      <c r="N29" s="5">
        <v>44317</v>
      </c>
      <c r="O29" s="6">
        <v>0.63541666666666663</v>
      </c>
      <c r="P29" s="4" t="s">
        <v>32</v>
      </c>
      <c r="Q29" s="7">
        <v>24</v>
      </c>
      <c r="R29" s="4">
        <f t="shared" si="3"/>
        <v>26</v>
      </c>
      <c r="S29" s="8">
        <v>44368</v>
      </c>
      <c r="T29" s="9">
        <v>11.9</v>
      </c>
      <c r="U29" s="9">
        <v>60</v>
      </c>
      <c r="V29" s="9">
        <f t="shared" si="0"/>
        <v>714</v>
      </c>
      <c r="W29" s="33">
        <v>14.679553985595703</v>
      </c>
      <c r="X29" s="10">
        <f t="shared" si="1"/>
        <v>8.4033613445378155</v>
      </c>
      <c r="Y29" s="10">
        <f>X29</f>
        <v>8.4033613445378155</v>
      </c>
      <c r="Z29" s="11">
        <f t="shared" si="2"/>
        <v>21.596638655462186</v>
      </c>
    </row>
    <row r="30" spans="1:26" x14ac:dyDescent="0.2">
      <c r="A30" t="s">
        <v>309</v>
      </c>
      <c r="B30">
        <v>89765</v>
      </c>
      <c r="C30" t="s">
        <v>279</v>
      </c>
      <c r="D30" s="31">
        <v>2.5360218027562</v>
      </c>
      <c r="E30" s="31">
        <v>8.7882075174206804</v>
      </c>
      <c r="F30">
        <v>670053</v>
      </c>
      <c r="G30">
        <v>39</v>
      </c>
      <c r="H30">
        <v>2.5389939035952298</v>
      </c>
      <c r="I30">
        <v>8.8195658985298895</v>
      </c>
      <c r="J30" s="4" t="s">
        <v>36</v>
      </c>
      <c r="K30" s="4" t="s">
        <v>17</v>
      </c>
      <c r="L30" s="4" t="s">
        <v>18</v>
      </c>
      <c r="M30" s="4" t="s">
        <v>60</v>
      </c>
      <c r="N30" s="5">
        <v>44290</v>
      </c>
      <c r="O30" s="6">
        <v>0.4375</v>
      </c>
      <c r="P30" s="4" t="s">
        <v>32</v>
      </c>
      <c r="Q30" s="7">
        <v>23</v>
      </c>
      <c r="R30" s="4">
        <f t="shared" si="3"/>
        <v>27</v>
      </c>
      <c r="S30" s="8">
        <v>44368</v>
      </c>
      <c r="T30" s="9">
        <v>31.4</v>
      </c>
      <c r="U30" s="9">
        <v>60</v>
      </c>
      <c r="V30" s="9">
        <f t="shared" si="0"/>
        <v>1884</v>
      </c>
      <c r="W30" s="33">
        <v>12.281686147054037</v>
      </c>
      <c r="X30" s="10">
        <f t="shared" si="1"/>
        <v>3.1847133757961785</v>
      </c>
      <c r="Y30" s="10">
        <f>X30</f>
        <v>3.1847133757961785</v>
      </c>
      <c r="Z30" s="11">
        <f t="shared" si="2"/>
        <v>26.815286624203821</v>
      </c>
    </row>
    <row r="31" spans="1:26" x14ac:dyDescent="0.2">
      <c r="A31" t="s">
        <v>237</v>
      </c>
      <c r="B31">
        <v>34851</v>
      </c>
      <c r="C31" t="s">
        <v>75</v>
      </c>
      <c r="D31" s="31">
        <v>1.7288703525207201</v>
      </c>
      <c r="E31" s="31">
        <v>4.5985463550503303</v>
      </c>
      <c r="F31">
        <v>267154</v>
      </c>
      <c r="G31">
        <v>13</v>
      </c>
      <c r="H31">
        <v>1.72976576158103</v>
      </c>
      <c r="I31">
        <v>4.6061631178954503</v>
      </c>
      <c r="J31" s="4" t="s">
        <v>37</v>
      </c>
      <c r="K31" s="4" t="s">
        <v>17</v>
      </c>
      <c r="L31" s="4" t="s">
        <v>21</v>
      </c>
      <c r="M31" s="4" t="s">
        <v>59</v>
      </c>
      <c r="N31" s="5">
        <v>43598</v>
      </c>
      <c r="O31" s="6">
        <v>0.57500000000000007</v>
      </c>
      <c r="P31" s="4" t="s">
        <v>38</v>
      </c>
      <c r="Q31" s="7">
        <v>4</v>
      </c>
      <c r="R31" s="4">
        <f t="shared" si="3"/>
        <v>28</v>
      </c>
      <c r="S31" s="8">
        <v>44368</v>
      </c>
      <c r="T31" s="4">
        <v>0.94299999999999995</v>
      </c>
      <c r="U31" s="9">
        <v>60</v>
      </c>
      <c r="V31" s="9">
        <f t="shared" si="0"/>
        <v>56.58</v>
      </c>
      <c r="W31" s="33">
        <v>19.143447875976562</v>
      </c>
      <c r="X31" s="10">
        <f t="shared" si="1"/>
        <v>106.04453870625663</v>
      </c>
      <c r="Y31" s="9">
        <v>30</v>
      </c>
      <c r="Z31" s="11">
        <f t="shared" si="2"/>
        <v>0</v>
      </c>
    </row>
    <row r="32" spans="1:26" x14ac:dyDescent="0.2">
      <c r="A32" t="s">
        <v>310</v>
      </c>
      <c r="B32">
        <v>65599</v>
      </c>
      <c r="C32" t="s">
        <v>280</v>
      </c>
      <c r="D32" s="31">
        <v>1.84652782075248</v>
      </c>
      <c r="E32" s="31">
        <v>4.6700268809540599</v>
      </c>
      <c r="F32">
        <v>668673</v>
      </c>
      <c r="G32">
        <v>22</v>
      </c>
      <c r="H32">
        <v>1.8475266987301699</v>
      </c>
      <c r="I32">
        <v>4.6748314919297203</v>
      </c>
      <c r="J32" s="4" t="s">
        <v>37</v>
      </c>
      <c r="K32" s="4" t="s">
        <v>17</v>
      </c>
      <c r="L32" s="4" t="s">
        <v>18</v>
      </c>
      <c r="M32" s="4" t="s">
        <v>60</v>
      </c>
      <c r="N32" s="5">
        <v>43565</v>
      </c>
      <c r="O32" s="6">
        <v>0.49652777777777773</v>
      </c>
      <c r="P32" s="4" t="s">
        <v>38</v>
      </c>
      <c r="Q32" s="7">
        <v>3</v>
      </c>
      <c r="R32" s="4">
        <f t="shared" si="3"/>
        <v>29</v>
      </c>
      <c r="S32" s="8">
        <v>44368</v>
      </c>
      <c r="T32" s="4">
        <v>0.53100000000000003</v>
      </c>
      <c r="U32" s="9">
        <v>60</v>
      </c>
      <c r="V32" s="9">
        <f t="shared" si="0"/>
        <v>31.860000000000003</v>
      </c>
      <c r="W32" s="33">
        <v>19.68006706237793</v>
      </c>
      <c r="X32" s="10">
        <f t="shared" si="1"/>
        <v>188.32391713747646</v>
      </c>
      <c r="Y32" s="9">
        <v>30</v>
      </c>
      <c r="Z32" s="11">
        <f t="shared" si="2"/>
        <v>0</v>
      </c>
    </row>
    <row r="33" spans="1:26" x14ac:dyDescent="0.2">
      <c r="A33" t="s">
        <v>238</v>
      </c>
      <c r="B33">
        <v>62683</v>
      </c>
      <c r="C33" t="s">
        <v>76</v>
      </c>
      <c r="D33" s="31">
        <v>2.1011411726969702</v>
      </c>
      <c r="E33" s="31">
        <v>5.4674377769978904</v>
      </c>
      <c r="F33">
        <v>446715</v>
      </c>
      <c r="G33">
        <v>29</v>
      </c>
      <c r="H33">
        <v>2.10112910467782</v>
      </c>
      <c r="I33">
        <v>5.4558241928379196</v>
      </c>
      <c r="J33" s="4" t="s">
        <v>39</v>
      </c>
      <c r="K33" s="4" t="s">
        <v>17</v>
      </c>
      <c r="L33" s="4" t="s">
        <v>21</v>
      </c>
      <c r="M33" s="4" t="s">
        <v>59</v>
      </c>
      <c r="N33" s="5">
        <v>43601</v>
      </c>
      <c r="O33" s="6">
        <v>0.33333333333333331</v>
      </c>
      <c r="P33" s="4" t="s">
        <v>38</v>
      </c>
      <c r="Q33" s="7">
        <v>6</v>
      </c>
      <c r="R33" s="4">
        <f t="shared" si="3"/>
        <v>30</v>
      </c>
      <c r="S33" s="8">
        <v>44368</v>
      </c>
      <c r="T33" s="4">
        <v>0.78900000000000003</v>
      </c>
      <c r="U33" s="9">
        <v>60</v>
      </c>
      <c r="V33" s="9">
        <f t="shared" si="0"/>
        <v>47.34</v>
      </c>
      <c r="W33" s="33">
        <v>18.208732604980469</v>
      </c>
      <c r="X33" s="10">
        <f t="shared" si="1"/>
        <v>126.74271229404309</v>
      </c>
      <c r="Y33" s="9">
        <v>30</v>
      </c>
      <c r="Z33" s="11">
        <f t="shared" si="2"/>
        <v>0</v>
      </c>
    </row>
    <row r="34" spans="1:26" x14ac:dyDescent="0.2">
      <c r="A34" t="s">
        <v>311</v>
      </c>
      <c r="B34">
        <v>55369</v>
      </c>
      <c r="C34" t="s">
        <v>281</v>
      </c>
      <c r="D34" s="31">
        <v>2.1971268352649198</v>
      </c>
      <c r="E34" s="31">
        <v>5.9448393912757602</v>
      </c>
      <c r="F34">
        <v>350370</v>
      </c>
      <c r="G34">
        <v>29</v>
      </c>
      <c r="H34">
        <v>2.1941508674499701</v>
      </c>
      <c r="I34">
        <v>5.9203606303094602</v>
      </c>
      <c r="J34" s="4" t="s">
        <v>39</v>
      </c>
      <c r="K34" s="4" t="s">
        <v>17</v>
      </c>
      <c r="L34" s="4" t="s">
        <v>18</v>
      </c>
      <c r="M34" s="4" t="s">
        <v>60</v>
      </c>
      <c r="N34" s="5">
        <v>43567</v>
      </c>
      <c r="O34" s="6">
        <v>0.27083333333333331</v>
      </c>
      <c r="P34" s="4" t="s">
        <v>38</v>
      </c>
      <c r="Q34" s="7">
        <v>5</v>
      </c>
      <c r="R34" s="4">
        <f t="shared" si="3"/>
        <v>31</v>
      </c>
      <c r="S34" s="8">
        <v>44368</v>
      </c>
      <c r="T34" s="4">
        <v>1.54</v>
      </c>
      <c r="U34" s="9">
        <v>60</v>
      </c>
      <c r="V34" s="9">
        <f t="shared" ref="V34:V60" si="4">T34*U34</f>
        <v>92.4</v>
      </c>
      <c r="W34" s="33">
        <v>16.957602818806965</v>
      </c>
      <c r="X34" s="10">
        <f t="shared" ref="X34:X60" si="5">100/T34</f>
        <v>64.935064935064929</v>
      </c>
      <c r="Y34" s="9">
        <v>30</v>
      </c>
      <c r="Z34" s="11">
        <f t="shared" ref="Z34:Z60" si="6">30-Y34</f>
        <v>0</v>
      </c>
    </row>
    <row r="35" spans="1:26" x14ac:dyDescent="0.2">
      <c r="A35" t="s">
        <v>239</v>
      </c>
      <c r="B35">
        <v>42217</v>
      </c>
      <c r="C35" t="s">
        <v>77</v>
      </c>
      <c r="D35" s="31">
        <v>1.70431061971387</v>
      </c>
      <c r="E35" s="31">
        <v>3.6202219855860802</v>
      </c>
      <c r="F35">
        <v>380071</v>
      </c>
      <c r="G35">
        <v>16</v>
      </c>
      <c r="H35">
        <v>1.70554487485552</v>
      </c>
      <c r="I35">
        <v>3.6355263347484801</v>
      </c>
      <c r="J35" s="4" t="s">
        <v>40</v>
      </c>
      <c r="K35" s="4" t="s">
        <v>17</v>
      </c>
      <c r="L35" s="4" t="s">
        <v>21</v>
      </c>
      <c r="M35" s="4" t="s">
        <v>59</v>
      </c>
      <c r="N35" s="5">
        <v>43641</v>
      </c>
      <c r="O35" s="6">
        <v>0.45833333333333331</v>
      </c>
      <c r="P35" s="4" t="s">
        <v>38</v>
      </c>
      <c r="Q35" s="7">
        <v>12</v>
      </c>
      <c r="R35" s="4">
        <f t="shared" si="3"/>
        <v>32</v>
      </c>
      <c r="S35" s="8">
        <v>44368</v>
      </c>
      <c r="T35" s="4">
        <v>0.66300000000000003</v>
      </c>
      <c r="U35" s="9">
        <v>60</v>
      </c>
      <c r="V35" s="9">
        <f t="shared" si="4"/>
        <v>39.78</v>
      </c>
      <c r="W35" s="33">
        <v>19.436517079671223</v>
      </c>
      <c r="X35" s="10">
        <f t="shared" si="5"/>
        <v>150.82956259426848</v>
      </c>
      <c r="Y35" s="9">
        <v>30</v>
      </c>
      <c r="Z35" s="11">
        <f t="shared" si="6"/>
        <v>0</v>
      </c>
    </row>
    <row r="36" spans="1:26" x14ac:dyDescent="0.2">
      <c r="A36" t="s">
        <v>252</v>
      </c>
      <c r="B36">
        <v>102907</v>
      </c>
      <c r="C36" t="s">
        <v>282</v>
      </c>
      <c r="D36" s="31">
        <v>2.46711896495595</v>
      </c>
      <c r="E36" s="31">
        <v>8.0690247684396308</v>
      </c>
      <c r="F36">
        <v>562467</v>
      </c>
      <c r="G36">
        <v>32</v>
      </c>
      <c r="H36">
        <v>2.4642474227879898</v>
      </c>
      <c r="I36">
        <v>8.0513116219961294</v>
      </c>
      <c r="J36" s="4" t="s">
        <v>40</v>
      </c>
      <c r="K36" s="4" t="s">
        <v>17</v>
      </c>
      <c r="L36" s="4" t="s">
        <v>18</v>
      </c>
      <c r="M36" s="4" t="s">
        <v>60</v>
      </c>
      <c r="N36" s="5">
        <v>43606</v>
      </c>
      <c r="O36" s="6">
        <v>0.29166666666666669</v>
      </c>
      <c r="P36" s="4" t="s">
        <v>38</v>
      </c>
      <c r="Q36" s="7">
        <v>11</v>
      </c>
      <c r="R36" s="4">
        <f t="shared" si="3"/>
        <v>33</v>
      </c>
      <c r="S36" s="8">
        <v>44368</v>
      </c>
      <c r="T36" s="4">
        <v>2.19</v>
      </c>
      <c r="U36" s="9">
        <v>60</v>
      </c>
      <c r="V36" s="9">
        <f t="shared" si="4"/>
        <v>131.4</v>
      </c>
      <c r="W36" s="33">
        <v>16.581524531046551</v>
      </c>
      <c r="X36" s="10">
        <f t="shared" si="5"/>
        <v>45.662100456621005</v>
      </c>
      <c r="Y36" s="9">
        <v>30</v>
      </c>
      <c r="Z36" s="11">
        <f t="shared" si="6"/>
        <v>0</v>
      </c>
    </row>
    <row r="37" spans="1:26" x14ac:dyDescent="0.2">
      <c r="A37" t="s">
        <v>240</v>
      </c>
      <c r="B37">
        <v>32986</v>
      </c>
      <c r="C37" t="s">
        <v>78</v>
      </c>
      <c r="D37" s="31">
        <v>1.60298502679701</v>
      </c>
      <c r="E37" s="31">
        <v>3.5475741907368001</v>
      </c>
      <c r="F37">
        <v>216293</v>
      </c>
      <c r="G37">
        <v>13</v>
      </c>
      <c r="H37">
        <v>1.60393427027132</v>
      </c>
      <c r="I37">
        <v>3.5493882391381399</v>
      </c>
      <c r="J37" s="4" t="s">
        <v>41</v>
      </c>
      <c r="K37" s="4" t="s">
        <v>17</v>
      </c>
      <c r="L37" s="4" t="s">
        <v>21</v>
      </c>
      <c r="M37" s="4" t="s">
        <v>59</v>
      </c>
      <c r="N37" s="5">
        <v>43641</v>
      </c>
      <c r="O37" s="6">
        <v>0.28125</v>
      </c>
      <c r="P37" s="4" t="s">
        <v>38</v>
      </c>
      <c r="Q37" s="7">
        <v>14</v>
      </c>
      <c r="R37" s="4">
        <f t="shared" si="3"/>
        <v>34</v>
      </c>
      <c r="S37" s="8">
        <v>44370</v>
      </c>
      <c r="T37" s="4">
        <v>0.1</v>
      </c>
      <c r="U37" s="9">
        <v>60</v>
      </c>
      <c r="V37" s="9">
        <f t="shared" si="4"/>
        <v>6</v>
      </c>
      <c r="W37" s="33">
        <v>21.185925801595051</v>
      </c>
      <c r="X37" s="10">
        <f t="shared" si="5"/>
        <v>1000</v>
      </c>
      <c r="Y37" s="9">
        <v>30</v>
      </c>
      <c r="Z37" s="11">
        <f t="shared" si="6"/>
        <v>0</v>
      </c>
    </row>
    <row r="38" spans="1:26" x14ac:dyDescent="0.2">
      <c r="A38" t="s">
        <v>253</v>
      </c>
      <c r="B38">
        <v>40011</v>
      </c>
      <c r="C38" t="s">
        <v>283</v>
      </c>
      <c r="D38" s="31">
        <v>1.7163078807207199</v>
      </c>
      <c r="E38" s="31">
        <v>3.5728321621452501</v>
      </c>
      <c r="F38">
        <v>325801</v>
      </c>
      <c r="G38">
        <v>20</v>
      </c>
      <c r="H38">
        <v>1.7188123939547899</v>
      </c>
      <c r="I38">
        <v>3.5827257283971501</v>
      </c>
      <c r="J38" s="4" t="s">
        <v>41</v>
      </c>
      <c r="K38" s="4" t="s">
        <v>17</v>
      </c>
      <c r="L38" s="4" t="s">
        <v>18</v>
      </c>
      <c r="M38" s="4" t="s">
        <v>60</v>
      </c>
      <c r="N38" s="5">
        <v>43609</v>
      </c>
      <c r="O38" s="6">
        <v>0.33333333333333331</v>
      </c>
      <c r="P38" s="4" t="s">
        <v>38</v>
      </c>
      <c r="Q38" s="7">
        <v>13</v>
      </c>
      <c r="R38" s="4">
        <f t="shared" si="3"/>
        <v>35</v>
      </c>
      <c r="S38" s="8">
        <v>44368</v>
      </c>
      <c r="T38" s="4">
        <v>0.11</v>
      </c>
      <c r="U38" s="9">
        <v>60</v>
      </c>
      <c r="V38" s="9">
        <f t="shared" si="4"/>
        <v>6.6</v>
      </c>
      <c r="W38" s="33">
        <v>21.335417429606121</v>
      </c>
      <c r="X38" s="10">
        <f t="shared" si="5"/>
        <v>909.09090909090912</v>
      </c>
      <c r="Y38" s="9">
        <v>30</v>
      </c>
      <c r="Z38" s="11">
        <f t="shared" si="6"/>
        <v>0</v>
      </c>
    </row>
    <row r="39" spans="1:26" x14ac:dyDescent="0.2">
      <c r="A39" t="s">
        <v>241</v>
      </c>
      <c r="B39">
        <v>42269</v>
      </c>
      <c r="C39" t="s">
        <v>79</v>
      </c>
      <c r="D39" s="31">
        <v>2.1072722030304698</v>
      </c>
      <c r="E39" s="31">
        <v>5.5887108719769198</v>
      </c>
      <c r="F39">
        <v>199187</v>
      </c>
      <c r="G39">
        <v>17</v>
      </c>
      <c r="H39">
        <v>2.1039233115522298</v>
      </c>
      <c r="I39">
        <v>5.5653290165259302</v>
      </c>
      <c r="J39" s="4" t="s">
        <v>42</v>
      </c>
      <c r="K39" s="4" t="s">
        <v>17</v>
      </c>
      <c r="L39" s="15" t="s">
        <v>21</v>
      </c>
      <c r="M39" s="4" t="s">
        <v>59</v>
      </c>
      <c r="N39" s="5">
        <v>43705</v>
      </c>
      <c r="O39" s="6">
        <v>0.4680555555555555</v>
      </c>
      <c r="P39" s="4" t="s">
        <v>43</v>
      </c>
      <c r="Q39" s="7">
        <v>1</v>
      </c>
      <c r="R39" s="4">
        <f t="shared" si="3"/>
        <v>36</v>
      </c>
      <c r="S39" s="8">
        <v>44370</v>
      </c>
      <c r="T39" s="16">
        <v>0.25700000000000001</v>
      </c>
      <c r="U39" s="9">
        <v>60</v>
      </c>
      <c r="V39" s="9">
        <f t="shared" si="4"/>
        <v>15.42</v>
      </c>
      <c r="W39" s="33">
        <v>19.279164632161457</v>
      </c>
      <c r="X39" s="10">
        <f t="shared" si="5"/>
        <v>389.10505836575874</v>
      </c>
      <c r="Y39" s="9">
        <v>30</v>
      </c>
      <c r="Z39" s="11">
        <f t="shared" si="6"/>
        <v>0</v>
      </c>
    </row>
    <row r="40" spans="1:26" x14ac:dyDescent="0.2">
      <c r="A40" t="s">
        <v>254</v>
      </c>
      <c r="B40">
        <v>34366</v>
      </c>
      <c r="C40" t="s">
        <v>284</v>
      </c>
      <c r="D40" s="31">
        <v>2.4736765604798099</v>
      </c>
      <c r="E40" s="31">
        <v>8.4609450334850305</v>
      </c>
      <c r="F40">
        <v>159980</v>
      </c>
      <c r="G40">
        <v>23</v>
      </c>
      <c r="H40">
        <v>2.47544367763631</v>
      </c>
      <c r="I40">
        <v>8.5220861485320505</v>
      </c>
      <c r="J40" s="4" t="s">
        <v>42</v>
      </c>
      <c r="K40" s="4" t="s">
        <v>17</v>
      </c>
      <c r="L40" s="4" t="s">
        <v>18</v>
      </c>
      <c r="M40" s="4" t="s">
        <v>60</v>
      </c>
      <c r="N40" s="5">
        <v>43678</v>
      </c>
      <c r="O40" s="6">
        <v>0.42708333333333331</v>
      </c>
      <c r="P40" s="4" t="s">
        <v>38</v>
      </c>
      <c r="Q40" s="7">
        <v>21</v>
      </c>
      <c r="R40" s="4">
        <f t="shared" si="3"/>
        <v>37</v>
      </c>
      <c r="S40" s="8">
        <v>44370</v>
      </c>
      <c r="T40" s="4">
        <v>0.81200000000000006</v>
      </c>
      <c r="U40" s="9">
        <v>60</v>
      </c>
      <c r="V40" s="9">
        <f t="shared" si="4"/>
        <v>48.720000000000006</v>
      </c>
      <c r="W40" s="33">
        <v>18.378939946492512</v>
      </c>
      <c r="X40" s="10">
        <f t="shared" si="5"/>
        <v>123.15270935960591</v>
      </c>
      <c r="Y40" s="9">
        <v>30</v>
      </c>
      <c r="Z40" s="11">
        <f t="shared" si="6"/>
        <v>0</v>
      </c>
    </row>
    <row r="41" spans="1:26" x14ac:dyDescent="0.2">
      <c r="A41" t="s">
        <v>242</v>
      </c>
      <c r="B41">
        <v>66475</v>
      </c>
      <c r="C41" t="s">
        <v>80</v>
      </c>
      <c r="D41" s="31">
        <v>2.3145332670943199</v>
      </c>
      <c r="E41" s="31">
        <v>5.8164019878644702</v>
      </c>
      <c r="F41">
        <v>613642</v>
      </c>
      <c r="G41">
        <v>39</v>
      </c>
      <c r="H41">
        <v>2.3112696633774701</v>
      </c>
      <c r="I41">
        <v>5.8032972849556801</v>
      </c>
      <c r="J41" s="4" t="s">
        <v>44</v>
      </c>
      <c r="K41" s="4" t="s">
        <v>17</v>
      </c>
      <c r="L41" s="4" t="s">
        <v>21</v>
      </c>
      <c r="M41" s="4" t="s">
        <v>59</v>
      </c>
      <c r="N41" s="5">
        <v>43736</v>
      </c>
      <c r="O41" s="6">
        <v>0.41666666666666669</v>
      </c>
      <c r="P41" s="4" t="s">
        <v>43</v>
      </c>
      <c r="Q41" s="7">
        <v>7</v>
      </c>
      <c r="R41" s="4">
        <f t="shared" si="3"/>
        <v>38</v>
      </c>
      <c r="S41" s="8">
        <v>44370</v>
      </c>
      <c r="T41" s="4">
        <v>1.88</v>
      </c>
      <c r="U41" s="9">
        <v>60</v>
      </c>
      <c r="V41" s="9">
        <f t="shared" si="4"/>
        <v>112.8</v>
      </c>
      <c r="W41" s="33">
        <v>17.045609156290691</v>
      </c>
      <c r="X41" s="10">
        <f t="shared" si="5"/>
        <v>53.191489361702132</v>
      </c>
      <c r="Y41" s="9">
        <v>30</v>
      </c>
      <c r="Z41" s="11">
        <f t="shared" si="6"/>
        <v>0</v>
      </c>
    </row>
    <row r="42" spans="1:26" x14ac:dyDescent="0.2">
      <c r="A42" t="s">
        <v>255</v>
      </c>
      <c r="B42">
        <v>65966</v>
      </c>
      <c r="C42" t="s">
        <v>285</v>
      </c>
      <c r="D42" s="31">
        <v>2.4887938275354302</v>
      </c>
      <c r="E42" s="31">
        <v>8.0758012050860497</v>
      </c>
      <c r="F42">
        <v>341050</v>
      </c>
      <c r="G42">
        <v>31</v>
      </c>
      <c r="H42">
        <v>2.4915029493904601</v>
      </c>
      <c r="I42">
        <v>8.0835227699184706</v>
      </c>
      <c r="J42" s="4" t="s">
        <v>44</v>
      </c>
      <c r="K42" s="4" t="s">
        <v>17</v>
      </c>
      <c r="L42" s="4" t="s">
        <v>18</v>
      </c>
      <c r="M42" s="4" t="s">
        <v>60</v>
      </c>
      <c r="N42" s="5">
        <v>43698</v>
      </c>
      <c r="O42" s="6">
        <v>0.41666666666666669</v>
      </c>
      <c r="P42" s="4" t="s">
        <v>38</v>
      </c>
      <c r="Q42" s="7">
        <v>25</v>
      </c>
      <c r="R42" s="4">
        <f t="shared" si="3"/>
        <v>39</v>
      </c>
      <c r="S42" s="8">
        <v>44370</v>
      </c>
      <c r="T42" s="4">
        <v>15.9</v>
      </c>
      <c r="U42" s="9">
        <v>60</v>
      </c>
      <c r="V42" s="9">
        <f t="shared" si="4"/>
        <v>954</v>
      </c>
      <c r="W42" s="33">
        <v>13.327919960021973</v>
      </c>
      <c r="X42" s="10">
        <f t="shared" si="5"/>
        <v>6.2893081761006284</v>
      </c>
      <c r="Y42" s="10">
        <f>X42</f>
        <v>6.2893081761006284</v>
      </c>
      <c r="Z42" s="11">
        <f t="shared" si="6"/>
        <v>23.710691823899371</v>
      </c>
    </row>
    <row r="43" spans="1:26" x14ac:dyDescent="0.2">
      <c r="A43" t="s">
        <v>243</v>
      </c>
      <c r="B43">
        <v>114783</v>
      </c>
      <c r="C43" t="s">
        <v>81</v>
      </c>
      <c r="D43" s="31">
        <v>2.53843240900401</v>
      </c>
      <c r="E43" s="31">
        <v>7.3847348291822996</v>
      </c>
      <c r="F43">
        <v>886819</v>
      </c>
      <c r="G43">
        <v>43</v>
      </c>
      <c r="H43">
        <v>2.53492677171077</v>
      </c>
      <c r="I43">
        <v>7.3553223514842703</v>
      </c>
      <c r="J43" s="4" t="s">
        <v>45</v>
      </c>
      <c r="K43" s="4" t="s">
        <v>17</v>
      </c>
      <c r="L43" s="4" t="s">
        <v>21</v>
      </c>
      <c r="M43" s="4" t="s">
        <v>59</v>
      </c>
      <c r="N43" s="5">
        <v>43745</v>
      </c>
      <c r="O43" s="6">
        <v>0.41666666666666669</v>
      </c>
      <c r="P43" s="4" t="s">
        <v>43</v>
      </c>
      <c r="Q43" s="7">
        <v>8</v>
      </c>
      <c r="R43" s="4">
        <f t="shared" ref="R43:R60" si="7">R42+1</f>
        <v>40</v>
      </c>
      <c r="S43" s="8">
        <v>44370</v>
      </c>
      <c r="T43" s="4">
        <v>7.42</v>
      </c>
      <c r="U43" s="9">
        <v>60</v>
      </c>
      <c r="V43" s="9">
        <f t="shared" si="4"/>
        <v>445.2</v>
      </c>
      <c r="W43" s="33">
        <v>14.060176531473795</v>
      </c>
      <c r="X43" s="10">
        <f t="shared" si="5"/>
        <v>13.477088948787062</v>
      </c>
      <c r="Y43" s="10">
        <f>X43</f>
        <v>13.477088948787062</v>
      </c>
      <c r="Z43" s="11">
        <f t="shared" si="6"/>
        <v>16.522911051212937</v>
      </c>
    </row>
    <row r="44" spans="1:26" x14ac:dyDescent="0.2">
      <c r="A44" t="s">
        <v>256</v>
      </c>
      <c r="B44">
        <v>122757</v>
      </c>
      <c r="C44" t="s">
        <v>286</v>
      </c>
      <c r="D44" s="31">
        <v>2.45675274783166</v>
      </c>
      <c r="E44" s="31">
        <v>6.4869333324526099</v>
      </c>
      <c r="F44">
        <v>933091</v>
      </c>
      <c r="G44">
        <v>44</v>
      </c>
      <c r="H44">
        <v>2.45960761194321</v>
      </c>
      <c r="I44">
        <v>6.4966149083632496</v>
      </c>
      <c r="J44" s="4" t="s">
        <v>45</v>
      </c>
      <c r="K44" s="4" t="s">
        <v>17</v>
      </c>
      <c r="L44" s="4" t="s">
        <v>18</v>
      </c>
      <c r="M44" s="4" t="s">
        <v>60</v>
      </c>
      <c r="N44" s="5">
        <v>43717</v>
      </c>
      <c r="O44" s="6">
        <v>0.375</v>
      </c>
      <c r="P44" s="4" t="s">
        <v>43</v>
      </c>
      <c r="Q44" s="7">
        <v>3</v>
      </c>
      <c r="R44" s="4">
        <f t="shared" si="7"/>
        <v>41</v>
      </c>
      <c r="S44" s="8">
        <v>44370</v>
      </c>
      <c r="T44" s="4">
        <v>43.9</v>
      </c>
      <c r="U44" s="9">
        <v>60</v>
      </c>
      <c r="V44" s="9">
        <f t="shared" si="4"/>
        <v>2634</v>
      </c>
      <c r="W44" s="33">
        <v>11.299959500630697</v>
      </c>
      <c r="X44" s="10">
        <f t="shared" si="5"/>
        <v>2.2779043280182232</v>
      </c>
      <c r="Y44" s="10">
        <f>X44</f>
        <v>2.2779043280182232</v>
      </c>
      <c r="Z44" s="11">
        <f t="shared" si="6"/>
        <v>27.722095671981776</v>
      </c>
    </row>
    <row r="45" spans="1:26" x14ac:dyDescent="0.2">
      <c r="A45" t="s">
        <v>244</v>
      </c>
      <c r="B45">
        <v>78155</v>
      </c>
      <c r="C45" t="s">
        <v>82</v>
      </c>
      <c r="D45" s="31">
        <v>1.9931286504778301</v>
      </c>
      <c r="E45" s="31">
        <v>5.1421749031201198</v>
      </c>
      <c r="F45">
        <v>569720</v>
      </c>
      <c r="G45">
        <v>21</v>
      </c>
      <c r="H45">
        <v>1.9928422588403401</v>
      </c>
      <c r="I45">
        <v>5.1411129982445898</v>
      </c>
      <c r="J45" s="4" t="s">
        <v>46</v>
      </c>
      <c r="K45" s="4" t="s">
        <v>17</v>
      </c>
      <c r="L45" s="4" t="s">
        <v>21</v>
      </c>
      <c r="M45" s="4" t="s">
        <v>59</v>
      </c>
      <c r="N45" s="5">
        <v>43765</v>
      </c>
      <c r="O45" s="6">
        <v>0.33333333333333331</v>
      </c>
      <c r="P45" s="4" t="s">
        <v>43</v>
      </c>
      <c r="Q45" s="7">
        <v>10</v>
      </c>
      <c r="R45" s="4">
        <f t="shared" si="7"/>
        <v>42</v>
      </c>
      <c r="S45" s="8">
        <v>44370</v>
      </c>
      <c r="T45" s="4">
        <v>0.25600000000000001</v>
      </c>
      <c r="U45" s="9">
        <v>60</v>
      </c>
      <c r="V45" s="9">
        <f t="shared" si="4"/>
        <v>15.36</v>
      </c>
      <c r="W45" s="33">
        <v>20.909865697224934</v>
      </c>
      <c r="X45" s="10">
        <f t="shared" si="5"/>
        <v>390.625</v>
      </c>
      <c r="Y45" s="9">
        <v>30</v>
      </c>
      <c r="Z45" s="11">
        <f t="shared" si="6"/>
        <v>0</v>
      </c>
    </row>
    <row r="46" spans="1:26" x14ac:dyDescent="0.2">
      <c r="A46" t="s">
        <v>257</v>
      </c>
      <c r="B46">
        <v>44962</v>
      </c>
      <c r="C46" t="s">
        <v>287</v>
      </c>
      <c r="D46" s="31">
        <v>1.6972691085558</v>
      </c>
      <c r="E46" s="31">
        <v>3.6221037037798798</v>
      </c>
      <c r="F46">
        <v>378222</v>
      </c>
      <c r="G46">
        <v>19</v>
      </c>
      <c r="H46">
        <v>1.7010990613358701</v>
      </c>
      <c r="I46">
        <v>3.63228068950075</v>
      </c>
      <c r="J46" s="4" t="s">
        <v>46</v>
      </c>
      <c r="K46" s="4" t="s">
        <v>17</v>
      </c>
      <c r="L46" s="4" t="s">
        <v>18</v>
      </c>
      <c r="M46" s="4" t="s">
        <v>60</v>
      </c>
      <c r="N46" s="5">
        <v>43730</v>
      </c>
      <c r="O46" s="6">
        <v>0.23263888888888887</v>
      </c>
      <c r="P46" s="4" t="s">
        <v>43</v>
      </c>
      <c r="Q46" s="7">
        <v>6</v>
      </c>
      <c r="R46" s="4">
        <f t="shared" si="7"/>
        <v>43</v>
      </c>
      <c r="S46" s="8">
        <v>44370</v>
      </c>
      <c r="T46" s="4">
        <v>0.124</v>
      </c>
      <c r="U46" s="9">
        <v>60</v>
      </c>
      <c r="V46" s="9">
        <f t="shared" si="4"/>
        <v>7.4399999999999995</v>
      </c>
      <c r="W46" s="33">
        <v>21.041718165079754</v>
      </c>
      <c r="X46" s="10">
        <f t="shared" si="5"/>
        <v>806.45161290322585</v>
      </c>
      <c r="Y46" s="9">
        <v>30</v>
      </c>
      <c r="Z46" s="11">
        <f t="shared" si="6"/>
        <v>0</v>
      </c>
    </row>
    <row r="47" spans="1:26" x14ac:dyDescent="0.2">
      <c r="A47" t="s">
        <v>245</v>
      </c>
      <c r="B47">
        <v>64663</v>
      </c>
      <c r="C47" t="s">
        <v>83</v>
      </c>
      <c r="D47" s="31">
        <v>2.67530500346128</v>
      </c>
      <c r="E47" s="31">
        <v>7.7522776418059296</v>
      </c>
      <c r="F47">
        <v>240834</v>
      </c>
      <c r="G47">
        <v>35</v>
      </c>
      <c r="H47">
        <v>2.6760382278304</v>
      </c>
      <c r="I47">
        <v>7.7525098870672204</v>
      </c>
      <c r="J47" s="4" t="s">
        <v>47</v>
      </c>
      <c r="K47" s="4" t="s">
        <v>17</v>
      </c>
      <c r="L47" s="4" t="s">
        <v>21</v>
      </c>
      <c r="M47" s="4" t="s">
        <v>59</v>
      </c>
      <c r="N47" s="5">
        <v>43829</v>
      </c>
      <c r="O47" s="6">
        <v>0.27083333333333331</v>
      </c>
      <c r="P47" s="4" t="s">
        <v>43</v>
      </c>
      <c r="Q47" s="7">
        <v>15</v>
      </c>
      <c r="R47" s="4">
        <f t="shared" si="7"/>
        <v>44</v>
      </c>
      <c r="S47" s="8">
        <v>44370</v>
      </c>
      <c r="T47" s="4">
        <v>4.2300000000000004</v>
      </c>
      <c r="U47" s="9">
        <v>60</v>
      </c>
      <c r="V47" s="9">
        <f t="shared" si="4"/>
        <v>253.8</v>
      </c>
      <c r="W47" s="33">
        <v>15.308066685994467</v>
      </c>
      <c r="X47" s="10">
        <f t="shared" si="5"/>
        <v>23.640661938534276</v>
      </c>
      <c r="Y47" s="10">
        <f>X47</f>
        <v>23.640661938534276</v>
      </c>
      <c r="Z47" s="11">
        <f t="shared" si="6"/>
        <v>6.3593380614657242</v>
      </c>
    </row>
    <row r="48" spans="1:26" x14ac:dyDescent="0.2">
      <c r="A48" t="s">
        <v>258</v>
      </c>
      <c r="B48">
        <v>34684</v>
      </c>
      <c r="C48" t="s">
        <v>288</v>
      </c>
      <c r="D48" s="31">
        <v>1.7257179147385999</v>
      </c>
      <c r="E48" s="31">
        <v>3.6976229225939399</v>
      </c>
      <c r="F48">
        <v>174276</v>
      </c>
      <c r="G48">
        <v>17</v>
      </c>
      <c r="H48">
        <v>1.7168116565429501</v>
      </c>
      <c r="I48">
        <v>3.66901162067485</v>
      </c>
      <c r="J48" s="4" t="s">
        <v>47</v>
      </c>
      <c r="K48" s="4" t="s">
        <v>17</v>
      </c>
      <c r="L48" s="4" t="s">
        <v>18</v>
      </c>
      <c r="M48" s="4" t="s">
        <v>60</v>
      </c>
      <c r="N48" s="5">
        <v>43804</v>
      </c>
      <c r="O48" s="6">
        <v>0.375</v>
      </c>
      <c r="P48" s="4" t="s">
        <v>43</v>
      </c>
      <c r="Q48" s="7">
        <v>12</v>
      </c>
      <c r="R48" s="4">
        <f t="shared" si="7"/>
        <v>45</v>
      </c>
      <c r="S48" s="8">
        <v>44370</v>
      </c>
      <c r="T48" s="4">
        <v>0.33</v>
      </c>
      <c r="U48" s="9">
        <v>60</v>
      </c>
      <c r="V48" s="9">
        <f t="shared" si="4"/>
        <v>19.8</v>
      </c>
      <c r="W48" s="33">
        <v>19.767895380655926</v>
      </c>
      <c r="X48" s="10">
        <f t="shared" si="5"/>
        <v>303.030303030303</v>
      </c>
      <c r="Y48" s="9">
        <v>30</v>
      </c>
      <c r="Z48" s="11">
        <f t="shared" si="6"/>
        <v>0</v>
      </c>
    </row>
    <row r="49" spans="1:26" x14ac:dyDescent="0.2">
      <c r="A49" t="s">
        <v>246</v>
      </c>
      <c r="B49">
        <v>131641</v>
      </c>
      <c r="C49" t="s">
        <v>84</v>
      </c>
      <c r="D49" s="31">
        <v>3.00403742260962</v>
      </c>
      <c r="E49" s="31">
        <v>12.490148131448899</v>
      </c>
      <c r="F49">
        <v>540343</v>
      </c>
      <c r="G49">
        <v>48</v>
      </c>
      <c r="H49">
        <v>3.0030321499261698</v>
      </c>
      <c r="I49">
        <v>12.4785026207045</v>
      </c>
      <c r="J49" s="4" t="s">
        <v>48</v>
      </c>
      <c r="K49" s="4" t="s">
        <v>17</v>
      </c>
      <c r="L49" s="4" t="s">
        <v>21</v>
      </c>
      <c r="M49" s="4" t="s">
        <v>59</v>
      </c>
      <c r="N49" s="5">
        <v>43871</v>
      </c>
      <c r="O49" s="6">
        <v>0.39583333333333331</v>
      </c>
      <c r="P49" s="4" t="s">
        <v>43</v>
      </c>
      <c r="Q49" s="7">
        <v>23</v>
      </c>
      <c r="R49" s="4">
        <f t="shared" si="7"/>
        <v>46</v>
      </c>
      <c r="S49" s="8">
        <v>44370</v>
      </c>
      <c r="T49" s="4">
        <v>17.600000000000001</v>
      </c>
      <c r="U49" s="9">
        <v>60</v>
      </c>
      <c r="V49" s="9">
        <f t="shared" si="4"/>
        <v>1056</v>
      </c>
      <c r="W49" s="33">
        <v>14.343282063802084</v>
      </c>
      <c r="X49" s="10">
        <f t="shared" si="5"/>
        <v>5.6818181818181817</v>
      </c>
      <c r="Y49" s="10">
        <f>X49</f>
        <v>5.6818181818181817</v>
      </c>
      <c r="Z49" s="11">
        <f t="shared" si="6"/>
        <v>24.31818181818182</v>
      </c>
    </row>
    <row r="50" spans="1:26" x14ac:dyDescent="0.2">
      <c r="A50" t="s">
        <v>259</v>
      </c>
      <c r="B50">
        <v>30309</v>
      </c>
      <c r="C50" t="s">
        <v>289</v>
      </c>
      <c r="D50" s="31">
        <v>2.1248610019660701</v>
      </c>
      <c r="E50" s="31">
        <v>6.26334152380098</v>
      </c>
      <c r="F50">
        <v>129198</v>
      </c>
      <c r="G50">
        <v>13</v>
      </c>
      <c r="H50">
        <v>2.1223878392659601</v>
      </c>
      <c r="I50">
        <v>6.2485845813823104</v>
      </c>
      <c r="J50" s="4" t="s">
        <v>48</v>
      </c>
      <c r="K50" s="4" t="s">
        <v>17</v>
      </c>
      <c r="L50" s="4" t="s">
        <v>18</v>
      </c>
      <c r="M50" s="4" t="s">
        <v>60</v>
      </c>
      <c r="N50" s="5">
        <v>43843</v>
      </c>
      <c r="O50" s="6">
        <v>0.39583333333333331</v>
      </c>
      <c r="P50" s="4" t="s">
        <v>43</v>
      </c>
      <c r="Q50" s="7">
        <v>19</v>
      </c>
      <c r="R50" s="4">
        <f t="shared" si="7"/>
        <v>47</v>
      </c>
      <c r="S50" s="8">
        <v>44370</v>
      </c>
      <c r="T50" s="4">
        <v>0.72099999999999997</v>
      </c>
      <c r="U50" s="9">
        <v>60</v>
      </c>
      <c r="V50" s="9">
        <f t="shared" si="4"/>
        <v>43.26</v>
      </c>
      <c r="W50" s="33">
        <v>17.863995234171551</v>
      </c>
      <c r="X50" s="10">
        <f t="shared" si="5"/>
        <v>138.69625520110958</v>
      </c>
      <c r="Y50" s="9">
        <v>30</v>
      </c>
      <c r="Z50" s="11">
        <f t="shared" si="6"/>
        <v>0</v>
      </c>
    </row>
    <row r="51" spans="1:26" x14ac:dyDescent="0.2">
      <c r="A51" t="s">
        <v>247</v>
      </c>
      <c r="B51">
        <v>99420</v>
      </c>
      <c r="C51" t="s">
        <v>85</v>
      </c>
      <c r="D51" s="31">
        <v>2.6657020941367899</v>
      </c>
      <c r="E51" s="31">
        <v>9.6464836086909393</v>
      </c>
      <c r="F51">
        <v>472931</v>
      </c>
      <c r="G51">
        <v>33</v>
      </c>
      <c r="H51">
        <v>2.6687876922534701</v>
      </c>
      <c r="I51">
        <v>9.6467506725227192</v>
      </c>
      <c r="J51" s="4" t="s">
        <v>49</v>
      </c>
      <c r="K51" s="4" t="s">
        <v>17</v>
      </c>
      <c r="L51" s="4" t="s">
        <v>21</v>
      </c>
      <c r="M51" s="4" t="s">
        <v>59</v>
      </c>
      <c r="N51" s="5">
        <v>43929</v>
      </c>
      <c r="O51" s="6">
        <v>0.375</v>
      </c>
      <c r="P51" s="4" t="s">
        <v>50</v>
      </c>
      <c r="Q51" s="7">
        <v>3</v>
      </c>
      <c r="R51" s="4">
        <f t="shared" si="7"/>
        <v>48</v>
      </c>
      <c r="S51" s="8">
        <v>44370</v>
      </c>
      <c r="T51" s="4">
        <v>2.33</v>
      </c>
      <c r="U51" s="9">
        <v>60</v>
      </c>
      <c r="V51" s="9">
        <f t="shared" si="4"/>
        <v>139.80000000000001</v>
      </c>
      <c r="W51" s="33">
        <v>17.354785919189453</v>
      </c>
      <c r="X51" s="10">
        <f t="shared" si="5"/>
        <v>42.918454935622314</v>
      </c>
      <c r="Y51" s="9">
        <v>30</v>
      </c>
      <c r="Z51" s="11">
        <f t="shared" si="6"/>
        <v>0</v>
      </c>
    </row>
    <row r="52" spans="1:26" x14ac:dyDescent="0.2">
      <c r="A52" t="s">
        <v>260</v>
      </c>
      <c r="B52">
        <v>86059</v>
      </c>
      <c r="C52" t="s">
        <v>290</v>
      </c>
      <c r="D52" s="31">
        <v>2.63126071105374</v>
      </c>
      <c r="E52" s="31">
        <v>10.6493633797309</v>
      </c>
      <c r="F52">
        <v>389308</v>
      </c>
      <c r="G52">
        <v>27</v>
      </c>
      <c r="H52">
        <v>2.63606019911319</v>
      </c>
      <c r="I52">
        <v>10.7237245181222</v>
      </c>
      <c r="J52" s="4" t="s">
        <v>49</v>
      </c>
      <c r="K52" s="4" t="s">
        <v>17</v>
      </c>
      <c r="L52" s="4" t="s">
        <v>18</v>
      </c>
      <c r="M52" s="4" t="s">
        <v>60</v>
      </c>
      <c r="N52" s="5">
        <v>43897</v>
      </c>
      <c r="O52" s="6">
        <v>0.34375</v>
      </c>
      <c r="P52" s="4" t="s">
        <v>50</v>
      </c>
      <c r="Q52" s="7">
        <v>2</v>
      </c>
      <c r="R52" s="4">
        <f t="shared" si="7"/>
        <v>49</v>
      </c>
      <c r="S52" s="8">
        <v>44370</v>
      </c>
      <c r="T52" s="4">
        <v>5.58</v>
      </c>
      <c r="U52" s="9">
        <v>60</v>
      </c>
      <c r="V52" s="9">
        <f t="shared" si="4"/>
        <v>334.8</v>
      </c>
      <c r="W52" s="33">
        <v>16.420326232910156</v>
      </c>
      <c r="X52" s="10">
        <f t="shared" si="5"/>
        <v>17.921146953405017</v>
      </c>
      <c r="Y52" s="10">
        <f>X52</f>
        <v>17.921146953405017</v>
      </c>
      <c r="Z52" s="11">
        <f t="shared" si="6"/>
        <v>12.078853046594983</v>
      </c>
    </row>
    <row r="53" spans="1:26" x14ac:dyDescent="0.2">
      <c r="A53" t="s">
        <v>248</v>
      </c>
      <c r="B53">
        <v>83650</v>
      </c>
      <c r="C53" t="s">
        <v>86</v>
      </c>
      <c r="D53" s="31">
        <v>2.32497116581931</v>
      </c>
      <c r="E53" s="31">
        <v>5.4045302089812299</v>
      </c>
      <c r="F53">
        <v>569158</v>
      </c>
      <c r="G53">
        <v>38</v>
      </c>
      <c r="H53">
        <v>2.3268405756194901</v>
      </c>
      <c r="I53">
        <v>5.42276151329283</v>
      </c>
      <c r="J53" s="4" t="s">
        <v>51</v>
      </c>
      <c r="K53" s="4" t="s">
        <v>17</v>
      </c>
      <c r="L53" s="4" t="s">
        <v>21</v>
      </c>
      <c r="M53" s="4" t="s">
        <v>59</v>
      </c>
      <c r="N53" s="5">
        <v>44089</v>
      </c>
      <c r="O53" s="6">
        <v>0.79166666666666663</v>
      </c>
      <c r="P53" s="4" t="s">
        <v>50</v>
      </c>
      <c r="Q53" s="7">
        <v>12</v>
      </c>
      <c r="R53" s="4">
        <f t="shared" si="7"/>
        <v>50</v>
      </c>
      <c r="S53" s="8">
        <v>44370</v>
      </c>
      <c r="T53" s="4">
        <v>0.83399999999999996</v>
      </c>
      <c r="U53" s="9">
        <v>60</v>
      </c>
      <c r="V53" s="9">
        <f t="shared" si="4"/>
        <v>50.04</v>
      </c>
      <c r="W53" s="33">
        <v>18.819390614827473</v>
      </c>
      <c r="X53" s="10">
        <f t="shared" si="5"/>
        <v>119.90407673860912</v>
      </c>
      <c r="Y53" s="9">
        <v>30</v>
      </c>
      <c r="Z53" s="11">
        <f t="shared" si="6"/>
        <v>0</v>
      </c>
    </row>
    <row r="54" spans="1:26" x14ac:dyDescent="0.2">
      <c r="A54" t="s">
        <v>261</v>
      </c>
      <c r="B54">
        <v>82142</v>
      </c>
      <c r="C54" t="s">
        <v>291</v>
      </c>
      <c r="D54" s="31">
        <v>2.9908661351127401</v>
      </c>
      <c r="E54" s="31">
        <v>13.630802878505801</v>
      </c>
      <c r="F54">
        <v>392976</v>
      </c>
      <c r="G54">
        <v>40</v>
      </c>
      <c r="H54">
        <v>2.9900990695013201</v>
      </c>
      <c r="I54">
        <v>13.558495950229499</v>
      </c>
      <c r="J54" s="4" t="s">
        <v>51</v>
      </c>
      <c r="K54" s="4" t="s">
        <v>17</v>
      </c>
      <c r="L54" s="4" t="s">
        <v>18</v>
      </c>
      <c r="M54" s="4" t="s">
        <v>60</v>
      </c>
      <c r="N54" s="5">
        <v>44062</v>
      </c>
      <c r="O54" s="6">
        <v>0.44791666666666669</v>
      </c>
      <c r="P54" s="4" t="s">
        <v>50</v>
      </c>
      <c r="Q54" s="7">
        <v>9</v>
      </c>
      <c r="R54" s="4">
        <f t="shared" si="7"/>
        <v>51</v>
      </c>
      <c r="S54" s="8">
        <v>44370</v>
      </c>
      <c r="T54" s="4">
        <v>6.27</v>
      </c>
      <c r="U54" s="9">
        <v>60</v>
      </c>
      <c r="V54" s="9">
        <f t="shared" si="4"/>
        <v>376.2</v>
      </c>
      <c r="W54" s="33">
        <v>14.473625500996908</v>
      </c>
      <c r="X54" s="10">
        <f t="shared" si="5"/>
        <v>15.94896331738437</v>
      </c>
      <c r="Y54" s="10">
        <f>X54</f>
        <v>15.94896331738437</v>
      </c>
      <c r="Z54" s="11">
        <f t="shared" si="6"/>
        <v>14.05103668261563</v>
      </c>
    </row>
    <row r="55" spans="1:26" x14ac:dyDescent="0.2">
      <c r="A55" t="s">
        <v>249</v>
      </c>
      <c r="B55">
        <v>29043</v>
      </c>
      <c r="C55" t="s">
        <v>87</v>
      </c>
      <c r="D55" s="31">
        <v>1.2683055872048601</v>
      </c>
      <c r="E55" s="31">
        <v>2.6889271496787801</v>
      </c>
      <c r="F55">
        <v>120616</v>
      </c>
      <c r="G55">
        <v>11</v>
      </c>
      <c r="H55">
        <v>1.2689458029710601</v>
      </c>
      <c r="I55">
        <v>2.6874573725407398</v>
      </c>
      <c r="J55" s="4" t="s">
        <v>52</v>
      </c>
      <c r="K55" s="4" t="s">
        <v>17</v>
      </c>
      <c r="L55" s="4" t="s">
        <v>21</v>
      </c>
      <c r="M55" s="4" t="s">
        <v>59</v>
      </c>
      <c r="N55" s="5">
        <v>44096</v>
      </c>
      <c r="O55" s="6">
        <v>0.29166666666666669</v>
      </c>
      <c r="P55" s="4" t="s">
        <v>50</v>
      </c>
      <c r="Q55" s="7">
        <v>13</v>
      </c>
      <c r="R55" s="4">
        <f t="shared" si="7"/>
        <v>52</v>
      </c>
      <c r="S55" s="8">
        <v>44370</v>
      </c>
      <c r="T55" s="4">
        <v>0.25</v>
      </c>
      <c r="U55" s="9">
        <v>60</v>
      </c>
      <c r="V55" s="9">
        <f t="shared" si="4"/>
        <v>15</v>
      </c>
      <c r="W55" s="33">
        <v>20.762290954589844</v>
      </c>
      <c r="X55" s="10">
        <f t="shared" si="5"/>
        <v>400</v>
      </c>
      <c r="Y55" s="9">
        <v>30</v>
      </c>
      <c r="Z55" s="11">
        <f t="shared" si="6"/>
        <v>0</v>
      </c>
    </row>
    <row r="56" spans="1:26" x14ac:dyDescent="0.2">
      <c r="A56" t="s">
        <v>262</v>
      </c>
      <c r="B56">
        <v>69049</v>
      </c>
      <c r="C56" t="s">
        <v>292</v>
      </c>
      <c r="D56" s="31">
        <v>2.0725971315502201</v>
      </c>
      <c r="E56" s="31">
        <v>5.4125505160697998</v>
      </c>
      <c r="F56">
        <v>406170</v>
      </c>
      <c r="G56">
        <v>23</v>
      </c>
      <c r="H56">
        <v>2.0729961305743401</v>
      </c>
      <c r="I56">
        <v>5.4180956163444502</v>
      </c>
      <c r="J56" s="4" t="s">
        <v>52</v>
      </c>
      <c r="K56" s="4" t="s">
        <v>17</v>
      </c>
      <c r="L56" s="4" t="s">
        <v>18</v>
      </c>
      <c r="M56" s="4" t="s">
        <v>60</v>
      </c>
      <c r="N56" s="5">
        <v>44066</v>
      </c>
      <c r="O56" s="6">
        <v>0.52916666666666667</v>
      </c>
      <c r="P56" s="4" t="s">
        <v>50</v>
      </c>
      <c r="Q56" s="7">
        <v>10</v>
      </c>
      <c r="R56" s="4">
        <f t="shared" si="7"/>
        <v>53</v>
      </c>
      <c r="S56" s="8">
        <v>44370</v>
      </c>
      <c r="T56" s="4">
        <v>0.68400000000000005</v>
      </c>
      <c r="U56" s="9">
        <v>60</v>
      </c>
      <c r="V56" s="9">
        <f t="shared" si="4"/>
        <v>41.040000000000006</v>
      </c>
      <c r="W56" s="33">
        <v>19.798529942830402</v>
      </c>
      <c r="X56" s="10">
        <f t="shared" si="5"/>
        <v>146.1988304093567</v>
      </c>
      <c r="Y56" s="9">
        <v>30</v>
      </c>
      <c r="Z56" s="11">
        <f t="shared" si="6"/>
        <v>0</v>
      </c>
    </row>
    <row r="57" spans="1:26" x14ac:dyDescent="0.2">
      <c r="A57" t="s">
        <v>250</v>
      </c>
      <c r="B57">
        <v>95692</v>
      </c>
      <c r="C57" t="s">
        <v>88</v>
      </c>
      <c r="D57" s="31">
        <v>1.5631983609378901</v>
      </c>
      <c r="E57" s="31">
        <v>3.3940913134382602</v>
      </c>
      <c r="F57">
        <v>2309035</v>
      </c>
      <c r="G57">
        <v>24</v>
      </c>
      <c r="H57">
        <v>1.56655743938905</v>
      </c>
      <c r="I57">
        <v>3.4068179685155</v>
      </c>
      <c r="J57" s="4" t="s">
        <v>53</v>
      </c>
      <c r="K57" s="4" t="s">
        <v>17</v>
      </c>
      <c r="L57" s="4" t="s">
        <v>21</v>
      </c>
      <c r="M57" s="4" t="s">
        <v>59</v>
      </c>
      <c r="N57" s="5">
        <v>44193</v>
      </c>
      <c r="O57" s="6">
        <v>0.25</v>
      </c>
      <c r="P57" s="4" t="s">
        <v>50</v>
      </c>
      <c r="Q57" s="7">
        <v>24</v>
      </c>
      <c r="R57" s="4">
        <f t="shared" si="7"/>
        <v>54</v>
      </c>
      <c r="S57" s="8">
        <v>44370</v>
      </c>
      <c r="T57" s="4">
        <v>59</v>
      </c>
      <c r="U57" s="9">
        <v>60</v>
      </c>
      <c r="V57" s="9">
        <f t="shared" si="4"/>
        <v>3540</v>
      </c>
      <c r="W57" s="33">
        <v>11.223386446634928</v>
      </c>
      <c r="X57" s="10">
        <f t="shared" si="5"/>
        <v>1.6949152542372881</v>
      </c>
      <c r="Y57" s="10">
        <f>X57</f>
        <v>1.6949152542372881</v>
      </c>
      <c r="Z57" s="11">
        <f t="shared" si="6"/>
        <v>28.305084745762713</v>
      </c>
    </row>
    <row r="58" spans="1:26" x14ac:dyDescent="0.2">
      <c r="A58" t="s">
        <v>263</v>
      </c>
      <c r="B58">
        <v>54630</v>
      </c>
      <c r="C58" t="s">
        <v>293</v>
      </c>
      <c r="D58" s="31">
        <v>1.58470978253087</v>
      </c>
      <c r="E58" s="31">
        <v>3.4075084941796701</v>
      </c>
      <c r="F58">
        <v>730456</v>
      </c>
      <c r="G58">
        <v>18</v>
      </c>
      <c r="H58">
        <v>1.58749515149054</v>
      </c>
      <c r="I58">
        <v>3.40901582093813</v>
      </c>
      <c r="J58" s="4" t="s">
        <v>53</v>
      </c>
      <c r="K58" s="4" t="s">
        <v>17</v>
      </c>
      <c r="L58" s="4" t="s">
        <v>18</v>
      </c>
      <c r="M58" s="4" t="s">
        <v>60</v>
      </c>
      <c r="N58" s="5">
        <v>44165</v>
      </c>
      <c r="O58" s="6">
        <v>0.33333333333333331</v>
      </c>
      <c r="P58" s="4" t="s">
        <v>50</v>
      </c>
      <c r="Q58" s="7">
        <v>21</v>
      </c>
      <c r="R58" s="4">
        <f t="shared" si="7"/>
        <v>55</v>
      </c>
      <c r="S58" s="8">
        <v>44370</v>
      </c>
      <c r="T58" s="4">
        <v>0.76400000000000001</v>
      </c>
      <c r="U58" s="9">
        <v>60</v>
      </c>
      <c r="V58" s="9">
        <f t="shared" si="4"/>
        <v>45.84</v>
      </c>
      <c r="W58" s="33">
        <v>19.298183441162109</v>
      </c>
      <c r="X58" s="10">
        <f t="shared" si="5"/>
        <v>130.89005235602093</v>
      </c>
      <c r="Y58" s="9">
        <v>30</v>
      </c>
      <c r="Z58" s="11">
        <f t="shared" si="6"/>
        <v>0</v>
      </c>
    </row>
    <row r="59" spans="1:26" x14ac:dyDescent="0.2">
      <c r="A59" t="s">
        <v>251</v>
      </c>
      <c r="B59">
        <v>65471</v>
      </c>
      <c r="C59" t="s">
        <v>89</v>
      </c>
      <c r="D59" s="31">
        <v>2.0856437965536498</v>
      </c>
      <c r="E59" s="31">
        <v>4.8149656499697997</v>
      </c>
      <c r="F59">
        <v>410978</v>
      </c>
      <c r="G59">
        <v>25</v>
      </c>
      <c r="H59">
        <v>2.09440946271621</v>
      </c>
      <c r="I59">
        <v>4.85584422966188</v>
      </c>
      <c r="J59" s="26" t="s">
        <v>54</v>
      </c>
      <c r="K59" s="26" t="s">
        <v>17</v>
      </c>
      <c r="L59" s="26" t="s">
        <v>21</v>
      </c>
      <c r="M59" s="4" t="s">
        <v>59</v>
      </c>
      <c r="N59" s="27">
        <v>44290</v>
      </c>
      <c r="O59" s="28">
        <v>0.39583333333333331</v>
      </c>
      <c r="P59" s="26" t="s">
        <v>55</v>
      </c>
      <c r="Q59" s="7">
        <v>2</v>
      </c>
      <c r="R59" s="26">
        <f t="shared" si="7"/>
        <v>56</v>
      </c>
      <c r="S59" s="8">
        <v>44370</v>
      </c>
      <c r="T59" s="26">
        <v>0.65800000000000003</v>
      </c>
      <c r="U59" s="29">
        <v>60</v>
      </c>
      <c r="V59" s="29">
        <f t="shared" si="4"/>
        <v>39.480000000000004</v>
      </c>
      <c r="W59" s="34">
        <v>19.082905451456707</v>
      </c>
      <c r="X59" s="30">
        <f t="shared" si="5"/>
        <v>151.9756838905775</v>
      </c>
      <c r="Y59" s="29">
        <v>30</v>
      </c>
      <c r="Z59" s="11">
        <f t="shared" si="6"/>
        <v>0</v>
      </c>
    </row>
    <row r="60" spans="1:26" s="22" customFormat="1" x14ac:dyDescent="0.2">
      <c r="A60" t="s">
        <v>264</v>
      </c>
      <c r="B60">
        <v>102593</v>
      </c>
      <c r="C60" t="s">
        <v>294</v>
      </c>
      <c r="D60" s="31">
        <v>1.82801416535968</v>
      </c>
      <c r="E60" s="31">
        <v>3.12821436259226</v>
      </c>
      <c r="F60">
        <v>1135138</v>
      </c>
      <c r="G60">
        <v>33</v>
      </c>
      <c r="H60">
        <v>1.8282046006203101</v>
      </c>
      <c r="I60">
        <v>3.1273867117389198</v>
      </c>
      <c r="J60" s="17" t="s">
        <v>54</v>
      </c>
      <c r="K60" s="17" t="s">
        <v>17</v>
      </c>
      <c r="L60" s="17" t="s">
        <v>18</v>
      </c>
      <c r="M60" s="4" t="s">
        <v>60</v>
      </c>
      <c r="N60" s="18">
        <v>44262</v>
      </c>
      <c r="O60" s="19">
        <v>0.40625</v>
      </c>
      <c r="P60" s="17" t="s">
        <v>55</v>
      </c>
      <c r="Q60" s="20">
        <v>3</v>
      </c>
      <c r="R60" s="17">
        <f t="shared" si="7"/>
        <v>57</v>
      </c>
      <c r="S60" s="21">
        <v>44370</v>
      </c>
      <c r="T60" s="17">
        <v>0.871</v>
      </c>
      <c r="U60" s="22">
        <v>60</v>
      </c>
      <c r="V60" s="22">
        <f t="shared" si="4"/>
        <v>52.26</v>
      </c>
      <c r="W60" s="35">
        <v>18.956875483194988</v>
      </c>
      <c r="X60" s="23">
        <f t="shared" si="5"/>
        <v>114.81056257175661</v>
      </c>
      <c r="Y60" s="22">
        <v>30</v>
      </c>
      <c r="Z60" s="24">
        <f t="shared" si="6"/>
        <v>0</v>
      </c>
    </row>
  </sheetData>
  <autoFilter ref="A1:Z60" xr:uid="{3199AE5A-3807-0140-9C0A-19CFF272AF49}">
    <sortState xmlns:xlrd2="http://schemas.microsoft.com/office/spreadsheetml/2017/richdata2" ref="A2:Z60">
      <sortCondition ref="A1:A60"/>
    </sortState>
  </autoFilter>
  <phoneticPr fontId="5" type="noConversion"/>
  <pageMargins left="0.25" right="0.25" top="0.75" bottom="0.75" header="0.3" footer="0.3"/>
  <pageSetup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A104-68CC-174C-8627-316138317686}">
  <dimension ref="A1:G60"/>
  <sheetViews>
    <sheetView workbookViewId="0">
      <selection activeCell="D1" sqref="D1:D1048576"/>
    </sheetView>
  </sheetViews>
  <sheetFormatPr baseColWidth="10" defaultRowHeight="16" x14ac:dyDescent="0.2"/>
  <cols>
    <col min="2" max="2" width="17" customWidth="1"/>
  </cols>
  <sheetData>
    <row r="1" spans="1:7" x14ac:dyDescent="0.2">
      <c r="A1" t="s">
        <v>96</v>
      </c>
      <c r="B1" t="s">
        <v>97</v>
      </c>
    </row>
    <row r="2" spans="1:7" x14ac:dyDescent="0.2">
      <c r="A2">
        <v>69608</v>
      </c>
      <c r="B2" t="s">
        <v>98</v>
      </c>
      <c r="C2" t="s">
        <v>99</v>
      </c>
      <c r="D2" t="str">
        <f>_xlfn.CONCAT(B2,"_",C2)</f>
        <v>A003S_S1</v>
      </c>
      <c r="E2" t="s">
        <v>100</v>
      </c>
      <c r="F2" t="s">
        <v>101</v>
      </c>
      <c r="G2" t="s">
        <v>102</v>
      </c>
    </row>
    <row r="3" spans="1:7" x14ac:dyDescent="0.2">
      <c r="A3">
        <v>83276</v>
      </c>
      <c r="B3" t="s">
        <v>103</v>
      </c>
      <c r="C3" t="s">
        <v>104</v>
      </c>
      <c r="D3" t="str">
        <f t="shared" ref="D3:D60" si="0">_xlfn.CONCAT(B3,"_",C3)</f>
        <v>A007C2_S5</v>
      </c>
      <c r="E3" t="s">
        <v>100</v>
      </c>
      <c r="F3" t="s">
        <v>101</v>
      </c>
      <c r="G3" t="s">
        <v>102</v>
      </c>
    </row>
    <row r="4" spans="1:7" x14ac:dyDescent="0.2">
      <c r="A4">
        <v>59783</v>
      </c>
      <c r="B4" t="s">
        <v>105</v>
      </c>
      <c r="C4" t="s">
        <v>106</v>
      </c>
      <c r="D4" t="str">
        <f t="shared" si="0"/>
        <v>A007S_S2</v>
      </c>
      <c r="E4" t="s">
        <v>100</v>
      </c>
      <c r="F4" t="s">
        <v>101</v>
      </c>
      <c r="G4" t="s">
        <v>102</v>
      </c>
    </row>
    <row r="5" spans="1:7" x14ac:dyDescent="0.2">
      <c r="A5">
        <v>97954</v>
      </c>
      <c r="B5" t="s">
        <v>107</v>
      </c>
      <c r="C5" t="s">
        <v>108</v>
      </c>
      <c r="D5" t="str">
        <f t="shared" si="0"/>
        <v>A009C2_S7</v>
      </c>
      <c r="E5" t="s">
        <v>100</v>
      </c>
      <c r="F5" t="s">
        <v>101</v>
      </c>
      <c r="G5" t="s">
        <v>102</v>
      </c>
    </row>
    <row r="6" spans="1:7" x14ac:dyDescent="0.2">
      <c r="A6">
        <v>141785</v>
      </c>
      <c r="B6" t="s">
        <v>109</v>
      </c>
      <c r="C6" t="s">
        <v>110</v>
      </c>
      <c r="D6" t="str">
        <f t="shared" si="0"/>
        <v>A009S_S3</v>
      </c>
      <c r="E6" t="s">
        <v>100</v>
      </c>
      <c r="F6" t="s">
        <v>101</v>
      </c>
      <c r="G6" t="s">
        <v>102</v>
      </c>
    </row>
    <row r="7" spans="1:7" x14ac:dyDescent="0.2">
      <c r="A7">
        <v>98366</v>
      </c>
      <c r="B7" t="s">
        <v>111</v>
      </c>
      <c r="C7" t="s">
        <v>112</v>
      </c>
      <c r="D7" t="str">
        <f t="shared" si="0"/>
        <v>A010C2_S8</v>
      </c>
      <c r="E7" t="s">
        <v>100</v>
      </c>
      <c r="F7" t="s">
        <v>101</v>
      </c>
      <c r="G7" t="s">
        <v>102</v>
      </c>
    </row>
    <row r="8" spans="1:7" x14ac:dyDescent="0.2">
      <c r="A8">
        <v>158112</v>
      </c>
      <c r="B8" t="s">
        <v>113</v>
      </c>
      <c r="C8" t="s">
        <v>114</v>
      </c>
      <c r="D8" t="str">
        <f t="shared" si="0"/>
        <v>A010S_S4</v>
      </c>
      <c r="E8" t="s">
        <v>100</v>
      </c>
      <c r="F8" t="s">
        <v>101</v>
      </c>
      <c r="G8" t="s">
        <v>102</v>
      </c>
    </row>
    <row r="9" spans="1:7" x14ac:dyDescent="0.2">
      <c r="A9">
        <v>46819</v>
      </c>
      <c r="B9" t="s">
        <v>115</v>
      </c>
      <c r="C9" t="s">
        <v>116</v>
      </c>
      <c r="D9" t="str">
        <f t="shared" si="0"/>
        <v>A012C2_S9</v>
      </c>
      <c r="E9" t="s">
        <v>100</v>
      </c>
      <c r="F9" t="s">
        <v>101</v>
      </c>
      <c r="G9" t="s">
        <v>102</v>
      </c>
    </row>
    <row r="10" spans="1:7" x14ac:dyDescent="0.2">
      <c r="A10">
        <v>111165</v>
      </c>
      <c r="B10" t="s">
        <v>117</v>
      </c>
      <c r="C10" t="s">
        <v>118</v>
      </c>
      <c r="D10" t="str">
        <f t="shared" si="0"/>
        <v>A012S_S6</v>
      </c>
      <c r="E10" t="s">
        <v>100</v>
      </c>
      <c r="F10" t="s">
        <v>101</v>
      </c>
      <c r="G10" t="s">
        <v>102</v>
      </c>
    </row>
    <row r="11" spans="1:7" x14ac:dyDescent="0.2">
      <c r="A11">
        <v>95321</v>
      </c>
      <c r="B11" t="s">
        <v>119</v>
      </c>
      <c r="C11" t="s">
        <v>120</v>
      </c>
      <c r="D11" t="str">
        <f t="shared" si="0"/>
        <v>A014C2_S11</v>
      </c>
      <c r="E11" t="s">
        <v>100</v>
      </c>
      <c r="F11" t="s">
        <v>101</v>
      </c>
      <c r="G11" t="s">
        <v>102</v>
      </c>
    </row>
    <row r="12" spans="1:7" x14ac:dyDescent="0.2">
      <c r="A12">
        <v>80535</v>
      </c>
      <c r="B12" t="s">
        <v>121</v>
      </c>
      <c r="C12" t="s">
        <v>122</v>
      </c>
      <c r="D12" t="str">
        <f t="shared" si="0"/>
        <v>A014S_S10</v>
      </c>
      <c r="E12" t="s">
        <v>100</v>
      </c>
      <c r="F12" t="s">
        <v>101</v>
      </c>
      <c r="G12" t="s">
        <v>102</v>
      </c>
    </row>
    <row r="13" spans="1:7" x14ac:dyDescent="0.2">
      <c r="A13">
        <v>23173</v>
      </c>
      <c r="B13" t="s">
        <v>123</v>
      </c>
      <c r="C13" t="s">
        <v>124</v>
      </c>
      <c r="D13" t="str">
        <f t="shared" si="0"/>
        <v>A017C2_S14</v>
      </c>
      <c r="E13" t="s">
        <v>100</v>
      </c>
      <c r="F13" t="s">
        <v>101</v>
      </c>
      <c r="G13" t="s">
        <v>102</v>
      </c>
    </row>
    <row r="14" spans="1:7" x14ac:dyDescent="0.2">
      <c r="A14">
        <v>23356</v>
      </c>
      <c r="B14" t="s">
        <v>125</v>
      </c>
      <c r="C14" t="s">
        <v>126</v>
      </c>
      <c r="D14" t="str">
        <f t="shared" si="0"/>
        <v>A017S_S12</v>
      </c>
      <c r="E14" t="s">
        <v>100</v>
      </c>
      <c r="F14" t="s">
        <v>101</v>
      </c>
      <c r="G14" t="s">
        <v>102</v>
      </c>
    </row>
    <row r="15" spans="1:7" x14ac:dyDescent="0.2">
      <c r="A15">
        <v>79478</v>
      </c>
      <c r="B15" t="s">
        <v>127</v>
      </c>
      <c r="C15" t="s">
        <v>128</v>
      </c>
      <c r="D15" t="str">
        <f t="shared" si="0"/>
        <v>A019C2_S15</v>
      </c>
      <c r="E15" t="s">
        <v>100</v>
      </c>
      <c r="F15" t="s">
        <v>101</v>
      </c>
      <c r="G15" t="s">
        <v>102</v>
      </c>
    </row>
    <row r="16" spans="1:7" x14ac:dyDescent="0.2">
      <c r="A16">
        <v>76416</v>
      </c>
      <c r="B16" t="s">
        <v>129</v>
      </c>
      <c r="C16" t="s">
        <v>130</v>
      </c>
      <c r="D16" t="str">
        <f t="shared" si="0"/>
        <v>A019S_S13</v>
      </c>
      <c r="E16" t="s">
        <v>100</v>
      </c>
      <c r="F16" t="s">
        <v>101</v>
      </c>
      <c r="G16" t="s">
        <v>102</v>
      </c>
    </row>
    <row r="17" spans="1:7" x14ac:dyDescent="0.2">
      <c r="A17">
        <v>36734</v>
      </c>
      <c r="B17" t="s">
        <v>131</v>
      </c>
      <c r="C17" t="s">
        <v>132</v>
      </c>
      <c r="D17" t="str">
        <f t="shared" si="0"/>
        <v>A022C2_S17</v>
      </c>
      <c r="E17" t="s">
        <v>100</v>
      </c>
      <c r="F17" t="s">
        <v>101</v>
      </c>
      <c r="G17" t="s">
        <v>102</v>
      </c>
    </row>
    <row r="18" spans="1:7" x14ac:dyDescent="0.2">
      <c r="A18">
        <v>36046</v>
      </c>
      <c r="B18" t="s">
        <v>133</v>
      </c>
      <c r="C18" t="s">
        <v>134</v>
      </c>
      <c r="D18" t="str">
        <f t="shared" si="0"/>
        <v>A022S_S16</v>
      </c>
      <c r="E18" t="s">
        <v>100</v>
      </c>
      <c r="F18" t="s">
        <v>101</v>
      </c>
      <c r="G18" t="s">
        <v>102</v>
      </c>
    </row>
    <row r="19" spans="1:7" x14ac:dyDescent="0.2">
      <c r="A19">
        <v>44117</v>
      </c>
      <c r="B19" t="s">
        <v>135</v>
      </c>
      <c r="C19" t="s">
        <v>136</v>
      </c>
      <c r="D19" t="str">
        <f t="shared" si="0"/>
        <v>A025C2_S19</v>
      </c>
      <c r="E19" t="s">
        <v>100</v>
      </c>
      <c r="F19" t="s">
        <v>101</v>
      </c>
      <c r="G19" t="s">
        <v>102</v>
      </c>
    </row>
    <row r="20" spans="1:7" x14ac:dyDescent="0.2">
      <c r="A20">
        <v>38203</v>
      </c>
      <c r="B20" t="s">
        <v>137</v>
      </c>
      <c r="C20" t="s">
        <v>138</v>
      </c>
      <c r="D20" t="str">
        <f t="shared" si="0"/>
        <v>A025S_S18</v>
      </c>
      <c r="E20" t="s">
        <v>100</v>
      </c>
      <c r="F20" t="s">
        <v>101</v>
      </c>
      <c r="G20" t="s">
        <v>102</v>
      </c>
    </row>
    <row r="21" spans="1:7" x14ac:dyDescent="0.2">
      <c r="A21">
        <v>58300</v>
      </c>
      <c r="B21" t="s">
        <v>139</v>
      </c>
      <c r="C21" t="s">
        <v>140</v>
      </c>
      <c r="D21" t="str">
        <f t="shared" si="0"/>
        <v>A036C2_S21</v>
      </c>
      <c r="E21" t="s">
        <v>100</v>
      </c>
      <c r="F21" t="s">
        <v>101</v>
      </c>
      <c r="G21" t="s">
        <v>102</v>
      </c>
    </row>
    <row r="22" spans="1:7" x14ac:dyDescent="0.2">
      <c r="A22">
        <v>70342</v>
      </c>
      <c r="B22" t="s">
        <v>141</v>
      </c>
      <c r="C22" t="s">
        <v>142</v>
      </c>
      <c r="D22" t="str">
        <f t="shared" si="0"/>
        <v>A036S_S20</v>
      </c>
      <c r="E22" t="s">
        <v>100</v>
      </c>
      <c r="F22" t="s">
        <v>101</v>
      </c>
      <c r="G22" t="s">
        <v>102</v>
      </c>
    </row>
    <row r="23" spans="1:7" x14ac:dyDescent="0.2">
      <c r="A23">
        <v>104141</v>
      </c>
      <c r="B23" t="s">
        <v>143</v>
      </c>
      <c r="C23" t="s">
        <v>144</v>
      </c>
      <c r="D23" t="str">
        <f t="shared" si="0"/>
        <v>A037C2_S22</v>
      </c>
      <c r="E23" t="s">
        <v>100</v>
      </c>
      <c r="F23" t="s">
        <v>101</v>
      </c>
      <c r="G23" t="s">
        <v>102</v>
      </c>
    </row>
    <row r="24" spans="1:7" x14ac:dyDescent="0.2">
      <c r="A24">
        <v>31970</v>
      </c>
      <c r="B24" t="s">
        <v>145</v>
      </c>
      <c r="C24" t="s">
        <v>146</v>
      </c>
      <c r="D24" t="str">
        <f t="shared" si="0"/>
        <v>A037S_S23</v>
      </c>
      <c r="E24" t="s">
        <v>100</v>
      </c>
      <c r="F24" t="s">
        <v>101</v>
      </c>
      <c r="G24" t="s">
        <v>102</v>
      </c>
    </row>
    <row r="25" spans="1:7" x14ac:dyDescent="0.2">
      <c r="A25">
        <v>116025</v>
      </c>
      <c r="B25" t="s">
        <v>147</v>
      </c>
      <c r="C25" t="s">
        <v>148</v>
      </c>
      <c r="D25" t="str">
        <f t="shared" si="0"/>
        <v>A038C2_S24</v>
      </c>
      <c r="E25" t="s">
        <v>100</v>
      </c>
      <c r="F25" t="s">
        <v>101</v>
      </c>
      <c r="G25" t="s">
        <v>102</v>
      </c>
    </row>
    <row r="26" spans="1:7" x14ac:dyDescent="0.2">
      <c r="A26">
        <v>127241</v>
      </c>
      <c r="B26" t="s">
        <v>149</v>
      </c>
      <c r="C26" t="s">
        <v>150</v>
      </c>
      <c r="D26" t="str">
        <f t="shared" si="0"/>
        <v>A038S_S25</v>
      </c>
      <c r="E26" t="s">
        <v>100</v>
      </c>
      <c r="F26" t="s">
        <v>101</v>
      </c>
      <c r="G26" t="s">
        <v>102</v>
      </c>
    </row>
    <row r="27" spans="1:7" x14ac:dyDescent="0.2">
      <c r="A27">
        <v>57807</v>
      </c>
      <c r="B27" t="s">
        <v>151</v>
      </c>
      <c r="C27" t="s">
        <v>152</v>
      </c>
      <c r="D27" t="str">
        <f t="shared" si="0"/>
        <v>A039C2_S29</v>
      </c>
      <c r="E27" t="s">
        <v>100</v>
      </c>
      <c r="F27" t="s">
        <v>101</v>
      </c>
      <c r="G27" t="s">
        <v>102</v>
      </c>
    </row>
    <row r="28" spans="1:7" x14ac:dyDescent="0.2">
      <c r="A28">
        <v>66615</v>
      </c>
      <c r="B28" t="s">
        <v>153</v>
      </c>
      <c r="C28" t="s">
        <v>154</v>
      </c>
      <c r="D28" t="str">
        <f t="shared" si="0"/>
        <v>A039S_S26</v>
      </c>
      <c r="E28" t="s">
        <v>100</v>
      </c>
      <c r="F28" t="s">
        <v>101</v>
      </c>
      <c r="G28" t="s">
        <v>102</v>
      </c>
    </row>
    <row r="29" spans="1:7" x14ac:dyDescent="0.2">
      <c r="A29">
        <v>71570</v>
      </c>
      <c r="B29" t="s">
        <v>155</v>
      </c>
      <c r="C29" t="s">
        <v>156</v>
      </c>
      <c r="D29" t="str">
        <f t="shared" si="0"/>
        <v>A040C2_S28</v>
      </c>
      <c r="E29" t="s">
        <v>100</v>
      </c>
      <c r="F29" t="s">
        <v>101</v>
      </c>
      <c r="G29" t="s">
        <v>102</v>
      </c>
    </row>
    <row r="30" spans="1:7" x14ac:dyDescent="0.2">
      <c r="A30">
        <v>89765</v>
      </c>
      <c r="B30" t="s">
        <v>157</v>
      </c>
      <c r="C30" t="s">
        <v>158</v>
      </c>
      <c r="D30" t="str">
        <f t="shared" si="0"/>
        <v>A040S_S27</v>
      </c>
      <c r="E30" t="s">
        <v>100</v>
      </c>
      <c r="F30" t="s">
        <v>101</v>
      </c>
      <c r="G30" t="s">
        <v>102</v>
      </c>
    </row>
    <row r="31" spans="1:7" x14ac:dyDescent="0.2">
      <c r="A31">
        <v>34851</v>
      </c>
      <c r="B31" t="s">
        <v>159</v>
      </c>
      <c r="C31" t="s">
        <v>160</v>
      </c>
      <c r="D31" t="str">
        <f t="shared" si="0"/>
        <v>B002C2_S31</v>
      </c>
      <c r="E31" t="s">
        <v>100</v>
      </c>
      <c r="F31" t="s">
        <v>101</v>
      </c>
      <c r="G31" t="s">
        <v>102</v>
      </c>
    </row>
    <row r="32" spans="1:7" x14ac:dyDescent="0.2">
      <c r="A32">
        <v>65599</v>
      </c>
      <c r="B32" t="s">
        <v>161</v>
      </c>
      <c r="C32" t="s">
        <v>162</v>
      </c>
      <c r="D32" t="str">
        <f t="shared" si="0"/>
        <v>B002S_S30</v>
      </c>
      <c r="E32" t="s">
        <v>100</v>
      </c>
      <c r="F32" t="s">
        <v>101</v>
      </c>
      <c r="G32" t="s">
        <v>102</v>
      </c>
    </row>
    <row r="33" spans="1:7" x14ac:dyDescent="0.2">
      <c r="A33">
        <v>62683</v>
      </c>
      <c r="B33" t="s">
        <v>163</v>
      </c>
      <c r="C33" t="s">
        <v>164</v>
      </c>
      <c r="D33" t="str">
        <f t="shared" si="0"/>
        <v>B003C2_S33</v>
      </c>
      <c r="E33" t="s">
        <v>100</v>
      </c>
      <c r="F33" t="s">
        <v>101</v>
      </c>
      <c r="G33" t="s">
        <v>102</v>
      </c>
    </row>
    <row r="34" spans="1:7" x14ac:dyDescent="0.2">
      <c r="A34">
        <v>55369</v>
      </c>
      <c r="B34" t="s">
        <v>165</v>
      </c>
      <c r="C34" t="s">
        <v>166</v>
      </c>
      <c r="D34" t="str">
        <f t="shared" si="0"/>
        <v>B003S_S32</v>
      </c>
      <c r="E34" t="s">
        <v>100</v>
      </c>
      <c r="F34" t="s">
        <v>101</v>
      </c>
      <c r="G34" t="s">
        <v>102</v>
      </c>
    </row>
    <row r="35" spans="1:7" x14ac:dyDescent="0.2">
      <c r="A35">
        <v>42217</v>
      </c>
      <c r="B35" t="s">
        <v>167</v>
      </c>
      <c r="C35" t="s">
        <v>168</v>
      </c>
      <c r="D35" t="str">
        <f t="shared" si="0"/>
        <v>B006C2_S35</v>
      </c>
      <c r="E35" t="s">
        <v>100</v>
      </c>
      <c r="F35" t="s">
        <v>101</v>
      </c>
      <c r="G35" t="s">
        <v>102</v>
      </c>
    </row>
    <row r="36" spans="1:7" x14ac:dyDescent="0.2">
      <c r="A36">
        <v>102907</v>
      </c>
      <c r="B36" t="s">
        <v>169</v>
      </c>
      <c r="C36" t="s">
        <v>170</v>
      </c>
      <c r="D36" t="str">
        <f t="shared" si="0"/>
        <v>B006S_S34</v>
      </c>
      <c r="E36" t="s">
        <v>100</v>
      </c>
      <c r="F36" t="s">
        <v>101</v>
      </c>
      <c r="G36" t="s">
        <v>102</v>
      </c>
    </row>
    <row r="37" spans="1:7" x14ac:dyDescent="0.2">
      <c r="A37">
        <v>32986</v>
      </c>
      <c r="B37" t="s">
        <v>171</v>
      </c>
      <c r="C37" t="s">
        <v>172</v>
      </c>
      <c r="D37" t="str">
        <f t="shared" si="0"/>
        <v>B007C2_S37</v>
      </c>
      <c r="E37" t="s">
        <v>100</v>
      </c>
      <c r="F37" t="s">
        <v>101</v>
      </c>
      <c r="G37" t="s">
        <v>102</v>
      </c>
    </row>
    <row r="38" spans="1:7" x14ac:dyDescent="0.2">
      <c r="A38">
        <v>40011</v>
      </c>
      <c r="B38" t="s">
        <v>173</v>
      </c>
      <c r="C38" t="s">
        <v>174</v>
      </c>
      <c r="D38" t="str">
        <f t="shared" si="0"/>
        <v>B007S_S36</v>
      </c>
      <c r="E38" t="s">
        <v>100</v>
      </c>
      <c r="F38" t="s">
        <v>101</v>
      </c>
      <c r="G38" t="s">
        <v>102</v>
      </c>
    </row>
    <row r="39" spans="1:7" x14ac:dyDescent="0.2">
      <c r="A39">
        <v>42269</v>
      </c>
      <c r="B39" t="s">
        <v>175</v>
      </c>
      <c r="C39" t="s">
        <v>176</v>
      </c>
      <c r="D39" t="str">
        <f t="shared" si="0"/>
        <v>B011C2_S40</v>
      </c>
      <c r="E39" t="s">
        <v>100</v>
      </c>
      <c r="F39" t="s">
        <v>101</v>
      </c>
      <c r="G39" t="s">
        <v>102</v>
      </c>
    </row>
    <row r="40" spans="1:7" x14ac:dyDescent="0.2">
      <c r="A40">
        <v>34366</v>
      </c>
      <c r="B40" t="s">
        <v>177</v>
      </c>
      <c r="C40" t="s">
        <v>178</v>
      </c>
      <c r="D40" t="str">
        <f t="shared" si="0"/>
        <v>B011S_S38</v>
      </c>
      <c r="E40" t="s">
        <v>100</v>
      </c>
      <c r="F40" t="s">
        <v>101</v>
      </c>
      <c r="G40" t="s">
        <v>102</v>
      </c>
    </row>
    <row r="41" spans="1:7" x14ac:dyDescent="0.2">
      <c r="A41">
        <v>66475</v>
      </c>
      <c r="B41" t="s">
        <v>179</v>
      </c>
      <c r="C41" t="s">
        <v>180</v>
      </c>
      <c r="D41" t="str">
        <f t="shared" si="0"/>
        <v>B013C2_S43</v>
      </c>
      <c r="E41" t="s">
        <v>100</v>
      </c>
      <c r="F41" t="s">
        <v>101</v>
      </c>
      <c r="G41" t="s">
        <v>102</v>
      </c>
    </row>
    <row r="42" spans="1:7" x14ac:dyDescent="0.2">
      <c r="A42">
        <v>65966</v>
      </c>
      <c r="B42" t="s">
        <v>181</v>
      </c>
      <c r="C42" t="s">
        <v>182</v>
      </c>
      <c r="D42" t="str">
        <f t="shared" si="0"/>
        <v>B013S_S39</v>
      </c>
      <c r="E42" t="s">
        <v>100</v>
      </c>
      <c r="F42" t="s">
        <v>101</v>
      </c>
      <c r="G42" t="s">
        <v>102</v>
      </c>
    </row>
    <row r="43" spans="1:7" x14ac:dyDescent="0.2">
      <c r="A43">
        <v>114783</v>
      </c>
      <c r="B43" t="s">
        <v>183</v>
      </c>
      <c r="C43" t="s">
        <v>184</v>
      </c>
      <c r="D43" t="str">
        <f t="shared" si="0"/>
        <v>B016C2_S44</v>
      </c>
      <c r="E43" t="s">
        <v>100</v>
      </c>
      <c r="F43" t="s">
        <v>101</v>
      </c>
      <c r="G43" t="s">
        <v>102</v>
      </c>
    </row>
    <row r="44" spans="1:7" x14ac:dyDescent="0.2">
      <c r="A44">
        <v>122757</v>
      </c>
      <c r="B44" t="s">
        <v>185</v>
      </c>
      <c r="C44" t="s">
        <v>186</v>
      </c>
      <c r="D44" t="str">
        <f t="shared" si="0"/>
        <v>B016S_S41</v>
      </c>
      <c r="E44" t="s">
        <v>100</v>
      </c>
      <c r="F44" t="s">
        <v>101</v>
      </c>
      <c r="G44" t="s">
        <v>102</v>
      </c>
    </row>
    <row r="45" spans="1:7" x14ac:dyDescent="0.2">
      <c r="A45">
        <v>78155</v>
      </c>
      <c r="B45" t="s">
        <v>187</v>
      </c>
      <c r="C45" t="s">
        <v>188</v>
      </c>
      <c r="D45" t="str">
        <f t="shared" si="0"/>
        <v>B017C2_S45</v>
      </c>
      <c r="E45" t="s">
        <v>100</v>
      </c>
      <c r="F45" t="s">
        <v>101</v>
      </c>
      <c r="G45" t="s">
        <v>102</v>
      </c>
    </row>
    <row r="46" spans="1:7" x14ac:dyDescent="0.2">
      <c r="A46">
        <v>44962</v>
      </c>
      <c r="B46" t="s">
        <v>189</v>
      </c>
      <c r="C46" t="s">
        <v>190</v>
      </c>
      <c r="D46" t="str">
        <f t="shared" si="0"/>
        <v>B017S_S42</v>
      </c>
      <c r="E46" t="s">
        <v>100</v>
      </c>
      <c r="F46" t="s">
        <v>101</v>
      </c>
      <c r="G46" t="s">
        <v>102</v>
      </c>
    </row>
    <row r="47" spans="1:7" x14ac:dyDescent="0.2">
      <c r="A47">
        <v>64663</v>
      </c>
      <c r="B47" t="s">
        <v>191</v>
      </c>
      <c r="C47" t="s">
        <v>192</v>
      </c>
      <c r="D47" t="str">
        <f t="shared" si="0"/>
        <v>B019C2_S47</v>
      </c>
      <c r="E47" t="s">
        <v>100</v>
      </c>
      <c r="F47" t="s">
        <v>101</v>
      </c>
      <c r="G47" t="s">
        <v>102</v>
      </c>
    </row>
    <row r="48" spans="1:7" x14ac:dyDescent="0.2">
      <c r="A48">
        <v>34684</v>
      </c>
      <c r="B48" t="s">
        <v>193</v>
      </c>
      <c r="C48" t="s">
        <v>194</v>
      </c>
      <c r="D48" t="str">
        <f t="shared" si="0"/>
        <v>B019S_S46</v>
      </c>
      <c r="E48" t="s">
        <v>100</v>
      </c>
      <c r="F48" t="s">
        <v>101</v>
      </c>
      <c r="G48" t="s">
        <v>102</v>
      </c>
    </row>
    <row r="49" spans="1:7" x14ac:dyDescent="0.2">
      <c r="A49">
        <v>131641</v>
      </c>
      <c r="B49" t="s">
        <v>195</v>
      </c>
      <c r="C49" t="s">
        <v>196</v>
      </c>
      <c r="D49" t="str">
        <f t="shared" si="0"/>
        <v>B024C2_S49</v>
      </c>
      <c r="E49" t="s">
        <v>100</v>
      </c>
      <c r="F49" t="s">
        <v>101</v>
      </c>
      <c r="G49" t="s">
        <v>102</v>
      </c>
    </row>
    <row r="50" spans="1:7" x14ac:dyDescent="0.2">
      <c r="A50">
        <v>30309</v>
      </c>
      <c r="B50" t="s">
        <v>197</v>
      </c>
      <c r="C50" t="s">
        <v>198</v>
      </c>
      <c r="D50" t="str">
        <f t="shared" si="0"/>
        <v>B024S_S48</v>
      </c>
      <c r="E50" t="s">
        <v>100</v>
      </c>
      <c r="F50" t="s">
        <v>101</v>
      </c>
      <c r="G50" t="s">
        <v>102</v>
      </c>
    </row>
    <row r="51" spans="1:7" x14ac:dyDescent="0.2">
      <c r="A51">
        <v>99420</v>
      </c>
      <c r="B51" t="s">
        <v>199</v>
      </c>
      <c r="C51" t="s">
        <v>200</v>
      </c>
      <c r="D51" t="str">
        <f t="shared" si="0"/>
        <v>B027C2_S51</v>
      </c>
      <c r="E51" t="s">
        <v>100</v>
      </c>
      <c r="F51" t="s">
        <v>101</v>
      </c>
      <c r="G51" t="s">
        <v>102</v>
      </c>
    </row>
    <row r="52" spans="1:7" x14ac:dyDescent="0.2">
      <c r="A52">
        <v>86059</v>
      </c>
      <c r="B52" t="s">
        <v>201</v>
      </c>
      <c r="C52" t="s">
        <v>202</v>
      </c>
      <c r="D52" t="str">
        <f t="shared" si="0"/>
        <v>B027S_S50</v>
      </c>
      <c r="E52" t="s">
        <v>100</v>
      </c>
      <c r="F52" t="s">
        <v>101</v>
      </c>
      <c r="G52" t="s">
        <v>102</v>
      </c>
    </row>
    <row r="53" spans="1:7" x14ac:dyDescent="0.2">
      <c r="A53">
        <v>83650</v>
      </c>
      <c r="B53" t="s">
        <v>203</v>
      </c>
      <c r="C53" t="s">
        <v>204</v>
      </c>
      <c r="D53" t="str">
        <f t="shared" si="0"/>
        <v>B031C2_S54</v>
      </c>
      <c r="E53" t="s">
        <v>100</v>
      </c>
      <c r="F53" t="s">
        <v>101</v>
      </c>
      <c r="G53" t="s">
        <v>102</v>
      </c>
    </row>
    <row r="54" spans="1:7" x14ac:dyDescent="0.2">
      <c r="A54">
        <v>82142</v>
      </c>
      <c r="B54" t="s">
        <v>205</v>
      </c>
      <c r="C54" t="s">
        <v>206</v>
      </c>
      <c r="D54" t="str">
        <f t="shared" si="0"/>
        <v>B031S_S52</v>
      </c>
      <c r="E54" t="s">
        <v>100</v>
      </c>
      <c r="F54" t="s">
        <v>101</v>
      </c>
      <c r="G54" t="s">
        <v>102</v>
      </c>
    </row>
    <row r="55" spans="1:7" x14ac:dyDescent="0.2">
      <c r="A55">
        <v>29043</v>
      </c>
      <c r="B55" t="s">
        <v>207</v>
      </c>
      <c r="C55" t="s">
        <v>208</v>
      </c>
      <c r="D55" t="str">
        <f t="shared" si="0"/>
        <v>B032C2_S55</v>
      </c>
      <c r="E55" t="s">
        <v>100</v>
      </c>
      <c r="F55" t="s">
        <v>101</v>
      </c>
      <c r="G55" t="s">
        <v>102</v>
      </c>
    </row>
    <row r="56" spans="1:7" x14ac:dyDescent="0.2">
      <c r="A56">
        <v>69049</v>
      </c>
      <c r="B56" t="s">
        <v>209</v>
      </c>
      <c r="C56" t="s">
        <v>210</v>
      </c>
      <c r="D56" t="str">
        <f t="shared" si="0"/>
        <v>B032S_S53</v>
      </c>
      <c r="E56" t="s">
        <v>100</v>
      </c>
      <c r="F56" t="s">
        <v>101</v>
      </c>
      <c r="G56" t="s">
        <v>102</v>
      </c>
    </row>
    <row r="57" spans="1:7" x14ac:dyDescent="0.2">
      <c r="A57">
        <v>95692</v>
      </c>
      <c r="B57" t="s">
        <v>211</v>
      </c>
      <c r="C57" t="s">
        <v>212</v>
      </c>
      <c r="D57" t="str">
        <f t="shared" si="0"/>
        <v>B038C2_S57</v>
      </c>
      <c r="E57" t="s">
        <v>100</v>
      </c>
      <c r="F57" t="s">
        <v>101</v>
      </c>
      <c r="G57" t="s">
        <v>102</v>
      </c>
    </row>
    <row r="58" spans="1:7" x14ac:dyDescent="0.2">
      <c r="A58">
        <v>54630</v>
      </c>
      <c r="B58" t="s">
        <v>213</v>
      </c>
      <c r="C58" t="s">
        <v>214</v>
      </c>
      <c r="D58" t="str">
        <f t="shared" si="0"/>
        <v>B038S_S56</v>
      </c>
      <c r="E58" t="s">
        <v>100</v>
      </c>
      <c r="F58" t="s">
        <v>101</v>
      </c>
      <c r="G58" t="s">
        <v>102</v>
      </c>
    </row>
    <row r="59" spans="1:7" x14ac:dyDescent="0.2">
      <c r="A59">
        <v>65471</v>
      </c>
      <c r="B59" t="s">
        <v>215</v>
      </c>
      <c r="C59" t="s">
        <v>216</v>
      </c>
      <c r="D59" t="str">
        <f t="shared" si="0"/>
        <v>B040C2_S58</v>
      </c>
      <c r="E59" t="s">
        <v>100</v>
      </c>
      <c r="F59" t="s">
        <v>101</v>
      </c>
      <c r="G59" t="s">
        <v>102</v>
      </c>
    </row>
    <row r="60" spans="1:7" x14ac:dyDescent="0.2">
      <c r="A60">
        <v>102593</v>
      </c>
      <c r="B60" t="s">
        <v>217</v>
      </c>
      <c r="C60" t="s">
        <v>218</v>
      </c>
      <c r="D60" t="str">
        <f t="shared" si="0"/>
        <v>B040S_S59</v>
      </c>
      <c r="E60" t="s">
        <v>100</v>
      </c>
      <c r="F60" t="s">
        <v>101</v>
      </c>
      <c r="G60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81D1-7FD9-C548-B225-313E0075D0DF}">
  <dimension ref="A1:E60"/>
  <sheetViews>
    <sheetView workbookViewId="0">
      <selection activeCell="C1" sqref="C1:C1048576"/>
    </sheetView>
  </sheetViews>
  <sheetFormatPr baseColWidth="10" defaultRowHeight="16" x14ac:dyDescent="0.2"/>
  <cols>
    <col min="1" max="1" width="30.5" customWidth="1"/>
  </cols>
  <sheetData>
    <row r="1" spans="1:5" x14ac:dyDescent="0.2">
      <c r="A1" t="s">
        <v>219</v>
      </c>
      <c r="B1" t="s">
        <v>220</v>
      </c>
    </row>
    <row r="2" spans="1:5" x14ac:dyDescent="0.2">
      <c r="A2" t="s">
        <v>98</v>
      </c>
      <c r="B2" t="s">
        <v>99</v>
      </c>
      <c r="C2" t="str">
        <f>_xlfn.CONCAT(A2,"_",B2)</f>
        <v>A003S_S1</v>
      </c>
      <c r="D2" t="s">
        <v>221</v>
      </c>
      <c r="E2" t="s">
        <v>222</v>
      </c>
    </row>
    <row r="3" spans="1:5" x14ac:dyDescent="0.2">
      <c r="A3" t="s">
        <v>103</v>
      </c>
      <c r="B3" t="s">
        <v>104</v>
      </c>
      <c r="C3" t="str">
        <f t="shared" ref="C3:C60" si="0">_xlfn.CONCAT(A3,"_",B3)</f>
        <v>A007C2_S5</v>
      </c>
      <c r="D3" t="s">
        <v>221</v>
      </c>
      <c r="E3" t="s">
        <v>222</v>
      </c>
    </row>
    <row r="4" spans="1:5" x14ac:dyDescent="0.2">
      <c r="A4" t="s">
        <v>105</v>
      </c>
      <c r="B4" t="s">
        <v>106</v>
      </c>
      <c r="C4" t="str">
        <f t="shared" si="0"/>
        <v>A007S_S2</v>
      </c>
      <c r="D4" t="s">
        <v>221</v>
      </c>
      <c r="E4" t="s">
        <v>222</v>
      </c>
    </row>
    <row r="5" spans="1:5" x14ac:dyDescent="0.2">
      <c r="A5" t="s">
        <v>107</v>
      </c>
      <c r="B5" t="s">
        <v>108</v>
      </c>
      <c r="C5" t="str">
        <f t="shared" si="0"/>
        <v>A009C2_S7</v>
      </c>
      <c r="D5" t="s">
        <v>221</v>
      </c>
      <c r="E5" t="s">
        <v>222</v>
      </c>
    </row>
    <row r="6" spans="1:5" x14ac:dyDescent="0.2">
      <c r="A6" t="s">
        <v>109</v>
      </c>
      <c r="B6" t="s">
        <v>110</v>
      </c>
      <c r="C6" t="str">
        <f t="shared" si="0"/>
        <v>A009S_S3</v>
      </c>
      <c r="D6" t="s">
        <v>221</v>
      </c>
      <c r="E6" t="s">
        <v>222</v>
      </c>
    </row>
    <row r="7" spans="1:5" x14ac:dyDescent="0.2">
      <c r="A7" t="s">
        <v>111</v>
      </c>
      <c r="B7" t="s">
        <v>112</v>
      </c>
      <c r="C7" t="str">
        <f t="shared" si="0"/>
        <v>A010C2_S8</v>
      </c>
      <c r="D7" t="s">
        <v>221</v>
      </c>
      <c r="E7" t="s">
        <v>222</v>
      </c>
    </row>
    <row r="8" spans="1:5" x14ac:dyDescent="0.2">
      <c r="A8" t="s">
        <v>113</v>
      </c>
      <c r="B8" t="s">
        <v>114</v>
      </c>
      <c r="C8" t="str">
        <f t="shared" si="0"/>
        <v>A010S_S4</v>
      </c>
      <c r="D8" t="s">
        <v>221</v>
      </c>
      <c r="E8" t="s">
        <v>222</v>
      </c>
    </row>
    <row r="9" spans="1:5" x14ac:dyDescent="0.2">
      <c r="A9" t="s">
        <v>115</v>
      </c>
      <c r="B9" t="s">
        <v>116</v>
      </c>
      <c r="C9" t="str">
        <f t="shared" si="0"/>
        <v>A012C2_S9</v>
      </c>
      <c r="D9" t="s">
        <v>221</v>
      </c>
      <c r="E9" t="s">
        <v>222</v>
      </c>
    </row>
    <row r="10" spans="1:5" x14ac:dyDescent="0.2">
      <c r="A10" t="s">
        <v>117</v>
      </c>
      <c r="B10" t="s">
        <v>118</v>
      </c>
      <c r="C10" t="str">
        <f t="shared" si="0"/>
        <v>A012S_S6</v>
      </c>
      <c r="D10" t="s">
        <v>221</v>
      </c>
      <c r="E10" t="s">
        <v>222</v>
      </c>
    </row>
    <row r="11" spans="1:5" x14ac:dyDescent="0.2">
      <c r="A11" t="s">
        <v>119</v>
      </c>
      <c r="B11" t="s">
        <v>120</v>
      </c>
      <c r="C11" t="str">
        <f t="shared" si="0"/>
        <v>A014C2_S11</v>
      </c>
      <c r="D11" t="s">
        <v>221</v>
      </c>
      <c r="E11" t="s">
        <v>222</v>
      </c>
    </row>
    <row r="12" spans="1:5" x14ac:dyDescent="0.2">
      <c r="A12" t="s">
        <v>121</v>
      </c>
      <c r="B12" t="s">
        <v>122</v>
      </c>
      <c r="C12" t="str">
        <f t="shared" si="0"/>
        <v>A014S_S10</v>
      </c>
      <c r="D12" t="s">
        <v>221</v>
      </c>
      <c r="E12" t="s">
        <v>222</v>
      </c>
    </row>
    <row r="13" spans="1:5" x14ac:dyDescent="0.2">
      <c r="A13" t="s">
        <v>123</v>
      </c>
      <c r="B13" t="s">
        <v>124</v>
      </c>
      <c r="C13" t="str">
        <f t="shared" si="0"/>
        <v>A017C2_S14</v>
      </c>
      <c r="D13" t="s">
        <v>221</v>
      </c>
      <c r="E13" t="s">
        <v>222</v>
      </c>
    </row>
    <row r="14" spans="1:5" x14ac:dyDescent="0.2">
      <c r="A14" t="s">
        <v>125</v>
      </c>
      <c r="B14" t="s">
        <v>126</v>
      </c>
      <c r="C14" t="str">
        <f t="shared" si="0"/>
        <v>A017S_S12</v>
      </c>
      <c r="D14" t="s">
        <v>221</v>
      </c>
      <c r="E14" t="s">
        <v>222</v>
      </c>
    </row>
    <row r="15" spans="1:5" x14ac:dyDescent="0.2">
      <c r="A15" t="s">
        <v>127</v>
      </c>
      <c r="B15" t="s">
        <v>128</v>
      </c>
      <c r="C15" t="str">
        <f t="shared" si="0"/>
        <v>A019C2_S15</v>
      </c>
      <c r="D15" t="s">
        <v>221</v>
      </c>
      <c r="E15" t="s">
        <v>222</v>
      </c>
    </row>
    <row r="16" spans="1:5" x14ac:dyDescent="0.2">
      <c r="A16" t="s">
        <v>129</v>
      </c>
      <c r="B16" t="s">
        <v>130</v>
      </c>
      <c r="C16" t="str">
        <f t="shared" si="0"/>
        <v>A019S_S13</v>
      </c>
      <c r="D16" t="s">
        <v>221</v>
      </c>
      <c r="E16" t="s">
        <v>222</v>
      </c>
    </row>
    <row r="17" spans="1:5" x14ac:dyDescent="0.2">
      <c r="A17" t="s">
        <v>131</v>
      </c>
      <c r="B17" t="s">
        <v>132</v>
      </c>
      <c r="C17" t="str">
        <f t="shared" si="0"/>
        <v>A022C2_S17</v>
      </c>
      <c r="D17" t="s">
        <v>221</v>
      </c>
      <c r="E17" t="s">
        <v>222</v>
      </c>
    </row>
    <row r="18" spans="1:5" x14ac:dyDescent="0.2">
      <c r="A18" t="s">
        <v>133</v>
      </c>
      <c r="B18" t="s">
        <v>134</v>
      </c>
      <c r="C18" t="str">
        <f t="shared" si="0"/>
        <v>A022S_S16</v>
      </c>
      <c r="D18" t="s">
        <v>221</v>
      </c>
      <c r="E18" t="s">
        <v>222</v>
      </c>
    </row>
    <row r="19" spans="1:5" x14ac:dyDescent="0.2">
      <c r="A19" t="s">
        <v>135</v>
      </c>
      <c r="B19" t="s">
        <v>136</v>
      </c>
      <c r="C19" t="str">
        <f t="shared" si="0"/>
        <v>A025C2_S19</v>
      </c>
      <c r="D19" t="s">
        <v>221</v>
      </c>
      <c r="E19" t="s">
        <v>222</v>
      </c>
    </row>
    <row r="20" spans="1:5" x14ac:dyDescent="0.2">
      <c r="A20" t="s">
        <v>137</v>
      </c>
      <c r="B20" t="s">
        <v>138</v>
      </c>
      <c r="C20" t="str">
        <f t="shared" si="0"/>
        <v>A025S_S18</v>
      </c>
      <c r="D20" t="s">
        <v>221</v>
      </c>
      <c r="E20" t="s">
        <v>222</v>
      </c>
    </row>
    <row r="21" spans="1:5" x14ac:dyDescent="0.2">
      <c r="A21" t="s">
        <v>139</v>
      </c>
      <c r="B21" t="s">
        <v>140</v>
      </c>
      <c r="C21" t="str">
        <f t="shared" si="0"/>
        <v>A036C2_S21</v>
      </c>
      <c r="D21" t="s">
        <v>221</v>
      </c>
      <c r="E21" t="s">
        <v>222</v>
      </c>
    </row>
    <row r="22" spans="1:5" x14ac:dyDescent="0.2">
      <c r="A22" t="s">
        <v>141</v>
      </c>
      <c r="B22" t="s">
        <v>142</v>
      </c>
      <c r="C22" t="str">
        <f t="shared" si="0"/>
        <v>A036S_S20</v>
      </c>
      <c r="D22" t="s">
        <v>221</v>
      </c>
      <c r="E22" t="s">
        <v>222</v>
      </c>
    </row>
    <row r="23" spans="1:5" x14ac:dyDescent="0.2">
      <c r="A23" t="s">
        <v>143</v>
      </c>
      <c r="B23" t="s">
        <v>144</v>
      </c>
      <c r="C23" t="str">
        <f t="shared" si="0"/>
        <v>A037C2_S22</v>
      </c>
      <c r="D23" t="s">
        <v>221</v>
      </c>
      <c r="E23" t="s">
        <v>222</v>
      </c>
    </row>
    <row r="24" spans="1:5" x14ac:dyDescent="0.2">
      <c r="A24" t="s">
        <v>145</v>
      </c>
      <c r="B24" t="s">
        <v>146</v>
      </c>
      <c r="C24" t="str">
        <f t="shared" si="0"/>
        <v>A037S_S23</v>
      </c>
      <c r="D24" t="s">
        <v>221</v>
      </c>
      <c r="E24" t="s">
        <v>222</v>
      </c>
    </row>
    <row r="25" spans="1:5" x14ac:dyDescent="0.2">
      <c r="A25" t="s">
        <v>147</v>
      </c>
      <c r="B25" t="s">
        <v>148</v>
      </c>
      <c r="C25" t="str">
        <f t="shared" si="0"/>
        <v>A038C2_S24</v>
      </c>
      <c r="D25" t="s">
        <v>221</v>
      </c>
      <c r="E25" t="s">
        <v>222</v>
      </c>
    </row>
    <row r="26" spans="1:5" x14ac:dyDescent="0.2">
      <c r="A26" t="s">
        <v>149</v>
      </c>
      <c r="B26" t="s">
        <v>150</v>
      </c>
      <c r="C26" t="str">
        <f t="shared" si="0"/>
        <v>A038S_S25</v>
      </c>
      <c r="D26" t="s">
        <v>221</v>
      </c>
      <c r="E26" t="s">
        <v>222</v>
      </c>
    </row>
    <row r="27" spans="1:5" x14ac:dyDescent="0.2">
      <c r="A27" t="s">
        <v>151</v>
      </c>
      <c r="B27" t="s">
        <v>152</v>
      </c>
      <c r="C27" t="str">
        <f t="shared" si="0"/>
        <v>A039C2_S29</v>
      </c>
      <c r="D27" t="s">
        <v>221</v>
      </c>
      <c r="E27" t="s">
        <v>222</v>
      </c>
    </row>
    <row r="28" spans="1:5" x14ac:dyDescent="0.2">
      <c r="A28" t="s">
        <v>153</v>
      </c>
      <c r="B28" t="s">
        <v>154</v>
      </c>
      <c r="C28" t="str">
        <f t="shared" si="0"/>
        <v>A039S_S26</v>
      </c>
      <c r="D28" t="s">
        <v>221</v>
      </c>
      <c r="E28" t="s">
        <v>222</v>
      </c>
    </row>
    <row r="29" spans="1:5" x14ac:dyDescent="0.2">
      <c r="A29" t="s">
        <v>155</v>
      </c>
      <c r="B29" t="s">
        <v>156</v>
      </c>
      <c r="C29" t="str">
        <f t="shared" si="0"/>
        <v>A040C2_S28</v>
      </c>
      <c r="D29" t="s">
        <v>221</v>
      </c>
      <c r="E29" t="s">
        <v>222</v>
      </c>
    </row>
    <row r="30" spans="1:5" x14ac:dyDescent="0.2">
      <c r="A30" t="s">
        <v>157</v>
      </c>
      <c r="B30" t="s">
        <v>158</v>
      </c>
      <c r="C30" t="str">
        <f t="shared" si="0"/>
        <v>A040S_S27</v>
      </c>
      <c r="D30" t="s">
        <v>221</v>
      </c>
      <c r="E30" t="s">
        <v>222</v>
      </c>
    </row>
    <row r="31" spans="1:5" x14ac:dyDescent="0.2">
      <c r="A31" t="s">
        <v>159</v>
      </c>
      <c r="B31" t="s">
        <v>160</v>
      </c>
      <c r="C31" t="str">
        <f t="shared" si="0"/>
        <v>B002C2_S31</v>
      </c>
      <c r="D31" t="s">
        <v>221</v>
      </c>
      <c r="E31" t="s">
        <v>222</v>
      </c>
    </row>
    <row r="32" spans="1:5" x14ac:dyDescent="0.2">
      <c r="A32" t="s">
        <v>161</v>
      </c>
      <c r="B32" t="s">
        <v>162</v>
      </c>
      <c r="C32" t="str">
        <f t="shared" si="0"/>
        <v>B002S_S30</v>
      </c>
      <c r="D32" t="s">
        <v>221</v>
      </c>
      <c r="E32" t="s">
        <v>222</v>
      </c>
    </row>
    <row r="33" spans="1:5" x14ac:dyDescent="0.2">
      <c r="A33" t="s">
        <v>163</v>
      </c>
      <c r="B33" t="s">
        <v>164</v>
      </c>
      <c r="C33" t="str">
        <f t="shared" si="0"/>
        <v>B003C2_S33</v>
      </c>
      <c r="D33" t="s">
        <v>221</v>
      </c>
      <c r="E33" t="s">
        <v>222</v>
      </c>
    </row>
    <row r="34" spans="1:5" x14ac:dyDescent="0.2">
      <c r="A34" t="s">
        <v>165</v>
      </c>
      <c r="B34" t="s">
        <v>166</v>
      </c>
      <c r="C34" t="str">
        <f t="shared" si="0"/>
        <v>B003S_S32</v>
      </c>
      <c r="D34" t="s">
        <v>221</v>
      </c>
      <c r="E34" t="s">
        <v>222</v>
      </c>
    </row>
    <row r="35" spans="1:5" x14ac:dyDescent="0.2">
      <c r="A35" t="s">
        <v>167</v>
      </c>
      <c r="B35" t="s">
        <v>168</v>
      </c>
      <c r="C35" t="str">
        <f t="shared" si="0"/>
        <v>B006C2_S35</v>
      </c>
      <c r="D35" t="s">
        <v>221</v>
      </c>
      <c r="E35" t="s">
        <v>222</v>
      </c>
    </row>
    <row r="36" spans="1:5" x14ac:dyDescent="0.2">
      <c r="A36" t="s">
        <v>169</v>
      </c>
      <c r="B36" t="s">
        <v>170</v>
      </c>
      <c r="C36" t="str">
        <f t="shared" si="0"/>
        <v>B006S_S34</v>
      </c>
      <c r="D36" t="s">
        <v>221</v>
      </c>
      <c r="E36" t="s">
        <v>222</v>
      </c>
    </row>
    <row r="37" spans="1:5" x14ac:dyDescent="0.2">
      <c r="A37" t="s">
        <v>171</v>
      </c>
      <c r="B37" t="s">
        <v>172</v>
      </c>
      <c r="C37" t="str">
        <f t="shared" si="0"/>
        <v>B007C2_S37</v>
      </c>
      <c r="D37" t="s">
        <v>221</v>
      </c>
      <c r="E37" t="s">
        <v>222</v>
      </c>
    </row>
    <row r="38" spans="1:5" x14ac:dyDescent="0.2">
      <c r="A38" t="s">
        <v>173</v>
      </c>
      <c r="B38" t="s">
        <v>174</v>
      </c>
      <c r="C38" t="str">
        <f t="shared" si="0"/>
        <v>B007S_S36</v>
      </c>
      <c r="D38" t="s">
        <v>221</v>
      </c>
      <c r="E38" t="s">
        <v>222</v>
      </c>
    </row>
    <row r="39" spans="1:5" x14ac:dyDescent="0.2">
      <c r="A39" t="s">
        <v>175</v>
      </c>
      <c r="B39" t="s">
        <v>176</v>
      </c>
      <c r="C39" t="str">
        <f t="shared" si="0"/>
        <v>B011C2_S40</v>
      </c>
      <c r="D39" t="s">
        <v>221</v>
      </c>
      <c r="E39" t="s">
        <v>222</v>
      </c>
    </row>
    <row r="40" spans="1:5" x14ac:dyDescent="0.2">
      <c r="A40" t="s">
        <v>177</v>
      </c>
      <c r="B40" t="s">
        <v>178</v>
      </c>
      <c r="C40" t="str">
        <f t="shared" si="0"/>
        <v>B011S_S38</v>
      </c>
      <c r="D40" t="s">
        <v>221</v>
      </c>
      <c r="E40" t="s">
        <v>222</v>
      </c>
    </row>
    <row r="41" spans="1:5" x14ac:dyDescent="0.2">
      <c r="A41" t="s">
        <v>179</v>
      </c>
      <c r="B41" t="s">
        <v>180</v>
      </c>
      <c r="C41" t="str">
        <f t="shared" si="0"/>
        <v>B013C2_S43</v>
      </c>
      <c r="D41" t="s">
        <v>221</v>
      </c>
      <c r="E41" t="s">
        <v>222</v>
      </c>
    </row>
    <row r="42" spans="1:5" x14ac:dyDescent="0.2">
      <c r="A42" t="s">
        <v>181</v>
      </c>
      <c r="B42" t="s">
        <v>182</v>
      </c>
      <c r="C42" t="str">
        <f t="shared" si="0"/>
        <v>B013S_S39</v>
      </c>
      <c r="D42" t="s">
        <v>221</v>
      </c>
      <c r="E42" t="s">
        <v>222</v>
      </c>
    </row>
    <row r="43" spans="1:5" x14ac:dyDescent="0.2">
      <c r="A43" t="s">
        <v>183</v>
      </c>
      <c r="B43" t="s">
        <v>184</v>
      </c>
      <c r="C43" t="str">
        <f t="shared" si="0"/>
        <v>B016C2_S44</v>
      </c>
      <c r="D43" t="s">
        <v>221</v>
      </c>
      <c r="E43" t="s">
        <v>222</v>
      </c>
    </row>
    <row r="44" spans="1:5" x14ac:dyDescent="0.2">
      <c r="A44" t="s">
        <v>185</v>
      </c>
      <c r="B44" t="s">
        <v>186</v>
      </c>
      <c r="C44" t="str">
        <f t="shared" si="0"/>
        <v>B016S_S41</v>
      </c>
      <c r="D44" t="s">
        <v>221</v>
      </c>
      <c r="E44" t="s">
        <v>222</v>
      </c>
    </row>
    <row r="45" spans="1:5" x14ac:dyDescent="0.2">
      <c r="A45" t="s">
        <v>187</v>
      </c>
      <c r="B45" t="s">
        <v>188</v>
      </c>
      <c r="C45" t="str">
        <f t="shared" si="0"/>
        <v>B017C2_S45</v>
      </c>
      <c r="D45" t="s">
        <v>221</v>
      </c>
      <c r="E45" t="s">
        <v>222</v>
      </c>
    </row>
    <row r="46" spans="1:5" x14ac:dyDescent="0.2">
      <c r="A46" t="s">
        <v>189</v>
      </c>
      <c r="B46" t="s">
        <v>190</v>
      </c>
      <c r="C46" t="str">
        <f t="shared" si="0"/>
        <v>B017S_S42</v>
      </c>
      <c r="D46" t="s">
        <v>221</v>
      </c>
      <c r="E46" t="s">
        <v>222</v>
      </c>
    </row>
    <row r="47" spans="1:5" x14ac:dyDescent="0.2">
      <c r="A47" t="s">
        <v>191</v>
      </c>
      <c r="B47" t="s">
        <v>192</v>
      </c>
      <c r="C47" t="str">
        <f t="shared" si="0"/>
        <v>B019C2_S47</v>
      </c>
      <c r="D47" t="s">
        <v>221</v>
      </c>
      <c r="E47" t="s">
        <v>222</v>
      </c>
    </row>
    <row r="48" spans="1:5" x14ac:dyDescent="0.2">
      <c r="A48" t="s">
        <v>193</v>
      </c>
      <c r="B48" t="s">
        <v>194</v>
      </c>
      <c r="C48" t="str">
        <f t="shared" si="0"/>
        <v>B019S_S46</v>
      </c>
      <c r="D48" t="s">
        <v>221</v>
      </c>
      <c r="E48" t="s">
        <v>222</v>
      </c>
    </row>
    <row r="49" spans="1:5" x14ac:dyDescent="0.2">
      <c r="A49" t="s">
        <v>195</v>
      </c>
      <c r="B49" t="s">
        <v>196</v>
      </c>
      <c r="C49" t="str">
        <f t="shared" si="0"/>
        <v>B024C2_S49</v>
      </c>
      <c r="D49" t="s">
        <v>221</v>
      </c>
      <c r="E49" t="s">
        <v>222</v>
      </c>
    </row>
    <row r="50" spans="1:5" x14ac:dyDescent="0.2">
      <c r="A50" t="s">
        <v>197</v>
      </c>
      <c r="B50" t="s">
        <v>198</v>
      </c>
      <c r="C50" t="str">
        <f t="shared" si="0"/>
        <v>B024S_S48</v>
      </c>
      <c r="D50" t="s">
        <v>221</v>
      </c>
      <c r="E50" t="s">
        <v>222</v>
      </c>
    </row>
    <row r="51" spans="1:5" x14ac:dyDescent="0.2">
      <c r="A51" t="s">
        <v>199</v>
      </c>
      <c r="B51" t="s">
        <v>200</v>
      </c>
      <c r="C51" t="str">
        <f t="shared" si="0"/>
        <v>B027C2_S51</v>
      </c>
      <c r="D51" t="s">
        <v>221</v>
      </c>
      <c r="E51" t="s">
        <v>222</v>
      </c>
    </row>
    <row r="52" spans="1:5" x14ac:dyDescent="0.2">
      <c r="A52" t="s">
        <v>201</v>
      </c>
      <c r="B52" t="s">
        <v>202</v>
      </c>
      <c r="C52" t="str">
        <f t="shared" si="0"/>
        <v>B027S_S50</v>
      </c>
      <c r="D52" t="s">
        <v>221</v>
      </c>
      <c r="E52" t="s">
        <v>222</v>
      </c>
    </row>
    <row r="53" spans="1:5" x14ac:dyDescent="0.2">
      <c r="A53" t="s">
        <v>203</v>
      </c>
      <c r="B53" t="s">
        <v>204</v>
      </c>
      <c r="C53" t="str">
        <f t="shared" si="0"/>
        <v>B031C2_S54</v>
      </c>
      <c r="D53" t="s">
        <v>221</v>
      </c>
      <c r="E53" t="s">
        <v>222</v>
      </c>
    </row>
    <row r="54" spans="1:5" x14ac:dyDescent="0.2">
      <c r="A54" t="s">
        <v>205</v>
      </c>
      <c r="B54" t="s">
        <v>206</v>
      </c>
      <c r="C54" t="str">
        <f t="shared" si="0"/>
        <v>B031S_S52</v>
      </c>
      <c r="D54" t="s">
        <v>221</v>
      </c>
      <c r="E54" t="s">
        <v>222</v>
      </c>
    </row>
    <row r="55" spans="1:5" x14ac:dyDescent="0.2">
      <c r="A55" t="s">
        <v>207</v>
      </c>
      <c r="B55" t="s">
        <v>208</v>
      </c>
      <c r="C55" t="str">
        <f t="shared" si="0"/>
        <v>B032C2_S55</v>
      </c>
      <c r="D55" t="s">
        <v>221</v>
      </c>
      <c r="E55" t="s">
        <v>222</v>
      </c>
    </row>
    <row r="56" spans="1:5" x14ac:dyDescent="0.2">
      <c r="A56" t="s">
        <v>209</v>
      </c>
      <c r="B56" t="s">
        <v>210</v>
      </c>
      <c r="C56" t="str">
        <f t="shared" si="0"/>
        <v>B032S_S53</v>
      </c>
      <c r="D56" t="s">
        <v>221</v>
      </c>
      <c r="E56" t="s">
        <v>222</v>
      </c>
    </row>
    <row r="57" spans="1:5" x14ac:dyDescent="0.2">
      <c r="A57" t="s">
        <v>211</v>
      </c>
      <c r="B57" t="s">
        <v>212</v>
      </c>
      <c r="C57" t="str">
        <f t="shared" si="0"/>
        <v>B038C2_S57</v>
      </c>
      <c r="D57" t="s">
        <v>221</v>
      </c>
      <c r="E57" t="s">
        <v>222</v>
      </c>
    </row>
    <row r="58" spans="1:5" x14ac:dyDescent="0.2">
      <c r="A58" t="s">
        <v>213</v>
      </c>
      <c r="B58" t="s">
        <v>214</v>
      </c>
      <c r="C58" t="str">
        <f t="shared" si="0"/>
        <v>B038S_S56</v>
      </c>
      <c r="D58" t="s">
        <v>221</v>
      </c>
      <c r="E58" t="s">
        <v>222</v>
      </c>
    </row>
    <row r="59" spans="1:5" x14ac:dyDescent="0.2">
      <c r="A59" t="s">
        <v>215</v>
      </c>
      <c r="B59" t="s">
        <v>216</v>
      </c>
      <c r="C59" t="str">
        <f t="shared" si="0"/>
        <v>B040C2_S58</v>
      </c>
      <c r="D59" t="s">
        <v>221</v>
      </c>
      <c r="E59" t="s">
        <v>222</v>
      </c>
    </row>
    <row r="60" spans="1:5" x14ac:dyDescent="0.2">
      <c r="A60" t="s">
        <v>217</v>
      </c>
      <c r="B60" t="s">
        <v>218</v>
      </c>
      <c r="C60" t="str">
        <f t="shared" si="0"/>
        <v>B040S_S59</v>
      </c>
      <c r="D60" t="s">
        <v>221</v>
      </c>
      <c r="E60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 Heirali</dc:creator>
  <cp:lastModifiedBy>Caryn Geady</cp:lastModifiedBy>
  <dcterms:created xsi:type="dcterms:W3CDTF">2021-12-13T19:19:27Z</dcterms:created>
  <dcterms:modified xsi:type="dcterms:W3CDTF">2022-01-26T18:05:00Z</dcterms:modified>
</cp:coreProperties>
</file>