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Metti_Hoof/Desktop/Quant Developing/Scenarios/Scenarios/Maarten/Main cities_employment densification scenario/"/>
    </mc:Choice>
  </mc:AlternateContent>
  <xr:revisionPtr revIDLastSave="0" documentId="13_ncr:1_{DDA8641F-E29D-814C-B343-7FCE16AEC8B3}" xr6:coauthVersionLast="45" xr6:coauthVersionMax="45" xr10:uidLastSave="{00000000-0000-0000-0000-000000000000}"/>
  <bookViews>
    <workbookView xWindow="0" yWindow="460" windowWidth="38400" windowHeight="20060" activeTab="1" xr2:uid="{E8655356-28CA-E748-9993-9E11BBC7BC36}"/>
  </bookViews>
  <sheets>
    <sheet name="Expansion of existing settlemen" sheetId="2" r:id="rId1"/>
    <sheet name="Quant inpu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1" i="2" l="1"/>
  <c r="N172"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6" i="2"/>
  <c r="H46" i="2" l="1"/>
  <c r="O75" i="2"/>
  <c r="O90" i="2"/>
  <c r="O155" i="2"/>
  <c r="O11" i="2" s="1"/>
  <c r="Q109" i="2" l="1"/>
  <c r="Q15" i="2"/>
  <c r="Q123" i="2"/>
  <c r="O15" i="2"/>
  <c r="O109" i="2"/>
  <c r="Q155" i="2"/>
  <c r="Q75" i="2"/>
  <c r="O123" i="2"/>
  <c r="Q90" i="2"/>
  <c r="I166" i="2"/>
  <c r="L166" i="2" s="1"/>
  <c r="I134" i="2"/>
  <c r="L134" i="2" s="1"/>
  <c r="I150" i="2"/>
  <c r="L150" i="2" s="1"/>
  <c r="J120" i="2"/>
  <c r="M120" i="2" s="1"/>
  <c r="I107" i="2"/>
  <c r="L107" i="2" s="1"/>
  <c r="I108" i="2"/>
  <c r="L108" i="2" s="1"/>
  <c r="J88" i="2"/>
  <c r="M88" i="2" s="1"/>
  <c r="I53" i="2"/>
  <c r="L53" i="2" s="1"/>
  <c r="I69" i="2"/>
  <c r="L69" i="2" s="1"/>
  <c r="J17" i="2"/>
  <c r="M17" i="2" s="1"/>
  <c r="J25" i="2"/>
  <c r="M25" i="2" s="1"/>
  <c r="J33" i="2"/>
  <c r="M33" i="2" s="1"/>
  <c r="J41" i="2"/>
  <c r="M41" i="2" s="1"/>
  <c r="I18" i="2"/>
  <c r="L18" i="2" s="1"/>
  <c r="I27" i="2"/>
  <c r="L27" i="2" s="1"/>
  <c r="I35" i="2"/>
  <c r="L35" i="2" s="1"/>
  <c r="I39" i="2"/>
  <c r="L39" i="2" s="1"/>
  <c r="I43" i="2"/>
  <c r="L43" i="2" s="1"/>
  <c r="E11" i="2"/>
  <c r="F11" i="2"/>
  <c r="B11" i="2"/>
  <c r="H155" i="2"/>
  <c r="J162" i="2" s="1"/>
  <c r="M162" i="2" s="1"/>
  <c r="G155" i="2"/>
  <c r="H123" i="2"/>
  <c r="J124" i="2" s="1"/>
  <c r="M124" i="2" s="1"/>
  <c r="G123" i="2"/>
  <c r="I126" i="2" s="1"/>
  <c r="L126" i="2" s="1"/>
  <c r="H109" i="2"/>
  <c r="J116" i="2" s="1"/>
  <c r="M116" i="2" s="1"/>
  <c r="G109" i="2"/>
  <c r="H90" i="2"/>
  <c r="J97" i="2" s="1"/>
  <c r="M97" i="2" s="1"/>
  <c r="G90" i="2"/>
  <c r="H75" i="2"/>
  <c r="J80" i="2" s="1"/>
  <c r="M80" i="2" s="1"/>
  <c r="G75" i="2"/>
  <c r="G46" i="2"/>
  <c r="I61" i="2" s="1"/>
  <c r="L61" i="2" s="1"/>
  <c r="H15" i="2"/>
  <c r="J24" i="2" s="1"/>
  <c r="M24" i="2" s="1"/>
  <c r="G15" i="2"/>
  <c r="J49" i="2" l="1"/>
  <c r="M49" i="2" s="1"/>
  <c r="J53" i="2"/>
  <c r="M53" i="2" s="1"/>
  <c r="J57" i="2"/>
  <c r="M57" i="2" s="1"/>
  <c r="J61" i="2"/>
  <c r="M61" i="2" s="1"/>
  <c r="J65" i="2"/>
  <c r="M65" i="2" s="1"/>
  <c r="J69" i="2"/>
  <c r="M69" i="2" s="1"/>
  <c r="J73" i="2"/>
  <c r="M73" i="2" s="1"/>
  <c r="J50" i="2"/>
  <c r="M50" i="2" s="1"/>
  <c r="J54" i="2"/>
  <c r="M54" i="2" s="1"/>
  <c r="J58" i="2"/>
  <c r="M58" i="2" s="1"/>
  <c r="J62" i="2"/>
  <c r="M62" i="2" s="1"/>
  <c r="J66" i="2"/>
  <c r="M66" i="2" s="1"/>
  <c r="J70" i="2"/>
  <c r="M70" i="2" s="1"/>
  <c r="J74" i="2"/>
  <c r="M74" i="2" s="1"/>
  <c r="J47" i="2"/>
  <c r="J51" i="2"/>
  <c r="M51" i="2" s="1"/>
  <c r="J55" i="2"/>
  <c r="M55" i="2" s="1"/>
  <c r="J59" i="2"/>
  <c r="M59" i="2" s="1"/>
  <c r="J63" i="2"/>
  <c r="M63" i="2" s="1"/>
  <c r="J67" i="2"/>
  <c r="M67" i="2" s="1"/>
  <c r="J71" i="2"/>
  <c r="M71" i="2" s="1"/>
  <c r="J166" i="2"/>
  <c r="M166" i="2" s="1"/>
  <c r="I19" i="2"/>
  <c r="L19" i="2" s="1"/>
  <c r="I24" i="2"/>
  <c r="L24" i="2" s="1"/>
  <c r="I28" i="2"/>
  <c r="L28" i="2" s="1"/>
  <c r="I32" i="2"/>
  <c r="L32" i="2" s="1"/>
  <c r="I36" i="2"/>
  <c r="L36" i="2" s="1"/>
  <c r="I40" i="2"/>
  <c r="L40" i="2" s="1"/>
  <c r="I44" i="2"/>
  <c r="L44" i="2" s="1"/>
  <c r="I21" i="2"/>
  <c r="L21" i="2" s="1"/>
  <c r="I20" i="2"/>
  <c r="L20" i="2" s="1"/>
  <c r="I25" i="2"/>
  <c r="L25" i="2" s="1"/>
  <c r="I29" i="2"/>
  <c r="L29" i="2" s="1"/>
  <c r="I33" i="2"/>
  <c r="L33" i="2" s="1"/>
  <c r="I37" i="2"/>
  <c r="L37" i="2" s="1"/>
  <c r="I41" i="2"/>
  <c r="L41" i="2" s="1"/>
  <c r="I45" i="2"/>
  <c r="L45" i="2" s="1"/>
  <c r="G11" i="2"/>
  <c r="I80" i="2"/>
  <c r="L80" i="2" s="1"/>
  <c r="I84" i="2"/>
  <c r="L84" i="2" s="1"/>
  <c r="I88" i="2"/>
  <c r="L88" i="2" s="1"/>
  <c r="I77" i="2"/>
  <c r="L77" i="2" s="1"/>
  <c r="I81" i="2"/>
  <c r="L81" i="2" s="1"/>
  <c r="I85" i="2"/>
  <c r="L85" i="2" s="1"/>
  <c r="I89" i="2"/>
  <c r="L89" i="2" s="1"/>
  <c r="I78" i="2"/>
  <c r="L78" i="2" s="1"/>
  <c r="I82" i="2"/>
  <c r="L82" i="2" s="1"/>
  <c r="I86" i="2"/>
  <c r="L86" i="2" s="1"/>
  <c r="I76" i="2"/>
  <c r="L76" i="2" s="1"/>
  <c r="I113" i="2"/>
  <c r="L113" i="2" s="1"/>
  <c r="I117" i="2"/>
  <c r="L117" i="2" s="1"/>
  <c r="I121" i="2"/>
  <c r="L121" i="2" s="1"/>
  <c r="I114" i="2"/>
  <c r="L114" i="2" s="1"/>
  <c r="I118" i="2"/>
  <c r="L118" i="2" s="1"/>
  <c r="I122" i="2"/>
  <c r="L122" i="2" s="1"/>
  <c r="I111" i="2"/>
  <c r="L111" i="2" s="1"/>
  <c r="I115" i="2"/>
  <c r="L115" i="2" s="1"/>
  <c r="I119" i="2"/>
  <c r="L119" i="2" s="1"/>
  <c r="I110" i="2"/>
  <c r="L110" i="2" s="1"/>
  <c r="I159" i="2"/>
  <c r="L159" i="2" s="1"/>
  <c r="I163" i="2"/>
  <c r="L163" i="2" s="1"/>
  <c r="I167" i="2"/>
  <c r="L167" i="2" s="1"/>
  <c r="I171" i="2"/>
  <c r="L171" i="2" s="1"/>
  <c r="I160" i="2"/>
  <c r="L160" i="2" s="1"/>
  <c r="I164" i="2"/>
  <c r="L164" i="2" s="1"/>
  <c r="I168" i="2"/>
  <c r="L168" i="2" s="1"/>
  <c r="I172" i="2"/>
  <c r="L172" i="2" s="1"/>
  <c r="I157" i="2"/>
  <c r="L157" i="2" s="1"/>
  <c r="I161" i="2"/>
  <c r="L161" i="2" s="1"/>
  <c r="I165" i="2"/>
  <c r="L165" i="2" s="1"/>
  <c r="I169" i="2"/>
  <c r="L169" i="2" s="1"/>
  <c r="I156" i="2"/>
  <c r="L156" i="2" s="1"/>
  <c r="I42" i="2"/>
  <c r="L42" i="2" s="1"/>
  <c r="I34" i="2"/>
  <c r="L34" i="2" s="1"/>
  <c r="I26" i="2"/>
  <c r="L26" i="2" s="1"/>
  <c r="I17" i="2"/>
  <c r="J40" i="2"/>
  <c r="M40" i="2" s="1"/>
  <c r="J32" i="2"/>
  <c r="M32" i="2" s="1"/>
  <c r="I47" i="2"/>
  <c r="L47" i="2" s="1"/>
  <c r="I65" i="2"/>
  <c r="L65" i="2" s="1"/>
  <c r="I49" i="2"/>
  <c r="L49" i="2" s="1"/>
  <c r="J60" i="2"/>
  <c r="M60" i="2" s="1"/>
  <c r="I87" i="2"/>
  <c r="L87" i="2" s="1"/>
  <c r="J84" i="2"/>
  <c r="M84" i="2" s="1"/>
  <c r="J105" i="2"/>
  <c r="M105" i="2" s="1"/>
  <c r="I120" i="2"/>
  <c r="L120" i="2" s="1"/>
  <c r="I146" i="2"/>
  <c r="L146" i="2" s="1"/>
  <c r="I130" i="2"/>
  <c r="L130" i="2" s="1"/>
  <c r="J144" i="2"/>
  <c r="M144" i="2" s="1"/>
  <c r="J128" i="2"/>
  <c r="M128" i="2" s="1"/>
  <c r="I162" i="2"/>
  <c r="L162" i="2" s="1"/>
  <c r="J108" i="2"/>
  <c r="M108" i="2" s="1"/>
  <c r="J92" i="2"/>
  <c r="M92" i="2" s="1"/>
  <c r="J94" i="2"/>
  <c r="M94" i="2" s="1"/>
  <c r="J96" i="2"/>
  <c r="M96" i="2" s="1"/>
  <c r="J98" i="2"/>
  <c r="M98" i="2" s="1"/>
  <c r="J100" i="2"/>
  <c r="M100" i="2" s="1"/>
  <c r="J102" i="2"/>
  <c r="M102" i="2" s="1"/>
  <c r="J104" i="2"/>
  <c r="M104" i="2" s="1"/>
  <c r="J106" i="2"/>
  <c r="M106" i="2" s="1"/>
  <c r="J91" i="2"/>
  <c r="M91" i="2" s="1"/>
  <c r="J107" i="2"/>
  <c r="M107" i="2" s="1"/>
  <c r="J148" i="2"/>
  <c r="M148" i="2" s="1"/>
  <c r="J18" i="2"/>
  <c r="M18" i="2" s="1"/>
  <c r="J22" i="2"/>
  <c r="M22" i="2" s="1"/>
  <c r="J26" i="2"/>
  <c r="M26" i="2" s="1"/>
  <c r="J30" i="2"/>
  <c r="M30" i="2" s="1"/>
  <c r="J34" i="2"/>
  <c r="M34" i="2" s="1"/>
  <c r="J38" i="2"/>
  <c r="M38" i="2" s="1"/>
  <c r="J42" i="2"/>
  <c r="M42" i="2" s="1"/>
  <c r="J16" i="2"/>
  <c r="J19" i="2"/>
  <c r="M19" i="2" s="1"/>
  <c r="J23" i="2"/>
  <c r="M23" i="2" s="1"/>
  <c r="J27" i="2"/>
  <c r="M27" i="2" s="1"/>
  <c r="J31" i="2"/>
  <c r="M31" i="2" s="1"/>
  <c r="J35" i="2"/>
  <c r="M35" i="2" s="1"/>
  <c r="J39" i="2"/>
  <c r="M39" i="2" s="1"/>
  <c r="J43" i="2"/>
  <c r="M43" i="2" s="1"/>
  <c r="J113" i="2"/>
  <c r="M113" i="2" s="1"/>
  <c r="J117" i="2"/>
  <c r="M117" i="2" s="1"/>
  <c r="J121" i="2"/>
  <c r="M121" i="2" s="1"/>
  <c r="J110" i="2"/>
  <c r="M110" i="2" s="1"/>
  <c r="J114" i="2"/>
  <c r="M114" i="2" s="1"/>
  <c r="J118" i="2"/>
  <c r="M118" i="2" s="1"/>
  <c r="J122" i="2"/>
  <c r="M122" i="2" s="1"/>
  <c r="J111" i="2"/>
  <c r="M111" i="2" s="1"/>
  <c r="J115" i="2"/>
  <c r="M115" i="2" s="1"/>
  <c r="J119" i="2"/>
  <c r="M119" i="2" s="1"/>
  <c r="J159" i="2"/>
  <c r="M159" i="2" s="1"/>
  <c r="J163" i="2"/>
  <c r="M163" i="2" s="1"/>
  <c r="J167" i="2"/>
  <c r="M167" i="2" s="1"/>
  <c r="J171" i="2"/>
  <c r="M171" i="2" s="1"/>
  <c r="J156" i="2"/>
  <c r="M156" i="2" s="1"/>
  <c r="J160" i="2"/>
  <c r="M160" i="2" s="1"/>
  <c r="J164" i="2"/>
  <c r="M164" i="2" s="1"/>
  <c r="J168" i="2"/>
  <c r="M168" i="2" s="1"/>
  <c r="J172" i="2"/>
  <c r="M172" i="2" s="1"/>
  <c r="J157" i="2"/>
  <c r="M157" i="2" s="1"/>
  <c r="J161" i="2"/>
  <c r="M161" i="2" s="1"/>
  <c r="J165" i="2"/>
  <c r="M165" i="2" s="1"/>
  <c r="J169" i="2"/>
  <c r="M169" i="2" s="1"/>
  <c r="I31" i="2"/>
  <c r="L31" i="2" s="1"/>
  <c r="I23" i="2"/>
  <c r="L23" i="2" s="1"/>
  <c r="J45" i="2"/>
  <c r="M45" i="2" s="1"/>
  <c r="J37" i="2"/>
  <c r="M37" i="2" s="1"/>
  <c r="J29" i="2"/>
  <c r="M29" i="2" s="1"/>
  <c r="J21" i="2"/>
  <c r="M21" i="2" s="1"/>
  <c r="I73" i="2"/>
  <c r="L73" i="2" s="1"/>
  <c r="J72" i="2"/>
  <c r="M72" i="2" s="1"/>
  <c r="J56" i="2"/>
  <c r="M56" i="2" s="1"/>
  <c r="I83" i="2"/>
  <c r="L83" i="2" s="1"/>
  <c r="J103" i="2"/>
  <c r="M103" i="2" s="1"/>
  <c r="J95" i="2"/>
  <c r="M95" i="2" s="1"/>
  <c r="I116" i="2"/>
  <c r="L116" i="2" s="1"/>
  <c r="J112" i="2"/>
  <c r="M112" i="2" s="1"/>
  <c r="I142" i="2"/>
  <c r="L142" i="2" s="1"/>
  <c r="J140" i="2"/>
  <c r="M140" i="2" s="1"/>
  <c r="I158" i="2"/>
  <c r="L158" i="2" s="1"/>
  <c r="J158" i="2"/>
  <c r="M158" i="2" s="1"/>
  <c r="J125" i="2"/>
  <c r="M125" i="2" s="1"/>
  <c r="J129" i="2"/>
  <c r="M129" i="2" s="1"/>
  <c r="J133" i="2"/>
  <c r="M133" i="2" s="1"/>
  <c r="J137" i="2"/>
  <c r="M137" i="2" s="1"/>
  <c r="J141" i="2"/>
  <c r="M141" i="2" s="1"/>
  <c r="J145" i="2"/>
  <c r="M145" i="2" s="1"/>
  <c r="J149" i="2"/>
  <c r="M149" i="2" s="1"/>
  <c r="J153" i="2"/>
  <c r="M153" i="2" s="1"/>
  <c r="J126" i="2"/>
  <c r="M126" i="2" s="1"/>
  <c r="J130" i="2"/>
  <c r="M130" i="2" s="1"/>
  <c r="J134" i="2"/>
  <c r="M134" i="2" s="1"/>
  <c r="J138" i="2"/>
  <c r="M138" i="2" s="1"/>
  <c r="J142" i="2"/>
  <c r="M142" i="2" s="1"/>
  <c r="J146" i="2"/>
  <c r="M146" i="2" s="1"/>
  <c r="J150" i="2"/>
  <c r="M150" i="2" s="1"/>
  <c r="J154" i="2"/>
  <c r="M154" i="2" s="1"/>
  <c r="J127" i="2"/>
  <c r="M127" i="2" s="1"/>
  <c r="J131" i="2"/>
  <c r="M131" i="2" s="1"/>
  <c r="J135" i="2"/>
  <c r="M135" i="2" s="1"/>
  <c r="J139" i="2"/>
  <c r="M139" i="2" s="1"/>
  <c r="J143" i="2"/>
  <c r="M143" i="2" s="1"/>
  <c r="J147" i="2"/>
  <c r="M147" i="2" s="1"/>
  <c r="J151" i="2"/>
  <c r="M151" i="2" s="1"/>
  <c r="H11" i="2"/>
  <c r="J64" i="2"/>
  <c r="M64" i="2" s="1"/>
  <c r="J48" i="2"/>
  <c r="M48" i="2" s="1"/>
  <c r="J99" i="2"/>
  <c r="M99" i="2" s="1"/>
  <c r="J132" i="2"/>
  <c r="M132" i="2" s="1"/>
  <c r="J77" i="2"/>
  <c r="M77" i="2" s="1"/>
  <c r="J81" i="2"/>
  <c r="M81" i="2" s="1"/>
  <c r="J85" i="2"/>
  <c r="M85" i="2" s="1"/>
  <c r="J89" i="2"/>
  <c r="M89" i="2" s="1"/>
  <c r="J78" i="2"/>
  <c r="M78" i="2" s="1"/>
  <c r="J82" i="2"/>
  <c r="M82" i="2" s="1"/>
  <c r="J86" i="2"/>
  <c r="M86" i="2" s="1"/>
  <c r="J79" i="2"/>
  <c r="M79" i="2" s="1"/>
  <c r="J83" i="2"/>
  <c r="M83" i="2" s="1"/>
  <c r="J87" i="2"/>
  <c r="M87" i="2" s="1"/>
  <c r="I50" i="2"/>
  <c r="L50" i="2" s="1"/>
  <c r="I54" i="2"/>
  <c r="L54" i="2" s="1"/>
  <c r="I58" i="2"/>
  <c r="L58" i="2" s="1"/>
  <c r="I62" i="2"/>
  <c r="L62" i="2" s="1"/>
  <c r="I66" i="2"/>
  <c r="L66" i="2" s="1"/>
  <c r="I70" i="2"/>
  <c r="L70" i="2" s="1"/>
  <c r="I74" i="2"/>
  <c r="L74" i="2" s="1"/>
  <c r="I51" i="2"/>
  <c r="L51" i="2" s="1"/>
  <c r="I55" i="2"/>
  <c r="L55" i="2" s="1"/>
  <c r="I59" i="2"/>
  <c r="L59" i="2" s="1"/>
  <c r="I63" i="2"/>
  <c r="L63" i="2" s="1"/>
  <c r="I67" i="2"/>
  <c r="L67" i="2" s="1"/>
  <c r="I71" i="2"/>
  <c r="L71" i="2" s="1"/>
  <c r="I48" i="2"/>
  <c r="L48" i="2" s="1"/>
  <c r="I52" i="2"/>
  <c r="L52" i="2" s="1"/>
  <c r="I56" i="2"/>
  <c r="L56" i="2" s="1"/>
  <c r="I60" i="2"/>
  <c r="L60" i="2" s="1"/>
  <c r="I64" i="2"/>
  <c r="L64" i="2" s="1"/>
  <c r="I68" i="2"/>
  <c r="L68" i="2" s="1"/>
  <c r="I92" i="2"/>
  <c r="L92" i="2" s="1"/>
  <c r="I94" i="2"/>
  <c r="L94" i="2" s="1"/>
  <c r="I96" i="2"/>
  <c r="L96" i="2" s="1"/>
  <c r="I98" i="2"/>
  <c r="L98" i="2" s="1"/>
  <c r="I100" i="2"/>
  <c r="L100" i="2" s="1"/>
  <c r="I102" i="2"/>
  <c r="L102" i="2" s="1"/>
  <c r="I104" i="2"/>
  <c r="L104" i="2" s="1"/>
  <c r="I106" i="2"/>
  <c r="L106" i="2" s="1"/>
  <c r="I93" i="2"/>
  <c r="L93" i="2" s="1"/>
  <c r="I95" i="2"/>
  <c r="L95" i="2" s="1"/>
  <c r="I97" i="2"/>
  <c r="L97" i="2" s="1"/>
  <c r="I99" i="2"/>
  <c r="L99" i="2" s="1"/>
  <c r="I101" i="2"/>
  <c r="L101" i="2" s="1"/>
  <c r="I103" i="2"/>
  <c r="L103" i="2" s="1"/>
  <c r="I105" i="2"/>
  <c r="L105" i="2" s="1"/>
  <c r="I91" i="2"/>
  <c r="L91" i="2" s="1"/>
  <c r="I127" i="2"/>
  <c r="L127" i="2" s="1"/>
  <c r="I131" i="2"/>
  <c r="L131" i="2" s="1"/>
  <c r="I135" i="2"/>
  <c r="L135" i="2" s="1"/>
  <c r="I139" i="2"/>
  <c r="L139" i="2" s="1"/>
  <c r="I143" i="2"/>
  <c r="L143" i="2" s="1"/>
  <c r="I147" i="2"/>
  <c r="L147" i="2" s="1"/>
  <c r="I151" i="2"/>
  <c r="L151" i="2" s="1"/>
  <c r="I124" i="2"/>
  <c r="L124" i="2" s="1"/>
  <c r="I128" i="2"/>
  <c r="L128" i="2" s="1"/>
  <c r="I132" i="2"/>
  <c r="L132" i="2" s="1"/>
  <c r="I136" i="2"/>
  <c r="L136" i="2" s="1"/>
  <c r="I140" i="2"/>
  <c r="L140" i="2" s="1"/>
  <c r="I144" i="2"/>
  <c r="L144" i="2" s="1"/>
  <c r="I148" i="2"/>
  <c r="L148" i="2" s="1"/>
  <c r="I152" i="2"/>
  <c r="L152" i="2" s="1"/>
  <c r="I125" i="2"/>
  <c r="L125" i="2" s="1"/>
  <c r="I129" i="2"/>
  <c r="L129" i="2" s="1"/>
  <c r="I133" i="2"/>
  <c r="L133" i="2" s="1"/>
  <c r="I137" i="2"/>
  <c r="L137" i="2" s="1"/>
  <c r="I141" i="2"/>
  <c r="L141" i="2" s="1"/>
  <c r="I145" i="2"/>
  <c r="L145" i="2" s="1"/>
  <c r="I149" i="2"/>
  <c r="L149" i="2" s="1"/>
  <c r="I153" i="2"/>
  <c r="L153" i="2" s="1"/>
  <c r="I16" i="2"/>
  <c r="L16" i="2" s="1"/>
  <c r="I38" i="2"/>
  <c r="L38" i="2" s="1"/>
  <c r="I30" i="2"/>
  <c r="L30" i="2" s="1"/>
  <c r="I22" i="2"/>
  <c r="L22" i="2" s="1"/>
  <c r="J44" i="2"/>
  <c r="M44" i="2" s="1"/>
  <c r="J36" i="2"/>
  <c r="M36" i="2" s="1"/>
  <c r="J28" i="2"/>
  <c r="M28" i="2" s="1"/>
  <c r="J20" i="2"/>
  <c r="M20" i="2" s="1"/>
  <c r="I72" i="2"/>
  <c r="L72" i="2" s="1"/>
  <c r="I57" i="2"/>
  <c r="L57" i="2" s="1"/>
  <c r="J68" i="2"/>
  <c r="M68" i="2" s="1"/>
  <c r="J52" i="2"/>
  <c r="M52" i="2" s="1"/>
  <c r="I79" i="2"/>
  <c r="L79" i="2" s="1"/>
  <c r="J76" i="2"/>
  <c r="M76" i="2" s="1"/>
  <c r="J101" i="2"/>
  <c r="M101" i="2" s="1"/>
  <c r="J93" i="2"/>
  <c r="M93" i="2" s="1"/>
  <c r="I112" i="2"/>
  <c r="L112" i="2" s="1"/>
  <c r="I154" i="2"/>
  <c r="L154" i="2" s="1"/>
  <c r="I138" i="2"/>
  <c r="L138" i="2" s="1"/>
  <c r="J152" i="2"/>
  <c r="M152" i="2" s="1"/>
  <c r="J136" i="2"/>
  <c r="M136" i="2" s="1"/>
  <c r="I170" i="2"/>
  <c r="L170" i="2" s="1"/>
  <c r="J170" i="2"/>
  <c r="M170" i="2" s="1"/>
  <c r="M47" i="2" l="1"/>
  <c r="J11" i="2"/>
  <c r="M16" i="2"/>
  <c r="I11" i="2"/>
  <c r="L17" i="2"/>
  <c r="L11" i="2" l="1"/>
  <c r="N11" i="2"/>
  <c r="M11" i="2"/>
  <c r="O46" i="2" l="1"/>
  <c r="Q46" i="2" l="1"/>
  <c r="P11" i="2"/>
</calcChain>
</file>

<file path=xl/sharedStrings.xml><?xml version="1.0" encoding="utf-8"?>
<sst xmlns="http://schemas.openxmlformats.org/spreadsheetml/2006/main" count="491" uniqueCount="339">
  <si>
    <t>For the Expansion scenarios, we have assumed that the new dwelling completions</t>
  </si>
  <si>
    <t xml:space="preserve">are divided among the major conurbations with Milton Keynes taking 30% of the new development, Luton and Bedford sharing 30% and the other 40% split between Oxford, Cambridge, Northampton and Peterborough </t>
  </si>
  <si>
    <t>Towns</t>
  </si>
  <si>
    <t>MSOA codes involved</t>
  </si>
  <si>
    <t>Milton Keynes</t>
  </si>
  <si>
    <t>Share of town</t>
  </si>
  <si>
    <t>Luton</t>
  </si>
  <si>
    <t>Bedford</t>
  </si>
  <si>
    <t>Oxford</t>
  </si>
  <si>
    <t xml:space="preserve">Cambridge </t>
  </si>
  <si>
    <t>Northampton</t>
  </si>
  <si>
    <t>Peterborough</t>
  </si>
  <si>
    <t>MSOA11CD</t>
  </si>
  <si>
    <t>MSOA11NM</t>
  </si>
  <si>
    <t>Oi_data</t>
  </si>
  <si>
    <t>Dj_data</t>
  </si>
  <si>
    <t>E02003490</t>
  </si>
  <si>
    <t>Milton Keynes 032</t>
  </si>
  <si>
    <t>E02003489</t>
  </si>
  <si>
    <t>Milton Keynes 031</t>
  </si>
  <si>
    <t>E02003488</t>
  </si>
  <si>
    <t>Milton Keynes 030</t>
  </si>
  <si>
    <t>E02003487</t>
  </si>
  <si>
    <t>Milton Keynes 029</t>
  </si>
  <si>
    <t>E02003486</t>
  </si>
  <si>
    <t>Milton Keynes 028</t>
  </si>
  <si>
    <t>E02003485</t>
  </si>
  <si>
    <t>Milton Keynes 027</t>
  </si>
  <si>
    <t>E02003484</t>
  </si>
  <si>
    <t>Milton Keynes 026</t>
  </si>
  <si>
    <t>E02003483</t>
  </si>
  <si>
    <t>Milton Keynes 025</t>
  </si>
  <si>
    <t>E02003482</t>
  </si>
  <si>
    <t>Milton Keynes 024</t>
  </si>
  <si>
    <t>E02003481</t>
  </si>
  <si>
    <t>Milton Keynes 023</t>
  </si>
  <si>
    <t>E02003480</t>
  </si>
  <si>
    <t>Milton Keynes 022</t>
  </si>
  <si>
    <t>E02003479</t>
  </si>
  <si>
    <t>Milton Keynes 021</t>
  </si>
  <si>
    <t>E02003478</t>
  </si>
  <si>
    <t>Milton Keynes 020</t>
  </si>
  <si>
    <t>E02003477</t>
  </si>
  <si>
    <t>Milton Keynes 019</t>
  </si>
  <si>
    <t>E02003476</t>
  </si>
  <si>
    <t>Milton Keynes 018</t>
  </si>
  <si>
    <t>E02003475</t>
  </si>
  <si>
    <t>Milton Keynes 017</t>
  </si>
  <si>
    <t>E02003474</t>
  </si>
  <si>
    <t>Milton Keynes 016</t>
  </si>
  <si>
    <t>E02003473</t>
  </si>
  <si>
    <t>Milton Keynes 015</t>
  </si>
  <si>
    <t>E02003472</t>
  </si>
  <si>
    <t>Milton Keynes 014</t>
  </si>
  <si>
    <t>E02003471</t>
  </si>
  <si>
    <t>Milton Keynes 013</t>
  </si>
  <si>
    <t>E02003470</t>
  </si>
  <si>
    <t>Milton Keynes 012</t>
  </si>
  <si>
    <t>E02003469</t>
  </si>
  <si>
    <t>Milton Keynes 011</t>
  </si>
  <si>
    <t>E02003468</t>
  </si>
  <si>
    <t>Milton Keynes 010</t>
  </si>
  <si>
    <t>E02003467</t>
  </si>
  <si>
    <t>Milton Keynes 009</t>
  </si>
  <si>
    <t>E02003466</t>
  </si>
  <si>
    <t>Milton Keynes 008</t>
  </si>
  <si>
    <t>E02003465</t>
  </si>
  <si>
    <t>Milton Keynes 007</t>
  </si>
  <si>
    <t>E02003464</t>
  </si>
  <si>
    <t>Milton Keynes 006</t>
  </si>
  <si>
    <t>E02003463</t>
  </si>
  <si>
    <t>Milton Keynes 005</t>
  </si>
  <si>
    <t>E02003462</t>
  </si>
  <si>
    <t>Milton Keynes 004</t>
  </si>
  <si>
    <t>E02003461</t>
  </si>
  <si>
    <t>Milton Keynes 003</t>
  </si>
  <si>
    <t>E02003649</t>
  </si>
  <si>
    <t>Central Bedfordshire 031</t>
  </si>
  <si>
    <t>E02003258</t>
  </si>
  <si>
    <t>Luton 001</t>
  </si>
  <si>
    <t>E02003259</t>
  </si>
  <si>
    <t>Luton 002</t>
  </si>
  <si>
    <t>E02003260</t>
  </si>
  <si>
    <t>Luton 003</t>
  </si>
  <si>
    <t>E02003261</t>
  </si>
  <si>
    <t>Luton 004</t>
  </si>
  <si>
    <t>E02003262</t>
  </si>
  <si>
    <t>Luton 005</t>
  </si>
  <si>
    <t>E02003263</t>
  </si>
  <si>
    <t>Luton 006</t>
  </si>
  <si>
    <t>E02003264</t>
  </si>
  <si>
    <t>Luton 007</t>
  </si>
  <si>
    <t>E02003265</t>
  </si>
  <si>
    <t>Luton 008</t>
  </si>
  <si>
    <t>E02003266</t>
  </si>
  <si>
    <t>Luton 009</t>
  </si>
  <si>
    <t>E02003267</t>
  </si>
  <si>
    <t>Luton 010</t>
  </si>
  <si>
    <t>E02003268</t>
  </si>
  <si>
    <t>Luton 011</t>
  </si>
  <si>
    <t>E02003269</t>
  </si>
  <si>
    <t>Luton 012</t>
  </si>
  <si>
    <t>E02003270</t>
  </si>
  <si>
    <t>Luton 013</t>
  </si>
  <si>
    <t>E02003271</t>
  </si>
  <si>
    <t>Luton 014</t>
  </si>
  <si>
    <t>E02003272</t>
  </si>
  <si>
    <t>Luton 015</t>
  </si>
  <si>
    <t>E02003273</t>
  </si>
  <si>
    <t>Luton 016</t>
  </si>
  <si>
    <t>E02003274</t>
  </si>
  <si>
    <t>Luton 017</t>
  </si>
  <si>
    <t>E02003275</t>
  </si>
  <si>
    <t>Luton 018</t>
  </si>
  <si>
    <t>E02003276</t>
  </si>
  <si>
    <t>Luton 019</t>
  </si>
  <si>
    <t>E02003277</t>
  </si>
  <si>
    <t>Luton 020</t>
  </si>
  <si>
    <t>E02003278</t>
  </si>
  <si>
    <t>Luton 021</t>
  </si>
  <si>
    <t>E02003642</t>
  </si>
  <si>
    <t>Central Bedfordshire 025</t>
  </si>
  <si>
    <t>E02003644</t>
  </si>
  <si>
    <t>Central Bedfordshire 026</t>
  </si>
  <si>
    <t>E02003645</t>
  </si>
  <si>
    <t>Central Bedfordshire 027</t>
  </si>
  <si>
    <t>E02003646</t>
  </si>
  <si>
    <t>Central Bedfordshire 028</t>
  </si>
  <si>
    <t>E02003647</t>
  </si>
  <si>
    <t>Central Bedfordshire 029</t>
  </si>
  <si>
    <t>E02003648</t>
  </si>
  <si>
    <t>Central Bedfordshire 030</t>
  </si>
  <si>
    <t>E02003620</t>
  </si>
  <si>
    <t>Bedford 005</t>
  </si>
  <si>
    <t>E02003621</t>
  </si>
  <si>
    <t>Bedford 006</t>
  </si>
  <si>
    <t>E02003622</t>
  </si>
  <si>
    <t>Bedford 007</t>
  </si>
  <si>
    <t>E02003623</t>
  </si>
  <si>
    <t>Bedford 008</t>
  </si>
  <si>
    <t>E02003624</t>
  </si>
  <si>
    <t>Bedford 009</t>
  </si>
  <si>
    <t>E02003625</t>
  </si>
  <si>
    <t>Bedford 010</t>
  </si>
  <si>
    <t>E02003626</t>
  </si>
  <si>
    <t>Bedford 011</t>
  </si>
  <si>
    <t>E02003627</t>
  </si>
  <si>
    <t>Bedford 012</t>
  </si>
  <si>
    <t>E02003628</t>
  </si>
  <si>
    <t>Bedford 013</t>
  </si>
  <si>
    <t>E02003629</t>
  </si>
  <si>
    <t>Bedford 014</t>
  </si>
  <si>
    <t>E02003630</t>
  </si>
  <si>
    <t>Bedford 015</t>
  </si>
  <si>
    <t>E02003631</t>
  </si>
  <si>
    <t>Bedford 016</t>
  </si>
  <si>
    <t>E02003632</t>
  </si>
  <si>
    <t>Bedford 017</t>
  </si>
  <si>
    <t>E02003633</t>
  </si>
  <si>
    <t>Bedford 018</t>
  </si>
  <si>
    <t>E02005940</t>
  </si>
  <si>
    <t>Oxford 001</t>
  </si>
  <si>
    <t>E02005941</t>
  </si>
  <si>
    <t>Oxford 002</t>
  </si>
  <si>
    <t>E02005942</t>
  </si>
  <si>
    <t>Oxford 003</t>
  </si>
  <si>
    <t>E02005943</t>
  </si>
  <si>
    <t>Oxford 004</t>
  </si>
  <si>
    <t>E02005944</t>
  </si>
  <si>
    <t>Oxford 005</t>
  </si>
  <si>
    <t>E02005945</t>
  </si>
  <si>
    <t>Oxford 006</t>
  </si>
  <si>
    <t>E02005946</t>
  </si>
  <si>
    <t>Oxford 007</t>
  </si>
  <si>
    <t>E02005947</t>
  </si>
  <si>
    <t>Oxford 008</t>
  </si>
  <si>
    <t>E02005948</t>
  </si>
  <si>
    <t>Oxford 009</t>
  </si>
  <si>
    <t>E02005949</t>
  </si>
  <si>
    <t>Oxford 010</t>
  </si>
  <si>
    <t>E02005950</t>
  </si>
  <si>
    <t>Oxford 011</t>
  </si>
  <si>
    <t>E02005951</t>
  </si>
  <si>
    <t>Oxford 012</t>
  </si>
  <si>
    <t>E02005952</t>
  </si>
  <si>
    <t>Oxford 013</t>
  </si>
  <si>
    <t>E02005953</t>
  </si>
  <si>
    <t>Oxford 014</t>
  </si>
  <si>
    <t>E02005954</t>
  </si>
  <si>
    <t>Oxford 015</t>
  </si>
  <si>
    <t>E02005955</t>
  </si>
  <si>
    <t>Oxford 016</t>
  </si>
  <si>
    <t>E02005956</t>
  </si>
  <si>
    <t>Oxford 017</t>
  </si>
  <si>
    <t>E02005957</t>
  </si>
  <si>
    <t>Oxford 018</t>
  </si>
  <si>
    <t>E02003728</t>
  </si>
  <si>
    <t>Cambridge 010</t>
  </si>
  <si>
    <t>E02003729</t>
  </si>
  <si>
    <t>Cambridge 011</t>
  </si>
  <si>
    <t>E02003730</t>
  </si>
  <si>
    <t>Cambridge 012</t>
  </si>
  <si>
    <t>E02003731</t>
  </si>
  <si>
    <t>Cambridge 013</t>
  </si>
  <si>
    <t>E02003719</t>
  </si>
  <si>
    <t>Cambridge 001</t>
  </si>
  <si>
    <t>E02003720</t>
  </si>
  <si>
    <t>Cambridge 002</t>
  </si>
  <si>
    <t>E02003721</t>
  </si>
  <si>
    <t>Cambridge 003</t>
  </si>
  <si>
    <t>E02003722</t>
  </si>
  <si>
    <t>Cambridge 004</t>
  </si>
  <si>
    <t>E02003723</t>
  </si>
  <si>
    <t>Cambridge 005</t>
  </si>
  <si>
    <t>E02003724</t>
  </si>
  <si>
    <t>Cambridge 006</t>
  </si>
  <si>
    <t>E02003725</t>
  </si>
  <si>
    <t>Cambridge 007</t>
  </si>
  <si>
    <t>E02003726</t>
  </si>
  <si>
    <t>Cambridge 008</t>
  </si>
  <si>
    <t>E02003727</t>
  </si>
  <si>
    <t>Cambridge 009</t>
  </si>
  <si>
    <t>E02003250</t>
  </si>
  <si>
    <t>Peterborough 014</t>
  </si>
  <si>
    <t>E02003251</t>
  </si>
  <si>
    <t>Peterborough 015</t>
  </si>
  <si>
    <t>E02003252</t>
  </si>
  <si>
    <t>Peterborough 016</t>
  </si>
  <si>
    <t>E02003253</t>
  </si>
  <si>
    <t>Peterborough 017</t>
  </si>
  <si>
    <t>E02003255</t>
  </si>
  <si>
    <t>Peterborough 019</t>
  </si>
  <si>
    <t>E02003257</t>
  </si>
  <si>
    <t>Peterborough 021</t>
  </si>
  <si>
    <t>E02006877</t>
  </si>
  <si>
    <t>Peterborough 022</t>
  </si>
  <si>
    <t>E02003238</t>
  </si>
  <si>
    <t>Peterborough 002</t>
  </si>
  <si>
    <t>E02003242</t>
  </si>
  <si>
    <t>Peterborough 006</t>
  </si>
  <si>
    <t>E02006878</t>
  </si>
  <si>
    <t>Peterborough 023</t>
  </si>
  <si>
    <t>E02003243</t>
  </si>
  <si>
    <t>Peterborough 007</t>
  </si>
  <si>
    <t>E02003244</t>
  </si>
  <si>
    <t>Peterborough 008</t>
  </si>
  <si>
    <t>E02003245</t>
  </si>
  <si>
    <t>Peterborough 009</t>
  </si>
  <si>
    <t>E02003246</t>
  </si>
  <si>
    <t>Peterborough 010</t>
  </si>
  <si>
    <t>E02003247</t>
  </si>
  <si>
    <t>Peterborough 011</t>
  </si>
  <si>
    <t>E02003248</t>
  </si>
  <si>
    <t>Peterborough 012</t>
  </si>
  <si>
    <t>E02003249</t>
  </si>
  <si>
    <t>Peterborough 013</t>
  </si>
  <si>
    <t>E02005677</t>
  </si>
  <si>
    <t>Northampton 028</t>
  </si>
  <si>
    <t>E02005678</t>
  </si>
  <si>
    <t>Northampton 029</t>
  </si>
  <si>
    <t>E02005679</t>
  </si>
  <si>
    <t>Northampton 030</t>
  </si>
  <si>
    <t>E02005680</t>
  </si>
  <si>
    <t>Northampton 031</t>
  </si>
  <si>
    <t>E02005650</t>
  </si>
  <si>
    <t>Northampton 001</t>
  </si>
  <si>
    <t>E02005651</t>
  </si>
  <si>
    <t>Northampton 002</t>
  </si>
  <si>
    <t>E02005652</t>
  </si>
  <si>
    <t>Northampton 003</t>
  </si>
  <si>
    <t>E02005653</t>
  </si>
  <si>
    <t>Northampton 004</t>
  </si>
  <si>
    <t>E02005654</t>
  </si>
  <si>
    <t>Northampton 005</t>
  </si>
  <si>
    <t>E02005655</t>
  </si>
  <si>
    <t>Northampton 006</t>
  </si>
  <si>
    <t>E02005656</t>
  </si>
  <si>
    <t>Northampton 007</t>
  </si>
  <si>
    <t>E02005657</t>
  </si>
  <si>
    <t>Northampton 008</t>
  </si>
  <si>
    <t>E02005658</t>
  </si>
  <si>
    <t>Northampton 009</t>
  </si>
  <si>
    <t>E02005659</t>
  </si>
  <si>
    <t>Northampton 010</t>
  </si>
  <si>
    <t>E02005660</t>
  </si>
  <si>
    <t>Northampton 011</t>
  </si>
  <si>
    <t>E02005661</t>
  </si>
  <si>
    <t>Northampton 012</t>
  </si>
  <si>
    <t>E02005662</t>
  </si>
  <si>
    <t>Northampton 013</t>
  </si>
  <si>
    <t>E02005663</t>
  </si>
  <si>
    <t>Northampton 014</t>
  </si>
  <si>
    <t>E02005664</t>
  </si>
  <si>
    <t>Northampton 015</t>
  </si>
  <si>
    <t>E02005665</t>
  </si>
  <si>
    <t>Northampton 016</t>
  </si>
  <si>
    <t>E02005666</t>
  </si>
  <si>
    <t>Northampton 017</t>
  </si>
  <si>
    <t>E02005667</t>
  </si>
  <si>
    <t>Northampton 018</t>
  </si>
  <si>
    <t>E02005668</t>
  </si>
  <si>
    <t>Northampton 019</t>
  </si>
  <si>
    <t>E02005669</t>
  </si>
  <si>
    <t>Northampton 020</t>
  </si>
  <si>
    <t>E02005670</t>
  </si>
  <si>
    <t>Northampton 021</t>
  </si>
  <si>
    <t>E02005671</t>
  </si>
  <si>
    <t>Northampton 022</t>
  </si>
  <si>
    <t>E02005672</t>
  </si>
  <si>
    <t>Northampton 023</t>
  </si>
  <si>
    <t>E02005673</t>
  </si>
  <si>
    <t>Northampton 024</t>
  </si>
  <si>
    <t>E02005674</t>
  </si>
  <si>
    <t>Northampton 025</t>
  </si>
  <si>
    <t>E02005675</t>
  </si>
  <si>
    <t>Northampton 026</t>
  </si>
  <si>
    <t>E02005676</t>
  </si>
  <si>
    <t>Northampton 027</t>
  </si>
  <si>
    <t>Sum Oi</t>
  </si>
  <si>
    <t>Sum Dj</t>
  </si>
  <si>
    <t>Sum of columns</t>
  </si>
  <si>
    <t>Share Oi per town</t>
  </si>
  <si>
    <t>Share Dj per town</t>
  </si>
  <si>
    <t>(based on Oi)</t>
  </si>
  <si>
    <t>(based on Dj)</t>
  </si>
  <si>
    <t>Numbers based on ITCR report</t>
  </si>
  <si>
    <t>From the ITRC Mistral report on Oxcam 2020 report page 19: expansion of existing settlement:</t>
  </si>
  <si>
    <t>Share of employment per MSOA</t>
  </si>
  <si>
    <t>Share of working population per MSOA</t>
  </si>
  <si>
    <t>number of new dwellings per annum</t>
  </si>
  <si>
    <t>Total new working population</t>
  </si>
  <si>
    <t>Change in working population per town</t>
  </si>
  <si>
    <t>This scenario adds new emploment opportunities in the main cities around camcox, based on a share distribution from the ITRC report on dwelling growth and on the share of existing employment per msoa within each city. So, it is an expansion (actually, a densification) of current cities scenario.The ITCR estimates for the share of different cities that are affected by growth are used (althouhg initially they were meant for dwelling expansion. Maarten defined the MSOA that are related to these cities, and added the new employment figure proportional with the observed employment (Dj) within each city. The number of new jobs is chosen arbitrarily by Maarten, but the 30.000 figures stems from an estimation of annual dwelling growht by the ITRC report</t>
  </si>
  <si>
    <t>number of new jobs per  annum</t>
  </si>
  <si>
    <t>JUST A NUMBER CHOSEN BY MAARTEN</t>
  </si>
  <si>
    <t>Change in number of jobs</t>
  </si>
  <si>
    <t>(based on Oi and number new empolyment per annum)</t>
  </si>
  <si>
    <t>(based on Oi and change in number of jobs)</t>
  </si>
  <si>
    <t>test_employment_change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</si>
</sst>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sz val="10"/>
      <color rgb="FF494747"/>
      <name val="MyriadPro"/>
    </font>
    <font>
      <sz val="12"/>
      <color rgb="FFFF0000"/>
      <name val="Calibri"/>
      <family val="2"/>
      <scheme val="minor"/>
    </font>
    <font>
      <sz val="12"/>
      <color rgb="FF494747"/>
      <name val="MyriadPro"/>
    </font>
    <font>
      <sz val="16"/>
      <color theme="1"/>
      <name val="Calibri (Body)"/>
    </font>
    <font>
      <sz val="12"/>
      <color theme="6"/>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Font="1"/>
    <xf numFmtId="0" fontId="3" fillId="0" borderId="0" xfId="0" applyFont="1"/>
    <xf numFmtId="0" fontId="2" fillId="0" borderId="0" xfId="0" applyFont="1"/>
    <xf numFmtId="0" fontId="4" fillId="0" borderId="0" xfId="0" applyFont="1" applyAlignment="1"/>
    <xf numFmtId="0" fontId="0" fillId="0" borderId="0" xfId="0" applyAlignment="1"/>
    <xf numFmtId="0" fontId="0" fillId="0" borderId="0" xfId="0" applyFont="1" applyAlignme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8B1D7-C326-E844-93B7-2D491228B5D5}">
  <dimension ref="A1:Q172"/>
  <sheetViews>
    <sheetView zoomScaleNormal="100" workbookViewId="0">
      <selection activeCell="C16" sqref="C16:C172"/>
    </sheetView>
  </sheetViews>
  <sheetFormatPr baseColWidth="10" defaultRowHeight="16"/>
  <cols>
    <col min="1" max="1" width="15" customWidth="1"/>
    <col min="2" max="2" width="12.6640625" bestFit="1" customWidth="1"/>
    <col min="3" max="3" width="18.83203125" bestFit="1" customWidth="1"/>
    <col min="4" max="4" width="18.83203125" customWidth="1"/>
    <col min="5" max="5" width="13.6640625" bestFit="1" customWidth="1"/>
    <col min="6" max="6" width="12.33203125" customWidth="1"/>
    <col min="8" max="8" width="13.6640625" bestFit="1" customWidth="1"/>
    <col min="9" max="9" width="10.83203125" style="2"/>
    <col min="12" max="12" width="25.5" style="2" bestFit="1" customWidth="1"/>
    <col min="13" max="13" width="25.5" bestFit="1" customWidth="1"/>
    <col min="14" max="15" width="29.6640625" customWidth="1"/>
    <col min="16" max="16" width="24.33203125" customWidth="1"/>
  </cols>
  <sheetData>
    <row r="1" spans="1:17" ht="55" customHeight="1">
      <c r="A1" s="5" t="s">
        <v>332</v>
      </c>
      <c r="B1" s="6"/>
      <c r="C1" s="6"/>
      <c r="D1" s="6"/>
      <c r="E1" s="6"/>
      <c r="F1" s="6"/>
      <c r="G1" s="6"/>
      <c r="H1" s="6"/>
      <c r="I1" s="7"/>
      <c r="J1" s="6"/>
      <c r="K1" s="6"/>
      <c r="L1" s="7"/>
      <c r="M1" s="6"/>
    </row>
    <row r="2" spans="1:17" ht="29" customHeight="1">
      <c r="A2" s="2" t="s">
        <v>326</v>
      </c>
    </row>
    <row r="3" spans="1:17">
      <c r="A3" s="3" t="s">
        <v>0</v>
      </c>
    </row>
    <row r="4" spans="1:17">
      <c r="A4" s="3" t="s">
        <v>1</v>
      </c>
    </row>
    <row r="5" spans="1:17">
      <c r="A5" s="3"/>
    </row>
    <row r="6" spans="1:17">
      <c r="A6" s="3"/>
    </row>
    <row r="7" spans="1:17" ht="29" customHeight="1">
      <c r="A7" s="1"/>
      <c r="M7" s="4"/>
    </row>
    <row r="8" spans="1:17">
      <c r="A8" s="1"/>
      <c r="M8" t="s">
        <v>329</v>
      </c>
      <c r="N8">
        <v>30000</v>
      </c>
      <c r="P8" t="s">
        <v>325</v>
      </c>
    </row>
    <row r="9" spans="1:17">
      <c r="M9" t="s">
        <v>333</v>
      </c>
      <c r="N9">
        <v>30000</v>
      </c>
      <c r="P9" s="4" t="s">
        <v>334</v>
      </c>
    </row>
    <row r="11" spans="1:17">
      <c r="A11" t="s">
        <v>320</v>
      </c>
      <c r="B11">
        <f>SUM(B15:B173)</f>
        <v>0.99999999999999989</v>
      </c>
      <c r="E11">
        <f t="shared" ref="E11:Q11" si="0">SUM(E15:E173)</f>
        <v>496117.69919999992</v>
      </c>
      <c r="F11">
        <f t="shared" si="0"/>
        <v>376806.99249999999</v>
      </c>
      <c r="G11">
        <f t="shared" si="0"/>
        <v>496117.69919999997</v>
      </c>
      <c r="H11">
        <f t="shared" si="0"/>
        <v>376806.99250000005</v>
      </c>
      <c r="I11" s="2">
        <f t="shared" si="0"/>
        <v>7</v>
      </c>
      <c r="J11">
        <f t="shared" si="0"/>
        <v>7</v>
      </c>
      <c r="L11" s="2">
        <f t="shared" si="0"/>
        <v>1</v>
      </c>
      <c r="M11">
        <f t="shared" si="0"/>
        <v>1.0000000000000004</v>
      </c>
      <c r="N11">
        <f t="shared" si="0"/>
        <v>30003</v>
      </c>
      <c r="O11">
        <f t="shared" si="0"/>
        <v>30003</v>
      </c>
      <c r="P11">
        <f t="shared" si="0"/>
        <v>526121</v>
      </c>
      <c r="Q11">
        <f t="shared" si="0"/>
        <v>526121</v>
      </c>
    </row>
    <row r="13" spans="1:17">
      <c r="A13" t="s">
        <v>2</v>
      </c>
      <c r="B13" t="s">
        <v>5</v>
      </c>
      <c r="C13" t="s">
        <v>3</v>
      </c>
      <c r="L13" s="2" t="s">
        <v>327</v>
      </c>
      <c r="M13" s="8" t="s">
        <v>328</v>
      </c>
      <c r="N13" t="s">
        <v>335</v>
      </c>
      <c r="O13" t="s">
        <v>331</v>
      </c>
      <c r="P13" t="s">
        <v>330</v>
      </c>
    </row>
    <row r="14" spans="1:17">
      <c r="C14" t="s">
        <v>12</v>
      </c>
      <c r="D14" t="s">
        <v>13</v>
      </c>
      <c r="E14" t="s">
        <v>14</v>
      </c>
      <c r="F14" t="s">
        <v>15</v>
      </c>
      <c r="G14" t="s">
        <v>318</v>
      </c>
      <c r="H14" t="s">
        <v>319</v>
      </c>
      <c r="I14" s="2" t="s">
        <v>321</v>
      </c>
      <c r="J14" s="8" t="s">
        <v>322</v>
      </c>
      <c r="L14" s="2" t="s">
        <v>323</v>
      </c>
      <c r="M14" s="8" t="s">
        <v>324</v>
      </c>
      <c r="N14" t="s">
        <v>336</v>
      </c>
      <c r="P14" t="s">
        <v>337</v>
      </c>
    </row>
    <row r="15" spans="1:17">
      <c r="A15" t="s">
        <v>4</v>
      </c>
      <c r="B15">
        <v>0.3</v>
      </c>
      <c r="G15">
        <f>SUM(E16:E45)</f>
        <v>105476.94379999999</v>
      </c>
      <c r="H15">
        <f>SUM(F16:F45)</f>
        <v>85277.587000000014</v>
      </c>
      <c r="J15" s="8"/>
      <c r="M15" s="8"/>
      <c r="O15">
        <f>SUM(N16:N45)</f>
        <v>9000</v>
      </c>
      <c r="Q15">
        <f>SUM(P16:P45)</f>
        <v>114477</v>
      </c>
    </row>
    <row r="16" spans="1:17">
      <c r="C16" t="s">
        <v>16</v>
      </c>
      <c r="D16" t="s">
        <v>17</v>
      </c>
      <c r="E16">
        <v>589.00009999999997</v>
      </c>
      <c r="F16">
        <v>1757.441</v>
      </c>
      <c r="I16" s="2">
        <f>E16/G$15</f>
        <v>5.5841597109301151E-3</v>
      </c>
      <c r="J16" s="8">
        <f>F16/H$15</f>
        <v>2.0608474768405438E-2</v>
      </c>
      <c r="L16" s="2">
        <f>I16*$B$15</f>
        <v>1.6752479132790346E-3</v>
      </c>
      <c r="M16" s="8">
        <f>J16*$B$15</f>
        <v>6.1825424305216314E-3</v>
      </c>
      <c r="N16">
        <f>ROUND(L16*$N$9,0)</f>
        <v>50</v>
      </c>
      <c r="P16">
        <f>ROUND(N16+E16,0)</f>
        <v>639</v>
      </c>
    </row>
    <row r="17" spans="3:16">
      <c r="C17" t="s">
        <v>18</v>
      </c>
      <c r="D17" t="s">
        <v>19</v>
      </c>
      <c r="E17">
        <v>2533.9989999999998</v>
      </c>
      <c r="F17">
        <v>2845.68</v>
      </c>
      <c r="I17" s="2">
        <f t="shared" ref="I17:I45" si="1">E17/G$15</f>
        <v>2.402419816794123E-2</v>
      </c>
      <c r="J17" s="8">
        <f t="shared" ref="J17:J45" si="2">F17/H$15</f>
        <v>3.3369612111562204E-2</v>
      </c>
      <c r="L17" s="2">
        <f t="shared" ref="L17:L45" si="3">I17*$B$15</f>
        <v>7.2072594503823691E-3</v>
      </c>
      <c r="M17" s="8">
        <f t="shared" ref="M17:M45" si="4">J17*$B$15</f>
        <v>1.0010883633468661E-2</v>
      </c>
      <c r="N17">
        <f t="shared" ref="N17:N80" si="5">ROUND(L17*$N$9,0)</f>
        <v>216</v>
      </c>
      <c r="P17">
        <f t="shared" ref="P17:P80" si="6">ROUND(N17+E17,0)</f>
        <v>2750</v>
      </c>
    </row>
    <row r="18" spans="3:16">
      <c r="C18" t="s">
        <v>20</v>
      </c>
      <c r="D18" t="s">
        <v>21</v>
      </c>
      <c r="E18">
        <v>3684.9969999999998</v>
      </c>
      <c r="F18">
        <v>2507.6509999999998</v>
      </c>
      <c r="H18" s="2"/>
      <c r="I18" s="2">
        <f t="shared" si="1"/>
        <v>3.4936516619094533E-2</v>
      </c>
      <c r="J18" s="8">
        <f t="shared" si="2"/>
        <v>2.9405745263406662E-2</v>
      </c>
      <c r="L18" s="2">
        <f t="shared" si="3"/>
        <v>1.0480954985728359E-2</v>
      </c>
      <c r="M18" s="8">
        <f t="shared" si="4"/>
        <v>8.8217235790219988E-3</v>
      </c>
      <c r="N18">
        <f t="shared" si="5"/>
        <v>314</v>
      </c>
      <c r="P18">
        <f t="shared" si="6"/>
        <v>3999</v>
      </c>
    </row>
    <row r="19" spans="3:16">
      <c r="C19" t="s">
        <v>22</v>
      </c>
      <c r="D19" t="s">
        <v>23</v>
      </c>
      <c r="E19">
        <v>284.99990000000003</v>
      </c>
      <c r="F19">
        <v>2416.471</v>
      </c>
      <c r="I19" s="2">
        <f t="shared" si="1"/>
        <v>2.7020113565330668E-3</v>
      </c>
      <c r="J19" s="8">
        <f t="shared" si="2"/>
        <v>2.8336531145047521E-2</v>
      </c>
      <c r="L19" s="2">
        <f t="shared" si="3"/>
        <v>8.1060340695991999E-4</v>
      </c>
      <c r="M19" s="8">
        <f t="shared" si="4"/>
        <v>8.5009593435142559E-3</v>
      </c>
      <c r="N19">
        <f t="shared" si="5"/>
        <v>24</v>
      </c>
      <c r="P19">
        <f t="shared" si="6"/>
        <v>309</v>
      </c>
    </row>
    <row r="20" spans="3:16">
      <c r="C20" t="s">
        <v>24</v>
      </c>
      <c r="D20" t="s">
        <v>25</v>
      </c>
      <c r="E20">
        <v>925.99839999999995</v>
      </c>
      <c r="F20">
        <v>3016.3139999999999</v>
      </c>
      <c r="I20" s="2">
        <f t="shared" si="1"/>
        <v>8.7791546345505692E-3</v>
      </c>
      <c r="J20" s="8">
        <f t="shared" si="2"/>
        <v>3.5370536457604025E-2</v>
      </c>
      <c r="L20" s="2">
        <f t="shared" si="3"/>
        <v>2.6337463903651705E-3</v>
      </c>
      <c r="M20" s="8">
        <f t="shared" si="4"/>
        <v>1.0611160937281207E-2</v>
      </c>
      <c r="N20">
        <f t="shared" si="5"/>
        <v>79</v>
      </c>
      <c r="P20">
        <f t="shared" si="6"/>
        <v>1005</v>
      </c>
    </row>
    <row r="21" spans="3:16">
      <c r="C21" t="s">
        <v>26</v>
      </c>
      <c r="D21" t="s">
        <v>27</v>
      </c>
      <c r="E21">
        <v>1010</v>
      </c>
      <c r="F21">
        <v>2942.1260000000002</v>
      </c>
      <c r="I21" s="2">
        <f>E21/G$15</f>
        <v>9.5755523777320516E-3</v>
      </c>
      <c r="J21" s="8">
        <f t="shared" si="2"/>
        <v>3.4500577508132353E-2</v>
      </c>
      <c r="L21" s="2">
        <f t="shared" si="3"/>
        <v>2.8726657133196156E-3</v>
      </c>
      <c r="M21" s="8">
        <f t="shared" si="4"/>
        <v>1.0350173252439705E-2</v>
      </c>
      <c r="N21">
        <f t="shared" si="5"/>
        <v>86</v>
      </c>
      <c r="P21">
        <f t="shared" si="6"/>
        <v>1096</v>
      </c>
    </row>
    <row r="22" spans="3:16">
      <c r="C22" t="s">
        <v>28</v>
      </c>
      <c r="D22" t="s">
        <v>29</v>
      </c>
      <c r="E22">
        <v>528.99950000000001</v>
      </c>
      <c r="F22">
        <v>2609.645</v>
      </c>
      <c r="I22" s="2">
        <f t="shared" si="1"/>
        <v>5.0153093267763038E-3</v>
      </c>
      <c r="J22" s="8">
        <f t="shared" si="2"/>
        <v>3.0601768785976549E-2</v>
      </c>
      <c r="L22" s="2">
        <f t="shared" si="3"/>
        <v>1.5045927980328912E-3</v>
      </c>
      <c r="M22" s="8">
        <f t="shared" si="4"/>
        <v>9.1805306357929644E-3</v>
      </c>
      <c r="N22">
        <f t="shared" si="5"/>
        <v>45</v>
      </c>
      <c r="P22">
        <f t="shared" si="6"/>
        <v>574</v>
      </c>
    </row>
    <row r="23" spans="3:16">
      <c r="C23" t="s">
        <v>30</v>
      </c>
      <c r="D23" t="s">
        <v>31</v>
      </c>
      <c r="E23">
        <v>1111</v>
      </c>
      <c r="F23">
        <v>3827.973</v>
      </c>
      <c r="I23" s="2">
        <f t="shared" si="1"/>
        <v>1.0533107615505258E-2</v>
      </c>
      <c r="J23" s="8">
        <f t="shared" si="2"/>
        <v>4.488838315746433E-2</v>
      </c>
      <c r="L23" s="2">
        <f t="shared" si="3"/>
        <v>3.1599322846515773E-3</v>
      </c>
      <c r="M23" s="8">
        <f t="shared" si="4"/>
        <v>1.3466514947239298E-2</v>
      </c>
      <c r="N23">
        <f t="shared" si="5"/>
        <v>95</v>
      </c>
      <c r="P23">
        <f t="shared" si="6"/>
        <v>1206</v>
      </c>
    </row>
    <row r="24" spans="3:16">
      <c r="C24" t="s">
        <v>32</v>
      </c>
      <c r="D24" t="s">
        <v>33</v>
      </c>
      <c r="E24">
        <v>2492.998</v>
      </c>
      <c r="F24">
        <v>2180.922</v>
      </c>
      <c r="I24" s="2">
        <f t="shared" si="1"/>
        <v>2.3635478145129951E-2</v>
      </c>
      <c r="J24" s="8">
        <f t="shared" si="2"/>
        <v>2.5574386855012673E-2</v>
      </c>
      <c r="L24" s="2">
        <f t="shared" si="3"/>
        <v>7.0906434435389848E-3</v>
      </c>
      <c r="M24" s="8">
        <f t="shared" si="4"/>
        <v>7.6723160565038018E-3</v>
      </c>
      <c r="N24">
        <f t="shared" si="5"/>
        <v>213</v>
      </c>
      <c r="P24">
        <f t="shared" si="6"/>
        <v>2706</v>
      </c>
    </row>
    <row r="25" spans="3:16">
      <c r="C25" t="s">
        <v>34</v>
      </c>
      <c r="D25" t="s">
        <v>35</v>
      </c>
      <c r="E25">
        <v>8505.0049999999992</v>
      </c>
      <c r="F25">
        <v>2212.8119999999999</v>
      </c>
      <c r="I25" s="2">
        <f t="shared" si="1"/>
        <v>8.0633783020171268E-2</v>
      </c>
      <c r="J25" s="8">
        <f t="shared" si="2"/>
        <v>2.594834208899461E-2</v>
      </c>
      <c r="L25" s="2">
        <f t="shared" si="3"/>
        <v>2.4190134906051378E-2</v>
      </c>
      <c r="M25" s="8">
        <f t="shared" si="4"/>
        <v>7.7845026266983829E-3</v>
      </c>
      <c r="N25">
        <f t="shared" si="5"/>
        <v>726</v>
      </c>
      <c r="P25">
        <f t="shared" si="6"/>
        <v>9231</v>
      </c>
    </row>
    <row r="26" spans="3:16">
      <c r="C26" t="s">
        <v>36</v>
      </c>
      <c r="D26" t="s">
        <v>37</v>
      </c>
      <c r="E26">
        <v>4189.9989999999998</v>
      </c>
      <c r="F26">
        <v>3972.2559999999999</v>
      </c>
      <c r="I26" s="2">
        <f t="shared" si="1"/>
        <v>3.9724311769450418E-2</v>
      </c>
      <c r="J26" s="8">
        <f t="shared" si="2"/>
        <v>4.6580304857828575E-2</v>
      </c>
      <c r="L26" s="2">
        <f t="shared" si="3"/>
        <v>1.1917293530835125E-2</v>
      </c>
      <c r="M26" s="8">
        <f t="shared" si="4"/>
        <v>1.3974091457348571E-2</v>
      </c>
      <c r="N26">
        <f t="shared" si="5"/>
        <v>358</v>
      </c>
      <c r="P26">
        <f t="shared" si="6"/>
        <v>4548</v>
      </c>
    </row>
    <row r="27" spans="3:16">
      <c r="C27" t="s">
        <v>38</v>
      </c>
      <c r="D27" t="s">
        <v>39</v>
      </c>
      <c r="E27">
        <v>1982</v>
      </c>
      <c r="F27">
        <v>2802.9740000000002</v>
      </c>
      <c r="I27" s="2">
        <f t="shared" si="1"/>
        <v>1.8790836448183097E-2</v>
      </c>
      <c r="J27" s="8">
        <f t="shared" si="2"/>
        <v>3.2868824020548325E-2</v>
      </c>
      <c r="L27" s="2">
        <f t="shared" si="3"/>
        <v>5.6372509344549291E-3</v>
      </c>
      <c r="M27" s="8">
        <f t="shared" si="4"/>
        <v>9.8606472061644971E-3</v>
      </c>
      <c r="N27">
        <f t="shared" si="5"/>
        <v>169</v>
      </c>
      <c r="P27">
        <f t="shared" si="6"/>
        <v>2151</v>
      </c>
    </row>
    <row r="28" spans="3:16">
      <c r="C28" t="s">
        <v>40</v>
      </c>
      <c r="D28" t="s">
        <v>41</v>
      </c>
      <c r="E28">
        <v>4226</v>
      </c>
      <c r="F28">
        <v>3243.7710000000002</v>
      </c>
      <c r="I28" s="2">
        <f t="shared" si="1"/>
        <v>4.0065628067619458E-2</v>
      </c>
      <c r="J28" s="8">
        <f t="shared" si="2"/>
        <v>3.8037790633076891E-2</v>
      </c>
      <c r="L28" s="2">
        <f t="shared" si="3"/>
        <v>1.2019688420285836E-2</v>
      </c>
      <c r="M28" s="8">
        <f t="shared" si="4"/>
        <v>1.1411337189923067E-2</v>
      </c>
      <c r="N28">
        <f t="shared" si="5"/>
        <v>361</v>
      </c>
      <c r="P28">
        <f t="shared" si="6"/>
        <v>4587</v>
      </c>
    </row>
    <row r="29" spans="3:16">
      <c r="C29" t="s">
        <v>42</v>
      </c>
      <c r="D29" t="s">
        <v>43</v>
      </c>
      <c r="E29">
        <v>3274</v>
      </c>
      <c r="F29">
        <v>3737.6460000000002</v>
      </c>
      <c r="I29" s="2">
        <f t="shared" si="1"/>
        <v>3.1039958895737366E-2</v>
      </c>
      <c r="J29" s="8">
        <f t="shared" si="2"/>
        <v>4.3829171667345602E-2</v>
      </c>
      <c r="L29" s="2">
        <f t="shared" si="3"/>
        <v>9.3119876687212094E-3</v>
      </c>
      <c r="M29" s="8">
        <f t="shared" si="4"/>
        <v>1.3148751500203681E-2</v>
      </c>
      <c r="N29">
        <f t="shared" si="5"/>
        <v>279</v>
      </c>
      <c r="P29">
        <f t="shared" si="6"/>
        <v>3553</v>
      </c>
    </row>
    <row r="30" spans="3:16">
      <c r="C30" t="s">
        <v>44</v>
      </c>
      <c r="D30" t="s">
        <v>45</v>
      </c>
      <c r="E30">
        <v>4795.9979999999996</v>
      </c>
      <c r="F30">
        <v>2610.4940000000001</v>
      </c>
      <c r="I30" s="2">
        <f t="shared" si="1"/>
        <v>4.5469633715344716E-2</v>
      </c>
      <c r="J30" s="8">
        <f t="shared" si="2"/>
        <v>3.0611724508574564E-2</v>
      </c>
      <c r="L30" s="2">
        <f t="shared" si="3"/>
        <v>1.3640890114603415E-2</v>
      </c>
      <c r="M30" s="8">
        <f t="shared" si="4"/>
        <v>9.1835173525723693E-3</v>
      </c>
      <c r="N30">
        <f t="shared" si="5"/>
        <v>409</v>
      </c>
      <c r="P30">
        <f t="shared" si="6"/>
        <v>5205</v>
      </c>
    </row>
    <row r="31" spans="3:16">
      <c r="C31" t="s">
        <v>46</v>
      </c>
      <c r="D31" t="s">
        <v>47</v>
      </c>
      <c r="E31">
        <v>12797</v>
      </c>
      <c r="F31">
        <v>6204.6009999999997</v>
      </c>
      <c r="I31" s="2">
        <f t="shared" si="1"/>
        <v>0.12132509284934363</v>
      </c>
      <c r="J31" s="8">
        <f t="shared" si="2"/>
        <v>7.2757698925041095E-2</v>
      </c>
      <c r="L31" s="2">
        <f t="shared" si="3"/>
        <v>3.6397527854803088E-2</v>
      </c>
      <c r="M31" s="8">
        <f t="shared" si="4"/>
        <v>2.1827309677512327E-2</v>
      </c>
      <c r="N31">
        <f t="shared" si="5"/>
        <v>1092</v>
      </c>
      <c r="P31">
        <f t="shared" si="6"/>
        <v>13889</v>
      </c>
    </row>
    <row r="32" spans="3:16">
      <c r="C32" t="s">
        <v>48</v>
      </c>
      <c r="D32" t="s">
        <v>49</v>
      </c>
      <c r="E32">
        <v>524.99980000000005</v>
      </c>
      <c r="F32">
        <v>3505.5450000000001</v>
      </c>
      <c r="I32" s="2">
        <f t="shared" si="1"/>
        <v>4.9773891912859927E-3</v>
      </c>
      <c r="J32" s="8">
        <f t="shared" si="2"/>
        <v>4.1107460041053923E-2</v>
      </c>
      <c r="L32" s="2">
        <f t="shared" si="3"/>
        <v>1.4932167573857979E-3</v>
      </c>
      <c r="M32" s="8">
        <f t="shared" si="4"/>
        <v>1.2332238012316176E-2</v>
      </c>
      <c r="N32">
        <f t="shared" si="5"/>
        <v>45</v>
      </c>
      <c r="P32">
        <f t="shared" si="6"/>
        <v>570</v>
      </c>
    </row>
    <row r="33" spans="1:17">
      <c r="C33" t="s">
        <v>50</v>
      </c>
      <c r="D33" t="s">
        <v>51</v>
      </c>
      <c r="E33">
        <v>3170.0010000000002</v>
      </c>
      <c r="F33">
        <v>2506.991</v>
      </c>
      <c r="I33" s="2">
        <f t="shared" si="1"/>
        <v>3.0053970903923748E-2</v>
      </c>
      <c r="J33" s="8">
        <f t="shared" si="2"/>
        <v>2.9398005832411742E-2</v>
      </c>
      <c r="L33" s="2">
        <f t="shared" si="3"/>
        <v>9.0161912711771239E-3</v>
      </c>
      <c r="M33" s="8">
        <f t="shared" si="4"/>
        <v>8.8194017497235221E-3</v>
      </c>
      <c r="N33">
        <f t="shared" si="5"/>
        <v>270</v>
      </c>
      <c r="P33">
        <f t="shared" si="6"/>
        <v>3440</v>
      </c>
    </row>
    <row r="34" spans="1:17">
      <c r="C34" t="s">
        <v>52</v>
      </c>
      <c r="D34" t="s">
        <v>53</v>
      </c>
      <c r="E34">
        <v>25378.959999999999</v>
      </c>
      <c r="F34">
        <v>3713.8829999999998</v>
      </c>
      <c r="I34" s="2">
        <f t="shared" si="1"/>
        <v>0.24061144630927389</v>
      </c>
      <c r="J34" s="8">
        <f t="shared" si="2"/>
        <v>4.3550516972296595E-2</v>
      </c>
      <c r="L34" s="2">
        <f t="shared" si="3"/>
        <v>7.2183433892782159E-2</v>
      </c>
      <c r="M34" s="8">
        <f t="shared" si="4"/>
        <v>1.3065155091688978E-2</v>
      </c>
      <c r="N34">
        <f t="shared" si="5"/>
        <v>2166</v>
      </c>
      <c r="P34">
        <f t="shared" si="6"/>
        <v>27545</v>
      </c>
    </row>
    <row r="35" spans="1:17">
      <c r="C35" t="s">
        <v>54</v>
      </c>
      <c r="D35" t="s">
        <v>55</v>
      </c>
      <c r="E35">
        <v>1156.999</v>
      </c>
      <c r="F35">
        <v>2493.4070000000002</v>
      </c>
      <c r="I35" s="2">
        <f t="shared" si="1"/>
        <v>1.0969212401468918E-2</v>
      </c>
      <c r="J35" s="8">
        <f t="shared" si="2"/>
        <v>2.923871427084352E-2</v>
      </c>
      <c r="L35" s="2">
        <f t="shared" si="3"/>
        <v>3.2907637204406754E-3</v>
      </c>
      <c r="M35" s="8">
        <f t="shared" si="4"/>
        <v>8.7716142812530561E-3</v>
      </c>
      <c r="N35">
        <f t="shared" si="5"/>
        <v>99</v>
      </c>
      <c r="P35">
        <f t="shared" si="6"/>
        <v>1256</v>
      </c>
    </row>
    <row r="36" spans="1:17">
      <c r="C36" t="s">
        <v>56</v>
      </c>
      <c r="D36" t="s">
        <v>57</v>
      </c>
      <c r="E36">
        <v>1337</v>
      </c>
      <c r="F36">
        <v>1565.7270000000001</v>
      </c>
      <c r="I36" s="2">
        <f t="shared" si="1"/>
        <v>1.267575596933441E-2</v>
      </c>
      <c r="J36" s="8">
        <f t="shared" si="2"/>
        <v>1.8360357686950029E-2</v>
      </c>
      <c r="L36" s="2">
        <f t="shared" si="3"/>
        <v>3.802726790800323E-3</v>
      </c>
      <c r="M36" s="8">
        <f t="shared" si="4"/>
        <v>5.5081073060850088E-3</v>
      </c>
      <c r="N36">
        <f t="shared" si="5"/>
        <v>114</v>
      </c>
      <c r="P36">
        <f t="shared" si="6"/>
        <v>1451</v>
      </c>
    </row>
    <row r="37" spans="1:17">
      <c r="C37" t="s">
        <v>58</v>
      </c>
      <c r="D37" t="s">
        <v>59</v>
      </c>
      <c r="E37">
        <v>189</v>
      </c>
      <c r="F37">
        <v>2544.3429999999998</v>
      </c>
      <c r="I37" s="2">
        <f t="shared" si="1"/>
        <v>1.7918607914765919E-3</v>
      </c>
      <c r="J37" s="8">
        <f t="shared" si="2"/>
        <v>2.9836010721081958E-2</v>
      </c>
      <c r="L37" s="2">
        <f t="shared" si="3"/>
        <v>5.3755823744297754E-4</v>
      </c>
      <c r="M37" s="8">
        <f t="shared" si="4"/>
        <v>8.9508032163245869E-3</v>
      </c>
      <c r="N37">
        <f t="shared" si="5"/>
        <v>16</v>
      </c>
      <c r="P37">
        <f t="shared" si="6"/>
        <v>205</v>
      </c>
    </row>
    <row r="38" spans="1:17">
      <c r="C38" t="s">
        <v>60</v>
      </c>
      <c r="D38" t="s">
        <v>61</v>
      </c>
      <c r="E38">
        <v>4937</v>
      </c>
      <c r="F38">
        <v>2676.3519999999999</v>
      </c>
      <c r="I38" s="2">
        <f t="shared" si="1"/>
        <v>4.6806437711745683E-2</v>
      </c>
      <c r="J38" s="8">
        <f t="shared" si="2"/>
        <v>3.1384002457761843E-2</v>
      </c>
      <c r="L38" s="2">
        <f t="shared" si="3"/>
        <v>1.4041931313523704E-2</v>
      </c>
      <c r="M38" s="8">
        <f t="shared" si="4"/>
        <v>9.4152007373285527E-3</v>
      </c>
      <c r="N38">
        <f t="shared" si="5"/>
        <v>421</v>
      </c>
      <c r="P38">
        <f t="shared" si="6"/>
        <v>5358</v>
      </c>
    </row>
    <row r="39" spans="1:17">
      <c r="C39" t="s">
        <v>62</v>
      </c>
      <c r="D39" t="s">
        <v>63</v>
      </c>
      <c r="E39">
        <v>4317.9960000000001</v>
      </c>
      <c r="F39">
        <v>2062.0230000000001</v>
      </c>
      <c r="I39" s="2">
        <f t="shared" si="1"/>
        <v>4.0937818678056924E-2</v>
      </c>
      <c r="J39" s="8">
        <f t="shared" si="2"/>
        <v>2.4180128361277389E-2</v>
      </c>
      <c r="L39" s="2">
        <f t="shared" si="3"/>
        <v>1.2281345603417078E-2</v>
      </c>
      <c r="M39" s="8">
        <f t="shared" si="4"/>
        <v>7.2540385083832166E-3</v>
      </c>
      <c r="N39">
        <f t="shared" si="5"/>
        <v>368</v>
      </c>
      <c r="P39">
        <f t="shared" si="6"/>
        <v>4686</v>
      </c>
    </row>
    <row r="40" spans="1:17">
      <c r="C40" t="s">
        <v>64</v>
      </c>
      <c r="D40" t="s">
        <v>65</v>
      </c>
      <c r="E40">
        <v>1520.999</v>
      </c>
      <c r="F40">
        <v>3224.6930000000002</v>
      </c>
      <c r="I40" s="2">
        <f t="shared" si="1"/>
        <v>1.4420203555423837E-2</v>
      </c>
      <c r="J40" s="8">
        <f t="shared" si="2"/>
        <v>3.7814074171681235E-2</v>
      </c>
      <c r="L40" s="2">
        <f t="shared" si="3"/>
        <v>4.3260610666271508E-3</v>
      </c>
      <c r="M40" s="8">
        <f t="shared" si="4"/>
        <v>1.134422225150437E-2</v>
      </c>
      <c r="N40">
        <f t="shared" si="5"/>
        <v>130</v>
      </c>
      <c r="P40">
        <f t="shared" si="6"/>
        <v>1651</v>
      </c>
    </row>
    <row r="41" spans="1:17">
      <c r="C41" t="s">
        <v>66</v>
      </c>
      <c r="D41" t="s">
        <v>67</v>
      </c>
      <c r="E41">
        <v>4500.9960000000001</v>
      </c>
      <c r="F41">
        <v>2493.5500000000002</v>
      </c>
      <c r="I41" s="2">
        <f t="shared" si="1"/>
        <v>4.2672794999962828E-2</v>
      </c>
      <c r="J41" s="8">
        <f t="shared" si="2"/>
        <v>2.9240391147559084E-2</v>
      </c>
      <c r="L41" s="2">
        <f t="shared" si="3"/>
        <v>1.2801838499988848E-2</v>
      </c>
      <c r="M41" s="8">
        <f t="shared" si="4"/>
        <v>8.7721173442677249E-3</v>
      </c>
      <c r="N41">
        <f t="shared" si="5"/>
        <v>384</v>
      </c>
      <c r="P41">
        <f t="shared" si="6"/>
        <v>4885</v>
      </c>
    </row>
    <row r="42" spans="1:17">
      <c r="C42" t="s">
        <v>68</v>
      </c>
      <c r="D42" t="s">
        <v>69</v>
      </c>
      <c r="E42">
        <v>398.99959999999999</v>
      </c>
      <c r="F42">
        <v>2335.6790000000001</v>
      </c>
      <c r="I42" s="2">
        <f t="shared" si="1"/>
        <v>3.7828134341526118E-3</v>
      </c>
      <c r="J42" s="8">
        <f t="shared" si="2"/>
        <v>2.738913097998422E-2</v>
      </c>
      <c r="L42" s="2">
        <f t="shared" si="3"/>
        <v>1.1348440302457834E-3</v>
      </c>
      <c r="M42" s="8">
        <f t="shared" si="4"/>
        <v>8.2167392939952663E-3</v>
      </c>
      <c r="N42">
        <f t="shared" si="5"/>
        <v>34</v>
      </c>
      <c r="P42">
        <f t="shared" si="6"/>
        <v>433</v>
      </c>
    </row>
    <row r="43" spans="1:17">
      <c r="C43" t="s">
        <v>70</v>
      </c>
      <c r="D43" t="s">
        <v>71</v>
      </c>
      <c r="E43">
        <v>2024.001</v>
      </c>
      <c r="F43">
        <v>2422.5309999999999</v>
      </c>
      <c r="I43" s="2">
        <f t="shared" si="1"/>
        <v>1.9189037215922824E-2</v>
      </c>
      <c r="J43" s="8">
        <f t="shared" si="2"/>
        <v>2.8407593193273628E-2</v>
      </c>
      <c r="L43" s="2">
        <f t="shared" si="3"/>
        <v>5.756711164776847E-3</v>
      </c>
      <c r="M43" s="8">
        <f t="shared" si="4"/>
        <v>8.5222779579820877E-3</v>
      </c>
      <c r="N43">
        <f t="shared" si="5"/>
        <v>173</v>
      </c>
      <c r="P43">
        <f t="shared" si="6"/>
        <v>2197</v>
      </c>
    </row>
    <row r="44" spans="1:17">
      <c r="C44" t="s">
        <v>72</v>
      </c>
      <c r="D44" t="s">
        <v>73</v>
      </c>
      <c r="E44">
        <v>2668.9989999999998</v>
      </c>
      <c r="F44">
        <v>2544.828</v>
      </c>
      <c r="I44" s="2">
        <f t="shared" si="1"/>
        <v>2.5304098733281651E-2</v>
      </c>
      <c r="J44" s="8">
        <f t="shared" si="2"/>
        <v>2.9841698030222168E-2</v>
      </c>
      <c r="L44" s="2">
        <f t="shared" si="3"/>
        <v>7.5912296199844949E-3</v>
      </c>
      <c r="M44" s="8">
        <f t="shared" si="4"/>
        <v>8.9525094090666495E-3</v>
      </c>
      <c r="N44">
        <f t="shared" si="5"/>
        <v>228</v>
      </c>
      <c r="P44">
        <f t="shared" si="6"/>
        <v>2897</v>
      </c>
    </row>
    <row r="45" spans="1:17">
      <c r="C45" t="s">
        <v>74</v>
      </c>
      <c r="D45" t="s">
        <v>75</v>
      </c>
      <c r="E45">
        <v>418.99950000000001</v>
      </c>
      <c r="F45">
        <v>2299.2579999999998</v>
      </c>
      <c r="I45" s="2">
        <f t="shared" si="1"/>
        <v>3.9724273846470709E-3</v>
      </c>
      <c r="J45" s="8">
        <f t="shared" si="2"/>
        <v>2.696204337958108E-2</v>
      </c>
      <c r="L45" s="2">
        <f t="shared" si="3"/>
        <v>1.1917282153941211E-3</v>
      </c>
      <c r="M45" s="8">
        <f t="shared" si="4"/>
        <v>8.0886130138743233E-3</v>
      </c>
      <c r="N45">
        <f t="shared" si="5"/>
        <v>36</v>
      </c>
      <c r="P45">
        <f t="shared" si="6"/>
        <v>455</v>
      </c>
    </row>
    <row r="46" spans="1:17">
      <c r="A46" t="s">
        <v>6</v>
      </c>
      <c r="B46">
        <v>0.15</v>
      </c>
      <c r="G46">
        <f>SUM(E47:E74)</f>
        <v>77464.958599999984</v>
      </c>
      <c r="H46">
        <f>SUM(F47:F74)</f>
        <v>64156.191500000001</v>
      </c>
      <c r="J46" s="8"/>
      <c r="M46" s="8"/>
      <c r="N46">
        <f t="shared" si="5"/>
        <v>0</v>
      </c>
      <c r="O46">
        <f>SUM(N47:N74)</f>
        <v>4501</v>
      </c>
      <c r="P46">
        <f t="shared" si="6"/>
        <v>0</v>
      </c>
      <c r="Q46">
        <f>SUM(P47:P74)</f>
        <v>81966</v>
      </c>
    </row>
    <row r="47" spans="1:17">
      <c r="C47" t="s">
        <v>76</v>
      </c>
      <c r="D47" t="s">
        <v>77</v>
      </c>
      <c r="E47">
        <v>806.99879999999996</v>
      </c>
      <c r="F47">
        <v>1629.56</v>
      </c>
      <c r="I47" s="2">
        <f>E47/G$46</f>
        <v>1.0417598028639495E-2</v>
      </c>
      <c r="J47" s="8">
        <f>F47/H$46</f>
        <v>2.5399886774762806E-2</v>
      </c>
      <c r="L47" s="2">
        <f>I47*$B$46</f>
        <v>1.5626397042959243E-3</v>
      </c>
      <c r="M47" s="8">
        <f>J47*$B$46</f>
        <v>3.8099830162144207E-3</v>
      </c>
      <c r="N47">
        <f t="shared" si="5"/>
        <v>47</v>
      </c>
      <c r="P47">
        <f t="shared" si="6"/>
        <v>854</v>
      </c>
    </row>
    <row r="48" spans="1:17">
      <c r="C48" t="s">
        <v>78</v>
      </c>
      <c r="D48" t="s">
        <v>79</v>
      </c>
      <c r="E48">
        <v>1453</v>
      </c>
      <c r="F48">
        <v>2305.6889999999999</v>
      </c>
      <c r="I48" s="2">
        <f t="shared" ref="I48:I74" si="7">E48/G$46</f>
        <v>1.8756867960166963E-2</v>
      </c>
      <c r="J48" s="8">
        <f t="shared" ref="J48:J74" si="8">F48/H$46</f>
        <v>3.5938682551005227E-2</v>
      </c>
      <c r="L48" s="2">
        <f t="shared" ref="L48:L74" si="9">I48*$B$46</f>
        <v>2.8135301940250446E-3</v>
      </c>
      <c r="M48" s="8">
        <f t="shared" ref="M48:M74" si="10">J48*$B$46</f>
        <v>5.3908023826507835E-3</v>
      </c>
      <c r="N48">
        <f t="shared" si="5"/>
        <v>84</v>
      </c>
      <c r="P48">
        <f t="shared" si="6"/>
        <v>1537</v>
      </c>
    </row>
    <row r="49" spans="3:16">
      <c r="C49" t="s">
        <v>80</v>
      </c>
      <c r="D49" t="s">
        <v>81</v>
      </c>
      <c r="E49">
        <v>2953.998</v>
      </c>
      <c r="F49">
        <v>1687.7090000000001</v>
      </c>
      <c r="I49" s="2">
        <f t="shared" si="7"/>
        <v>3.8133345107086915E-2</v>
      </c>
      <c r="J49" s="8">
        <f t="shared" si="8"/>
        <v>2.6306252920265692E-2</v>
      </c>
      <c r="L49" s="2">
        <f t="shared" si="9"/>
        <v>5.7200017660630374E-3</v>
      </c>
      <c r="M49" s="8">
        <f t="shared" si="10"/>
        <v>3.9459379380398533E-3</v>
      </c>
      <c r="N49">
        <f t="shared" si="5"/>
        <v>172</v>
      </c>
      <c r="P49">
        <f t="shared" si="6"/>
        <v>3126</v>
      </c>
    </row>
    <row r="50" spans="3:16">
      <c r="C50" t="s">
        <v>82</v>
      </c>
      <c r="D50" t="s">
        <v>83</v>
      </c>
      <c r="E50">
        <v>674.99990000000003</v>
      </c>
      <c r="F50">
        <v>1704.682</v>
      </c>
      <c r="I50" s="2">
        <f t="shared" si="7"/>
        <v>8.7136159651933272E-3</v>
      </c>
      <c r="J50" s="8">
        <f t="shared" si="8"/>
        <v>2.6570810394815909E-2</v>
      </c>
      <c r="L50" s="2">
        <f t="shared" si="9"/>
        <v>1.307042394778999E-3</v>
      </c>
      <c r="M50" s="8">
        <f t="shared" si="10"/>
        <v>3.9856215592223862E-3</v>
      </c>
      <c r="N50">
        <f t="shared" si="5"/>
        <v>39</v>
      </c>
      <c r="P50">
        <f t="shared" si="6"/>
        <v>714</v>
      </c>
    </row>
    <row r="51" spans="3:16">
      <c r="C51" t="s">
        <v>84</v>
      </c>
      <c r="D51" t="s">
        <v>85</v>
      </c>
      <c r="E51">
        <v>519.99990000000003</v>
      </c>
      <c r="F51">
        <v>1328.3230000000001</v>
      </c>
      <c r="I51" s="2">
        <f t="shared" si="7"/>
        <v>6.7127112619408298E-3</v>
      </c>
      <c r="J51" s="8">
        <f t="shared" si="8"/>
        <v>2.0704517661401394E-2</v>
      </c>
      <c r="L51" s="2">
        <f t="shared" si="9"/>
        <v>1.0069066892911245E-3</v>
      </c>
      <c r="M51" s="8">
        <f t="shared" si="10"/>
        <v>3.1056776492102089E-3</v>
      </c>
      <c r="N51">
        <f t="shared" si="5"/>
        <v>30</v>
      </c>
      <c r="P51">
        <f t="shared" si="6"/>
        <v>550</v>
      </c>
    </row>
    <row r="52" spans="3:16">
      <c r="C52" t="s">
        <v>86</v>
      </c>
      <c r="D52" t="s">
        <v>87</v>
      </c>
      <c r="E52">
        <v>1630.999</v>
      </c>
      <c r="F52">
        <v>2590.634</v>
      </c>
      <c r="I52" s="2">
        <f t="shared" si="7"/>
        <v>2.1054668194194329E-2</v>
      </c>
      <c r="J52" s="8">
        <f t="shared" si="8"/>
        <v>4.0380108909675534E-2</v>
      </c>
      <c r="L52" s="2">
        <f t="shared" si="9"/>
        <v>3.1582002291291491E-3</v>
      </c>
      <c r="M52" s="8">
        <f t="shared" si="10"/>
        <v>6.0570163364513296E-3</v>
      </c>
      <c r="N52">
        <f t="shared" si="5"/>
        <v>95</v>
      </c>
      <c r="P52">
        <f t="shared" si="6"/>
        <v>1726</v>
      </c>
    </row>
    <row r="53" spans="3:16">
      <c r="C53" t="s">
        <v>88</v>
      </c>
      <c r="D53" t="s">
        <v>89</v>
      </c>
      <c r="E53">
        <v>1266.999</v>
      </c>
      <c r="F53">
        <v>3168.6819999999998</v>
      </c>
      <c r="I53" s="2">
        <f t="shared" si="7"/>
        <v>1.6355769407201366E-2</v>
      </c>
      <c r="J53" s="8">
        <f t="shared" si="8"/>
        <v>4.939012004788345E-2</v>
      </c>
      <c r="L53" s="2">
        <f t="shared" si="9"/>
        <v>2.4533654110802049E-3</v>
      </c>
      <c r="M53" s="8">
        <f t="shared" si="10"/>
        <v>7.408518007182517E-3</v>
      </c>
      <c r="N53">
        <f t="shared" si="5"/>
        <v>74</v>
      </c>
      <c r="P53">
        <f t="shared" si="6"/>
        <v>1341</v>
      </c>
    </row>
    <row r="54" spans="3:16">
      <c r="C54" t="s">
        <v>90</v>
      </c>
      <c r="D54" t="s">
        <v>91</v>
      </c>
      <c r="E54">
        <v>1063.999</v>
      </c>
      <c r="F54">
        <v>2395.0369999999998</v>
      </c>
      <c r="I54" s="2">
        <f t="shared" si="7"/>
        <v>1.3735229699070674E-2</v>
      </c>
      <c r="J54" s="8">
        <f t="shared" si="8"/>
        <v>3.733134626608875E-2</v>
      </c>
      <c r="L54" s="2">
        <f t="shared" si="9"/>
        <v>2.0602844548606009E-3</v>
      </c>
      <c r="M54" s="8">
        <f t="shared" si="10"/>
        <v>5.5997019399133124E-3</v>
      </c>
      <c r="N54">
        <f t="shared" si="5"/>
        <v>62</v>
      </c>
      <c r="P54">
        <f t="shared" si="6"/>
        <v>1126</v>
      </c>
    </row>
    <row r="55" spans="3:16">
      <c r="C55" t="s">
        <v>92</v>
      </c>
      <c r="D55" t="s">
        <v>93</v>
      </c>
      <c r="E55">
        <v>1409.999</v>
      </c>
      <c r="F55">
        <v>2184.319</v>
      </c>
      <c r="I55" s="2">
        <f t="shared" si="7"/>
        <v>1.8201765359234314E-2</v>
      </c>
      <c r="J55" s="8">
        <f t="shared" si="8"/>
        <v>3.404689319814129E-2</v>
      </c>
      <c r="L55" s="2">
        <f t="shared" si="9"/>
        <v>2.7302648038851469E-3</v>
      </c>
      <c r="M55" s="8">
        <f t="shared" si="10"/>
        <v>5.1070339797211935E-3</v>
      </c>
      <c r="N55">
        <f t="shared" si="5"/>
        <v>82</v>
      </c>
      <c r="P55">
        <f t="shared" si="6"/>
        <v>1492</v>
      </c>
    </row>
    <row r="56" spans="3:16">
      <c r="C56" t="s">
        <v>94</v>
      </c>
      <c r="D56" t="s">
        <v>95</v>
      </c>
      <c r="E56">
        <v>1200</v>
      </c>
      <c r="F56">
        <v>2083.5039999999999</v>
      </c>
      <c r="I56" s="2">
        <f t="shared" si="7"/>
        <v>1.5490875121954822E-2</v>
      </c>
      <c r="J56" s="8">
        <f t="shared" si="8"/>
        <v>3.247549381106888E-2</v>
      </c>
      <c r="L56" s="2">
        <f t="shared" si="9"/>
        <v>2.3236312682932232E-3</v>
      </c>
      <c r="M56" s="8">
        <f t="shared" si="10"/>
        <v>4.871324071660332E-3</v>
      </c>
      <c r="N56">
        <f t="shared" si="5"/>
        <v>70</v>
      </c>
      <c r="P56">
        <f t="shared" si="6"/>
        <v>1270</v>
      </c>
    </row>
    <row r="57" spans="3:16">
      <c r="C57" t="s">
        <v>96</v>
      </c>
      <c r="D57" t="s">
        <v>97</v>
      </c>
      <c r="E57">
        <v>1200</v>
      </c>
      <c r="F57">
        <v>2587.4479999999999</v>
      </c>
      <c r="I57" s="2">
        <f t="shared" si="7"/>
        <v>1.5490875121954822E-2</v>
      </c>
      <c r="J57" s="8">
        <f t="shared" si="8"/>
        <v>4.0330448854651854E-2</v>
      </c>
      <c r="L57" s="2">
        <f t="shared" si="9"/>
        <v>2.3236312682932232E-3</v>
      </c>
      <c r="M57" s="8">
        <f t="shared" si="10"/>
        <v>6.0495673281977776E-3</v>
      </c>
      <c r="N57">
        <f t="shared" si="5"/>
        <v>70</v>
      </c>
      <c r="P57">
        <f t="shared" si="6"/>
        <v>1270</v>
      </c>
    </row>
    <row r="58" spans="3:16">
      <c r="C58" t="s">
        <v>98</v>
      </c>
      <c r="D58" t="s">
        <v>99</v>
      </c>
      <c r="E58">
        <v>1658.998</v>
      </c>
      <c r="F58">
        <v>2805.3159999999998</v>
      </c>
      <c r="I58" s="2">
        <f t="shared" si="7"/>
        <v>2.1416109037977339E-2</v>
      </c>
      <c r="J58" s="8">
        <f t="shared" si="8"/>
        <v>4.3726348687639909E-2</v>
      </c>
      <c r="L58" s="2">
        <f t="shared" si="9"/>
        <v>3.2124163556966007E-3</v>
      </c>
      <c r="M58" s="8">
        <f t="shared" si="10"/>
        <v>6.5589523031459864E-3</v>
      </c>
      <c r="N58">
        <f t="shared" si="5"/>
        <v>96</v>
      </c>
      <c r="P58">
        <f t="shared" si="6"/>
        <v>1755</v>
      </c>
    </row>
    <row r="59" spans="3:16">
      <c r="C59" t="s">
        <v>100</v>
      </c>
      <c r="D59" t="s">
        <v>101</v>
      </c>
      <c r="E59">
        <v>1383</v>
      </c>
      <c r="F59">
        <v>2984.26</v>
      </c>
      <c r="I59" s="2">
        <f t="shared" si="7"/>
        <v>1.7853233578052932E-2</v>
      </c>
      <c r="J59" s="8">
        <f t="shared" si="8"/>
        <v>4.6515541683923058E-2</v>
      </c>
      <c r="L59" s="2">
        <f t="shared" si="9"/>
        <v>2.6779850367079396E-3</v>
      </c>
      <c r="M59" s="8">
        <f t="shared" si="10"/>
        <v>6.9773312525884586E-3</v>
      </c>
      <c r="N59">
        <f t="shared" si="5"/>
        <v>80</v>
      </c>
      <c r="P59">
        <f t="shared" si="6"/>
        <v>1463</v>
      </c>
    </row>
    <row r="60" spans="3:16">
      <c r="C60" t="s">
        <v>102</v>
      </c>
      <c r="D60" t="s">
        <v>103</v>
      </c>
      <c r="E60">
        <v>3291.998</v>
      </c>
      <c r="F60">
        <v>1940.3589999999999</v>
      </c>
      <c r="I60" s="2">
        <f t="shared" si="7"/>
        <v>4.2496608266437523E-2</v>
      </c>
      <c r="J60" s="8">
        <f t="shared" si="8"/>
        <v>3.0244298401035853E-2</v>
      </c>
      <c r="L60" s="2">
        <f t="shared" si="9"/>
        <v>6.3744912399656285E-3</v>
      </c>
      <c r="M60" s="8">
        <f t="shared" si="10"/>
        <v>4.5366447601553781E-3</v>
      </c>
      <c r="N60">
        <f t="shared" si="5"/>
        <v>191</v>
      </c>
      <c r="P60">
        <f t="shared" si="6"/>
        <v>3483</v>
      </c>
    </row>
    <row r="61" spans="3:16">
      <c r="C61" t="s">
        <v>104</v>
      </c>
      <c r="D61" t="s">
        <v>105</v>
      </c>
      <c r="E61">
        <v>10985.99</v>
      </c>
      <c r="F61">
        <v>3173.9070000000002</v>
      </c>
      <c r="I61" s="2">
        <f t="shared" si="7"/>
        <v>0.14181883265087039</v>
      </c>
      <c r="J61" s="8">
        <f t="shared" si="8"/>
        <v>4.9471561914643893E-2</v>
      </c>
      <c r="L61" s="2">
        <f t="shared" si="9"/>
        <v>2.1272824897630559E-2</v>
      </c>
      <c r="M61" s="8">
        <f t="shared" si="10"/>
        <v>7.4207342871965834E-3</v>
      </c>
      <c r="N61">
        <f t="shared" si="5"/>
        <v>638</v>
      </c>
      <c r="P61">
        <f t="shared" si="6"/>
        <v>11624</v>
      </c>
    </row>
    <row r="62" spans="3:16">
      <c r="C62" t="s">
        <v>106</v>
      </c>
      <c r="D62" t="s">
        <v>107</v>
      </c>
      <c r="E62">
        <v>2789.9969999999998</v>
      </c>
      <c r="F62">
        <v>1893.19</v>
      </c>
      <c r="I62" s="2">
        <f t="shared" si="7"/>
        <v>3.6016245931357153E-2</v>
      </c>
      <c r="J62" s="8">
        <f t="shared" si="8"/>
        <v>2.9509077077930976E-2</v>
      </c>
      <c r="L62" s="2">
        <f t="shared" si="9"/>
        <v>5.402436889703573E-3</v>
      </c>
      <c r="M62" s="8">
        <f t="shared" si="10"/>
        <v>4.4263615616896464E-3</v>
      </c>
      <c r="N62">
        <f t="shared" si="5"/>
        <v>162</v>
      </c>
      <c r="P62">
        <f t="shared" si="6"/>
        <v>2952</v>
      </c>
    </row>
    <row r="63" spans="3:16">
      <c r="C63" t="s">
        <v>108</v>
      </c>
      <c r="D63" t="s">
        <v>109</v>
      </c>
      <c r="E63">
        <v>1569</v>
      </c>
      <c r="F63">
        <v>2960.23</v>
      </c>
      <c r="I63" s="2">
        <f t="shared" si="7"/>
        <v>2.0254319221955929E-2</v>
      </c>
      <c r="J63" s="8">
        <f t="shared" si="8"/>
        <v>4.614098703162578E-2</v>
      </c>
      <c r="L63" s="2">
        <f t="shared" si="9"/>
        <v>3.0381478832933891E-3</v>
      </c>
      <c r="M63" s="8">
        <f t="shared" si="10"/>
        <v>6.9211480547438668E-3</v>
      </c>
      <c r="N63">
        <f t="shared" si="5"/>
        <v>91</v>
      </c>
      <c r="P63">
        <f t="shared" si="6"/>
        <v>1660</v>
      </c>
    </row>
    <row r="64" spans="3:16">
      <c r="C64" t="s">
        <v>110</v>
      </c>
      <c r="D64" t="s">
        <v>111</v>
      </c>
      <c r="E64">
        <v>1435.999</v>
      </c>
      <c r="F64">
        <v>2209.3519999999999</v>
      </c>
      <c r="I64" s="2">
        <f t="shared" si="7"/>
        <v>1.853740098687667E-2</v>
      </c>
      <c r="J64" s="8">
        <f t="shared" si="8"/>
        <v>3.4437081571464537E-2</v>
      </c>
      <c r="L64" s="2">
        <f t="shared" si="9"/>
        <v>2.7806101480315005E-3</v>
      </c>
      <c r="M64" s="8">
        <f t="shared" si="10"/>
        <v>5.1655622357196802E-3</v>
      </c>
      <c r="N64">
        <f t="shared" si="5"/>
        <v>83</v>
      </c>
      <c r="P64">
        <f t="shared" si="6"/>
        <v>1519</v>
      </c>
    </row>
    <row r="65" spans="1:17">
      <c r="C65" t="s">
        <v>112</v>
      </c>
      <c r="D65" t="s">
        <v>113</v>
      </c>
      <c r="E65">
        <v>13471.99</v>
      </c>
      <c r="F65">
        <v>4457.74</v>
      </c>
      <c r="I65" s="2">
        <f t="shared" si="7"/>
        <v>0.17391076227852012</v>
      </c>
      <c r="J65" s="8">
        <f t="shared" si="8"/>
        <v>6.948261571917029E-2</v>
      </c>
      <c r="L65" s="2">
        <f t="shared" si="9"/>
        <v>2.6086614341778017E-2</v>
      </c>
      <c r="M65" s="8">
        <f t="shared" si="10"/>
        <v>1.0422392357875543E-2</v>
      </c>
      <c r="N65">
        <f t="shared" si="5"/>
        <v>783</v>
      </c>
      <c r="P65">
        <f t="shared" si="6"/>
        <v>14255</v>
      </c>
    </row>
    <row r="66" spans="1:17">
      <c r="C66" t="s">
        <v>114</v>
      </c>
      <c r="D66" t="s">
        <v>115</v>
      </c>
      <c r="E66">
        <v>3765.9989999999998</v>
      </c>
      <c r="F66">
        <v>1689.385</v>
      </c>
      <c r="I66" s="2">
        <f t="shared" si="7"/>
        <v>4.8615516848672283E-2</v>
      </c>
      <c r="J66" s="8">
        <f t="shared" si="8"/>
        <v>2.6332376665469615E-2</v>
      </c>
      <c r="L66" s="2">
        <f t="shared" si="9"/>
        <v>7.2923275273008422E-3</v>
      </c>
      <c r="M66" s="8">
        <f t="shared" si="10"/>
        <v>3.9498564998204418E-3</v>
      </c>
      <c r="N66">
        <f t="shared" si="5"/>
        <v>219</v>
      </c>
      <c r="P66">
        <f t="shared" si="6"/>
        <v>3985</v>
      </c>
    </row>
    <row r="67" spans="1:17">
      <c r="C67" t="s">
        <v>116</v>
      </c>
      <c r="D67" t="s">
        <v>117</v>
      </c>
      <c r="E67">
        <v>571.99980000000005</v>
      </c>
      <c r="F67">
        <v>2376.556</v>
      </c>
      <c r="I67" s="2">
        <f t="shared" si="7"/>
        <v>7.3839812263192788E-3</v>
      </c>
      <c r="J67" s="8">
        <f t="shared" si="8"/>
        <v>3.7043283655639067E-2</v>
      </c>
      <c r="L67" s="2">
        <f t="shared" si="9"/>
        <v>1.1075971839478917E-3</v>
      </c>
      <c r="M67" s="8">
        <f t="shared" si="10"/>
        <v>5.5564925483458597E-3</v>
      </c>
      <c r="N67">
        <f t="shared" si="5"/>
        <v>33</v>
      </c>
      <c r="P67">
        <f t="shared" si="6"/>
        <v>605</v>
      </c>
    </row>
    <row r="68" spans="1:17">
      <c r="C68" t="s">
        <v>118</v>
      </c>
      <c r="D68" t="s">
        <v>119</v>
      </c>
      <c r="E68">
        <v>8799.0049999999992</v>
      </c>
      <c r="F68">
        <v>3583.1260000000002</v>
      </c>
      <c r="I68" s="2">
        <f t="shared" si="7"/>
        <v>0.11358690637704673</v>
      </c>
      <c r="J68" s="8">
        <f t="shared" si="8"/>
        <v>5.5850042158440784E-2</v>
      </c>
      <c r="L68" s="2">
        <f t="shared" si="9"/>
        <v>1.7038035956557007E-2</v>
      </c>
      <c r="M68" s="8">
        <f t="shared" si="10"/>
        <v>8.3775063237661179E-3</v>
      </c>
      <c r="N68">
        <f t="shared" si="5"/>
        <v>511</v>
      </c>
      <c r="P68">
        <f t="shared" si="6"/>
        <v>9310</v>
      </c>
    </row>
    <row r="69" spans="1:17">
      <c r="C69" t="s">
        <v>120</v>
      </c>
      <c r="D69" t="s">
        <v>121</v>
      </c>
      <c r="E69">
        <v>464.99970000000002</v>
      </c>
      <c r="F69">
        <v>1728.5119999999999</v>
      </c>
      <c r="I69" s="2">
        <f t="shared" si="7"/>
        <v>6.002710237038713E-3</v>
      </c>
      <c r="J69" s="8">
        <f t="shared" si="8"/>
        <v>2.6942247655084076E-2</v>
      </c>
      <c r="L69" s="2">
        <f t="shared" si="9"/>
        <v>9.0040653555580692E-4</v>
      </c>
      <c r="M69" s="8">
        <f t="shared" si="10"/>
        <v>4.0413371482626113E-3</v>
      </c>
      <c r="N69">
        <f t="shared" si="5"/>
        <v>27</v>
      </c>
      <c r="P69">
        <f t="shared" si="6"/>
        <v>492</v>
      </c>
    </row>
    <row r="70" spans="1:17">
      <c r="C70" t="s">
        <v>122</v>
      </c>
      <c r="D70" t="s">
        <v>123</v>
      </c>
      <c r="E70">
        <v>4161.9979999999996</v>
      </c>
      <c r="F70">
        <v>1949.172</v>
      </c>
      <c r="I70" s="2">
        <f t="shared" si="7"/>
        <v>5.3727492729854769E-2</v>
      </c>
      <c r="J70" s="8">
        <f t="shared" si="8"/>
        <v>3.038166628079848E-2</v>
      </c>
      <c r="L70" s="2">
        <f t="shared" si="9"/>
        <v>8.0591239094782146E-3</v>
      </c>
      <c r="M70" s="8">
        <f t="shared" si="10"/>
        <v>4.5572499421197721E-3</v>
      </c>
      <c r="N70">
        <f t="shared" si="5"/>
        <v>242</v>
      </c>
      <c r="P70">
        <f t="shared" si="6"/>
        <v>4404</v>
      </c>
    </row>
    <row r="71" spans="1:17">
      <c r="C71" t="s">
        <v>124</v>
      </c>
      <c r="D71" t="s">
        <v>125</v>
      </c>
      <c r="E71">
        <v>3470.9989999999998</v>
      </c>
      <c r="F71">
        <v>1750.3579999999999</v>
      </c>
      <c r="I71" s="2">
        <f t="shared" si="7"/>
        <v>4.4807343381191717E-2</v>
      </c>
      <c r="J71" s="8">
        <f t="shared" si="8"/>
        <v>2.7282760386423497E-2</v>
      </c>
      <c r="L71" s="2">
        <f t="shared" si="9"/>
        <v>6.7211015071787575E-3</v>
      </c>
      <c r="M71" s="8">
        <f t="shared" si="10"/>
        <v>4.0924140579635246E-3</v>
      </c>
      <c r="N71">
        <f t="shared" si="5"/>
        <v>202</v>
      </c>
      <c r="P71">
        <f t="shared" si="6"/>
        <v>3673</v>
      </c>
    </row>
    <row r="72" spans="1:17">
      <c r="C72" t="s">
        <v>126</v>
      </c>
      <c r="D72" t="s">
        <v>127</v>
      </c>
      <c r="E72">
        <v>1237.999</v>
      </c>
      <c r="F72">
        <v>1970.76</v>
      </c>
      <c r="I72" s="2">
        <f t="shared" si="7"/>
        <v>1.5981406591754125E-2</v>
      </c>
      <c r="J72" s="8">
        <f t="shared" si="8"/>
        <v>3.0718157576420352E-2</v>
      </c>
      <c r="L72" s="2">
        <f t="shared" si="9"/>
        <v>2.3972109887631186E-3</v>
      </c>
      <c r="M72" s="8">
        <f t="shared" si="10"/>
        <v>4.6077236364630526E-3</v>
      </c>
      <c r="N72">
        <f t="shared" si="5"/>
        <v>72</v>
      </c>
      <c r="P72">
        <f t="shared" si="6"/>
        <v>1310</v>
      </c>
    </row>
    <row r="73" spans="1:17">
      <c r="C73" t="s">
        <v>128</v>
      </c>
      <c r="D73" t="s">
        <v>129</v>
      </c>
      <c r="E73">
        <v>3816.9949999999999</v>
      </c>
      <c r="F73">
        <v>2036.5830000000001</v>
      </c>
      <c r="I73" s="2">
        <f t="shared" si="7"/>
        <v>4.9273827405104956E-2</v>
      </c>
      <c r="J73" s="8">
        <f t="shared" si="8"/>
        <v>3.17441380540801E-2</v>
      </c>
      <c r="L73" s="2">
        <f t="shared" si="9"/>
        <v>7.391074110765743E-3</v>
      </c>
      <c r="M73" s="8">
        <f t="shared" si="10"/>
        <v>4.7616207081120146E-3</v>
      </c>
      <c r="N73">
        <f t="shared" si="5"/>
        <v>222</v>
      </c>
      <c r="P73">
        <f t="shared" si="6"/>
        <v>4039</v>
      </c>
    </row>
    <row r="74" spans="1:17">
      <c r="C74" t="s">
        <v>130</v>
      </c>
      <c r="D74" t="s">
        <v>131</v>
      </c>
      <c r="E74">
        <v>406.99950000000001</v>
      </c>
      <c r="F74">
        <v>981.79849999999999</v>
      </c>
      <c r="I74" s="2">
        <f t="shared" si="7"/>
        <v>5.2539820243317102E-3</v>
      </c>
      <c r="J74" s="8">
        <f t="shared" si="8"/>
        <v>1.5303254090448932E-2</v>
      </c>
      <c r="L74" s="2">
        <f t="shared" si="9"/>
        <v>7.8809730364975646E-4</v>
      </c>
      <c r="M74" s="8">
        <f t="shared" si="10"/>
        <v>2.2954881135673396E-3</v>
      </c>
      <c r="N74">
        <f t="shared" si="5"/>
        <v>24</v>
      </c>
      <c r="P74">
        <f t="shared" si="6"/>
        <v>431</v>
      </c>
    </row>
    <row r="75" spans="1:17">
      <c r="A75" t="s">
        <v>7</v>
      </c>
      <c r="B75">
        <v>0.15</v>
      </c>
      <c r="G75">
        <f>SUM(E76:E89)</f>
        <v>40052.9764</v>
      </c>
      <c r="H75">
        <f>SUM(F76:F89)</f>
        <v>28813.432999999997</v>
      </c>
      <c r="J75" s="8"/>
      <c r="M75" s="8"/>
      <c r="N75">
        <f t="shared" si="5"/>
        <v>0</v>
      </c>
      <c r="O75">
        <f>SUM(N76:N89)</f>
        <v>4500</v>
      </c>
      <c r="P75">
        <f t="shared" si="6"/>
        <v>0</v>
      </c>
      <c r="Q75">
        <f>SUM(P76:P89)</f>
        <v>44553</v>
      </c>
    </row>
    <row r="76" spans="1:17">
      <c r="C76" t="s">
        <v>132</v>
      </c>
      <c r="D76" t="s">
        <v>133</v>
      </c>
      <c r="E76">
        <v>712.99980000000005</v>
      </c>
      <c r="F76">
        <v>1896.508</v>
      </c>
      <c r="I76" s="2">
        <f>E76/G$75</f>
        <v>1.78014186231613E-2</v>
      </c>
      <c r="J76" s="8">
        <f>F76/H$75</f>
        <v>6.5820272093228188E-2</v>
      </c>
      <c r="L76" s="2">
        <f>I76*$B$75</f>
        <v>2.6702127934741947E-3</v>
      </c>
      <c r="M76" s="8">
        <f>J76*$B$75</f>
        <v>9.8730408139842286E-3</v>
      </c>
      <c r="N76">
        <f t="shared" si="5"/>
        <v>80</v>
      </c>
      <c r="P76">
        <f t="shared" si="6"/>
        <v>793</v>
      </c>
    </row>
    <row r="77" spans="1:17">
      <c r="C77" t="s">
        <v>134</v>
      </c>
      <c r="D77" t="s">
        <v>135</v>
      </c>
      <c r="E77">
        <v>398.99990000000003</v>
      </c>
      <c r="F77">
        <v>1878.0119999999999</v>
      </c>
      <c r="I77" s="2">
        <f t="shared" ref="I77:J89" si="11">E77/G$75</f>
        <v>9.9618039871813384E-3</v>
      </c>
      <c r="J77" s="8">
        <f t="shared" si="11"/>
        <v>6.5178349278963044E-2</v>
      </c>
      <c r="L77" s="2">
        <f t="shared" ref="L77:L89" si="12">I77*$B$75</f>
        <v>1.4942705980772006E-3</v>
      </c>
      <c r="M77" s="8">
        <f t="shared" ref="M77:M89" si="13">J77*$B$75</f>
        <v>9.7767523918444559E-3</v>
      </c>
      <c r="N77">
        <f t="shared" si="5"/>
        <v>45</v>
      </c>
      <c r="P77">
        <f t="shared" si="6"/>
        <v>444</v>
      </c>
    </row>
    <row r="78" spans="1:17">
      <c r="C78" t="s">
        <v>136</v>
      </c>
      <c r="D78" t="s">
        <v>137</v>
      </c>
      <c r="E78">
        <v>2925.998</v>
      </c>
      <c r="F78">
        <v>2002.6869999999999</v>
      </c>
      <c r="I78" s="2">
        <f t="shared" si="11"/>
        <v>7.3053197614547316E-2</v>
      </c>
      <c r="J78" s="8">
        <f t="shared" si="11"/>
        <v>6.9505324131282797E-2</v>
      </c>
      <c r="L78" s="2">
        <f t="shared" si="12"/>
        <v>1.0957979642182097E-2</v>
      </c>
      <c r="M78" s="8">
        <f t="shared" si="13"/>
        <v>1.0425798619692419E-2</v>
      </c>
      <c r="N78">
        <f t="shared" si="5"/>
        <v>329</v>
      </c>
      <c r="P78">
        <f t="shared" si="6"/>
        <v>3255</v>
      </c>
    </row>
    <row r="79" spans="1:17">
      <c r="C79" t="s">
        <v>138</v>
      </c>
      <c r="D79" t="s">
        <v>139</v>
      </c>
      <c r="E79">
        <v>726.99869999999999</v>
      </c>
      <c r="F79">
        <v>2038.9659999999999</v>
      </c>
      <c r="I79" s="2">
        <f t="shared" si="11"/>
        <v>1.8150928229144041E-2</v>
      </c>
      <c r="J79" s="8">
        <f t="shared" si="11"/>
        <v>7.0764424357208672E-2</v>
      </c>
      <c r="L79" s="2">
        <f t="shared" si="12"/>
        <v>2.7226392343716061E-3</v>
      </c>
      <c r="M79" s="8">
        <f t="shared" si="13"/>
        <v>1.06146636535813E-2</v>
      </c>
      <c r="N79">
        <f t="shared" si="5"/>
        <v>82</v>
      </c>
      <c r="P79">
        <f t="shared" si="6"/>
        <v>809</v>
      </c>
    </row>
    <row r="80" spans="1:17">
      <c r="C80" t="s">
        <v>140</v>
      </c>
      <c r="D80" t="s">
        <v>141</v>
      </c>
      <c r="E80">
        <v>1939.999</v>
      </c>
      <c r="F80">
        <v>1493.1479999999999</v>
      </c>
      <c r="I80" s="2">
        <f t="shared" si="11"/>
        <v>4.8435826107544905E-2</v>
      </c>
      <c r="J80" s="8">
        <f t="shared" si="11"/>
        <v>5.1821246013968557E-2</v>
      </c>
      <c r="L80" s="2">
        <f t="shared" si="12"/>
        <v>7.265373916131735E-3</v>
      </c>
      <c r="M80" s="8">
        <f t="shared" si="13"/>
        <v>7.7731869020952835E-3</v>
      </c>
      <c r="N80">
        <f t="shared" si="5"/>
        <v>218</v>
      </c>
      <c r="P80">
        <f t="shared" si="6"/>
        <v>2158</v>
      </c>
    </row>
    <row r="81" spans="1:17">
      <c r="C81" t="s">
        <v>142</v>
      </c>
      <c r="D81" t="s">
        <v>143</v>
      </c>
      <c r="E81">
        <v>4215.9939999999997</v>
      </c>
      <c r="F81">
        <v>2235.027</v>
      </c>
      <c r="I81" s="2">
        <f t="shared" si="11"/>
        <v>0.10526044201798695</v>
      </c>
      <c r="J81" s="8">
        <f t="shared" si="11"/>
        <v>7.7568924188936461E-2</v>
      </c>
      <c r="L81" s="2">
        <f t="shared" si="12"/>
        <v>1.5789066302698041E-2</v>
      </c>
      <c r="M81" s="8">
        <f t="shared" si="13"/>
        <v>1.1635338628340468E-2</v>
      </c>
      <c r="N81">
        <f t="shared" ref="N81:N144" si="14">ROUND(L81*$N$9,0)</f>
        <v>474</v>
      </c>
      <c r="P81">
        <f t="shared" ref="P81:P144" si="15">ROUND(N81+E81,0)</f>
        <v>4690</v>
      </c>
    </row>
    <row r="82" spans="1:17">
      <c r="C82" t="s">
        <v>144</v>
      </c>
      <c r="D82" t="s">
        <v>145</v>
      </c>
      <c r="E82">
        <v>1558.999</v>
      </c>
      <c r="F82">
        <v>1458.057</v>
      </c>
      <c r="I82" s="2">
        <f t="shared" si="11"/>
        <v>3.8923424427454036E-2</v>
      </c>
      <c r="J82" s="8">
        <f t="shared" si="11"/>
        <v>5.0603376557038525E-2</v>
      </c>
      <c r="L82" s="2">
        <f t="shared" si="12"/>
        <v>5.8385136641181052E-3</v>
      </c>
      <c r="M82" s="8">
        <f t="shared" si="13"/>
        <v>7.5905064835557782E-3</v>
      </c>
      <c r="N82">
        <f t="shared" si="14"/>
        <v>175</v>
      </c>
      <c r="P82">
        <f t="shared" si="15"/>
        <v>1734</v>
      </c>
    </row>
    <row r="83" spans="1:17">
      <c r="C83" t="s">
        <v>146</v>
      </c>
      <c r="D83" t="s">
        <v>147</v>
      </c>
      <c r="E83">
        <v>7926.9949999999999</v>
      </c>
      <c r="F83">
        <v>2763.029</v>
      </c>
      <c r="I83" s="2">
        <f t="shared" si="11"/>
        <v>0.1979127573650182</v>
      </c>
      <c r="J83" s="8">
        <f t="shared" si="11"/>
        <v>9.5893779821377076E-2</v>
      </c>
      <c r="L83" s="2">
        <f t="shared" si="12"/>
        <v>2.9686913604752729E-2</v>
      </c>
      <c r="M83" s="8">
        <f t="shared" si="13"/>
        <v>1.4384066973206561E-2</v>
      </c>
      <c r="N83">
        <f t="shared" si="14"/>
        <v>891</v>
      </c>
      <c r="P83">
        <f t="shared" si="15"/>
        <v>8818</v>
      </c>
    </row>
    <row r="84" spans="1:17">
      <c r="C84" t="s">
        <v>148</v>
      </c>
      <c r="D84" t="s">
        <v>149</v>
      </c>
      <c r="E84">
        <v>608.99950000000001</v>
      </c>
      <c r="F84">
        <v>1932.7059999999999</v>
      </c>
      <c r="I84" s="2">
        <f t="shared" si="11"/>
        <v>1.5204850044552494E-2</v>
      </c>
      <c r="J84" s="8">
        <f t="shared" si="11"/>
        <v>6.7076561130358883E-2</v>
      </c>
      <c r="L84" s="2">
        <f t="shared" si="12"/>
        <v>2.2807275066828742E-3</v>
      </c>
      <c r="M84" s="8">
        <f t="shared" si="13"/>
        <v>1.0061484169553832E-2</v>
      </c>
      <c r="N84">
        <f t="shared" si="14"/>
        <v>68</v>
      </c>
      <c r="P84">
        <f t="shared" si="15"/>
        <v>677</v>
      </c>
    </row>
    <row r="85" spans="1:17">
      <c r="C85" t="s">
        <v>150</v>
      </c>
      <c r="D85" t="s">
        <v>151</v>
      </c>
      <c r="E85">
        <v>5315.9970000000003</v>
      </c>
      <c r="F85">
        <v>2634.1370000000002</v>
      </c>
      <c r="I85" s="2">
        <f t="shared" si="11"/>
        <v>0.13272414381668776</v>
      </c>
      <c r="J85" s="8">
        <f t="shared" si="11"/>
        <v>9.1420449621535921E-2</v>
      </c>
      <c r="L85" s="2">
        <f t="shared" si="12"/>
        <v>1.9908621572503164E-2</v>
      </c>
      <c r="M85" s="8">
        <f t="shared" si="13"/>
        <v>1.3713067443230387E-2</v>
      </c>
      <c r="N85">
        <f t="shared" si="14"/>
        <v>597</v>
      </c>
      <c r="P85">
        <f t="shared" si="15"/>
        <v>5913</v>
      </c>
    </row>
    <row r="86" spans="1:17">
      <c r="C86" t="s">
        <v>152</v>
      </c>
      <c r="D86" t="s">
        <v>153</v>
      </c>
      <c r="E86">
        <v>6217.9989999999998</v>
      </c>
      <c r="F86">
        <v>3071.886</v>
      </c>
      <c r="I86" s="2">
        <f t="shared" si="11"/>
        <v>0.15524436780683296</v>
      </c>
      <c r="J86" s="8">
        <f t="shared" si="11"/>
        <v>0.10661298152150077</v>
      </c>
      <c r="L86" s="2">
        <f t="shared" si="12"/>
        <v>2.3286655171024944E-2</v>
      </c>
      <c r="M86" s="8">
        <f t="shared" si="13"/>
        <v>1.5991947228225115E-2</v>
      </c>
      <c r="N86">
        <f t="shared" si="14"/>
        <v>699</v>
      </c>
      <c r="P86">
        <f t="shared" si="15"/>
        <v>6917</v>
      </c>
    </row>
    <row r="87" spans="1:17">
      <c r="C87" t="s">
        <v>154</v>
      </c>
      <c r="D87" t="s">
        <v>155</v>
      </c>
      <c r="E87">
        <v>1026</v>
      </c>
      <c r="F87">
        <v>1498.596</v>
      </c>
      <c r="I87" s="2">
        <f t="shared" si="11"/>
        <v>2.5616073815677778E-2</v>
      </c>
      <c r="J87" s="8">
        <f t="shared" si="11"/>
        <v>5.2010324489969666E-2</v>
      </c>
      <c r="L87" s="2">
        <f t="shared" si="12"/>
        <v>3.8424110723516668E-3</v>
      </c>
      <c r="M87" s="8">
        <f t="shared" si="13"/>
        <v>7.8015486734954497E-3</v>
      </c>
      <c r="N87">
        <f t="shared" si="14"/>
        <v>115</v>
      </c>
      <c r="P87">
        <f t="shared" si="15"/>
        <v>1141</v>
      </c>
    </row>
    <row r="88" spans="1:17">
      <c r="C88" t="s">
        <v>156</v>
      </c>
      <c r="D88" t="s">
        <v>157</v>
      </c>
      <c r="E88">
        <v>839.99950000000001</v>
      </c>
      <c r="F88">
        <v>1720.2190000000001</v>
      </c>
      <c r="I88" s="2">
        <f t="shared" si="11"/>
        <v>2.0972211693111528E-2</v>
      </c>
      <c r="J88" s="8">
        <f t="shared" si="11"/>
        <v>5.9701979975798104E-2</v>
      </c>
      <c r="L88" s="2">
        <f t="shared" si="12"/>
        <v>3.1458317539667289E-3</v>
      </c>
      <c r="M88" s="8">
        <f t="shared" si="13"/>
        <v>8.9552969963697156E-3</v>
      </c>
      <c r="N88">
        <f t="shared" si="14"/>
        <v>94</v>
      </c>
      <c r="P88">
        <f t="shared" si="15"/>
        <v>934</v>
      </c>
    </row>
    <row r="89" spans="1:17">
      <c r="C89" t="s">
        <v>158</v>
      </c>
      <c r="D89" t="s">
        <v>159</v>
      </c>
      <c r="E89">
        <v>5636.9979999999996</v>
      </c>
      <c r="F89">
        <v>2190.4549999999999</v>
      </c>
      <c r="I89" s="2">
        <f t="shared" si="11"/>
        <v>0.14073855445109942</v>
      </c>
      <c r="J89" s="8">
        <f t="shared" si="11"/>
        <v>7.6022006818833435E-2</v>
      </c>
      <c r="L89" s="2">
        <f t="shared" si="12"/>
        <v>2.1110783167664914E-2</v>
      </c>
      <c r="M89" s="8">
        <f t="shared" si="13"/>
        <v>1.1403301022825016E-2</v>
      </c>
      <c r="N89">
        <f t="shared" si="14"/>
        <v>633</v>
      </c>
      <c r="P89">
        <f t="shared" si="15"/>
        <v>6270</v>
      </c>
    </row>
    <row r="90" spans="1:17">
      <c r="A90" t="s">
        <v>8</v>
      </c>
      <c r="B90">
        <v>0.1</v>
      </c>
      <c r="G90">
        <f>SUM(E91:E108)</f>
        <v>63444.9545</v>
      </c>
      <c r="H90">
        <f>SUM(F91:F108)</f>
        <v>38984.620999999999</v>
      </c>
      <c r="J90" s="8"/>
      <c r="M90" s="8"/>
      <c r="N90">
        <f t="shared" si="14"/>
        <v>0</v>
      </c>
      <c r="O90">
        <f>SUM(N91:N108)</f>
        <v>3000</v>
      </c>
      <c r="P90">
        <f t="shared" si="15"/>
        <v>0</v>
      </c>
      <c r="Q90">
        <f>SUM(P91:P108)</f>
        <v>66445</v>
      </c>
    </row>
    <row r="91" spans="1:17">
      <c r="C91" t="s">
        <v>160</v>
      </c>
      <c r="D91" t="s">
        <v>161</v>
      </c>
      <c r="E91">
        <v>1016.998</v>
      </c>
      <c r="F91">
        <v>2004.0129999999999</v>
      </c>
      <c r="I91" s="2">
        <f>E91/G$90</f>
        <v>1.6029611937069008E-2</v>
      </c>
      <c r="J91" s="8">
        <f>F91/H$90</f>
        <v>5.1405219509508632E-2</v>
      </c>
      <c r="L91" s="2">
        <f>I91*$B$90</f>
        <v>1.602961193706901E-3</v>
      </c>
      <c r="M91" s="8">
        <f>J91*$B$90</f>
        <v>5.1405219509508635E-3</v>
      </c>
      <c r="N91">
        <f t="shared" si="14"/>
        <v>48</v>
      </c>
      <c r="P91">
        <f t="shared" si="15"/>
        <v>1065</v>
      </c>
    </row>
    <row r="92" spans="1:17">
      <c r="C92" t="s">
        <v>162</v>
      </c>
      <c r="D92" t="s">
        <v>163</v>
      </c>
      <c r="E92">
        <v>1714.9970000000001</v>
      </c>
      <c r="F92">
        <v>1855.1030000000001</v>
      </c>
      <c r="I92" s="2">
        <f t="shared" ref="I92:I108" si="16">E92/G$90</f>
        <v>2.7031259042040925E-2</v>
      </c>
      <c r="J92" s="8">
        <f t="shared" ref="J92:J108" si="17">F92/H$90</f>
        <v>4.7585508141787504E-2</v>
      </c>
      <c r="L92" s="2">
        <f t="shared" ref="L92:L108" si="18">I92*$B$90</f>
        <v>2.7031259042040925E-3</v>
      </c>
      <c r="M92" s="8">
        <f t="shared" ref="M92:M108" si="19">J92*$B$90</f>
        <v>4.7585508141787507E-3</v>
      </c>
      <c r="N92">
        <f t="shared" si="14"/>
        <v>81</v>
      </c>
      <c r="P92">
        <f t="shared" si="15"/>
        <v>1796</v>
      </c>
    </row>
    <row r="93" spans="1:17">
      <c r="C93" t="s">
        <v>164</v>
      </c>
      <c r="D93" t="s">
        <v>165</v>
      </c>
      <c r="E93">
        <v>1646.998</v>
      </c>
      <c r="F93">
        <v>1539.673</v>
      </c>
      <c r="I93" s="2">
        <f t="shared" si="16"/>
        <v>2.595947956744141E-2</v>
      </c>
      <c r="J93" s="8">
        <f t="shared" si="17"/>
        <v>3.949436881789873E-2</v>
      </c>
      <c r="L93" s="2">
        <f t="shared" si="18"/>
        <v>2.5959479567441413E-3</v>
      </c>
      <c r="M93" s="8">
        <f t="shared" si="19"/>
        <v>3.9494368817898735E-3</v>
      </c>
      <c r="N93">
        <f t="shared" si="14"/>
        <v>78</v>
      </c>
      <c r="P93">
        <f t="shared" si="15"/>
        <v>1725</v>
      </c>
    </row>
    <row r="94" spans="1:17">
      <c r="C94" t="s">
        <v>166</v>
      </c>
      <c r="D94" t="s">
        <v>167</v>
      </c>
      <c r="E94">
        <v>354.99979999999999</v>
      </c>
      <c r="F94">
        <v>1764.4849999999999</v>
      </c>
      <c r="I94" s="2">
        <f t="shared" si="16"/>
        <v>5.5953984489026621E-3</v>
      </c>
      <c r="J94" s="8">
        <f t="shared" si="17"/>
        <v>4.5261053070132451E-2</v>
      </c>
      <c r="L94" s="2">
        <f t="shared" si="18"/>
        <v>5.5953984489026621E-4</v>
      </c>
      <c r="M94" s="8">
        <f t="shared" si="19"/>
        <v>4.5261053070132454E-3</v>
      </c>
      <c r="N94">
        <f t="shared" si="14"/>
        <v>17</v>
      </c>
      <c r="P94">
        <f t="shared" si="15"/>
        <v>372</v>
      </c>
    </row>
    <row r="95" spans="1:17">
      <c r="C95" t="s">
        <v>168</v>
      </c>
      <c r="D95" t="s">
        <v>169</v>
      </c>
      <c r="E95">
        <v>346.99979999999999</v>
      </c>
      <c r="F95">
        <v>1915.473</v>
      </c>
      <c r="I95" s="2">
        <f t="shared" si="16"/>
        <v>5.4693048916915846E-3</v>
      </c>
      <c r="J95" s="8">
        <f t="shared" si="17"/>
        <v>4.9134067508313083E-2</v>
      </c>
      <c r="L95" s="2">
        <f t="shared" si="18"/>
        <v>5.4693048916915846E-4</v>
      </c>
      <c r="M95" s="8">
        <f t="shared" si="19"/>
        <v>4.913406750831309E-3</v>
      </c>
      <c r="N95">
        <f t="shared" si="14"/>
        <v>16</v>
      </c>
      <c r="P95">
        <f t="shared" si="15"/>
        <v>363</v>
      </c>
    </row>
    <row r="96" spans="1:17">
      <c r="C96" t="s">
        <v>170</v>
      </c>
      <c r="D96" t="s">
        <v>171</v>
      </c>
      <c r="E96">
        <v>8624.9889999999996</v>
      </c>
      <c r="F96">
        <v>2522.5160000000001</v>
      </c>
      <c r="I96" s="2">
        <f t="shared" si="16"/>
        <v>0.13594444298955247</v>
      </c>
      <c r="J96" s="8">
        <f t="shared" si="17"/>
        <v>6.4705412937065623E-2</v>
      </c>
      <c r="L96" s="2">
        <f t="shared" si="18"/>
        <v>1.3594444298955247E-2</v>
      </c>
      <c r="M96" s="8">
        <f t="shared" si="19"/>
        <v>6.4705412937065623E-3</v>
      </c>
      <c r="N96">
        <f t="shared" si="14"/>
        <v>408</v>
      </c>
      <c r="P96">
        <f t="shared" si="15"/>
        <v>9033</v>
      </c>
    </row>
    <row r="97" spans="1:17">
      <c r="C97" t="s">
        <v>172</v>
      </c>
      <c r="D97" t="s">
        <v>173</v>
      </c>
      <c r="E97">
        <v>1112.999</v>
      </c>
      <c r="F97">
        <v>2388.3040000000001</v>
      </c>
      <c r="I97" s="2">
        <f t="shared" si="16"/>
        <v>1.7542750385296596E-2</v>
      </c>
      <c r="J97" s="8">
        <f t="shared" si="17"/>
        <v>6.1262722035953614E-2</v>
      </c>
      <c r="L97" s="2">
        <f t="shared" si="18"/>
        <v>1.7542750385296597E-3</v>
      </c>
      <c r="M97" s="8">
        <f t="shared" si="19"/>
        <v>6.1262722035953614E-3</v>
      </c>
      <c r="N97">
        <f t="shared" si="14"/>
        <v>53</v>
      </c>
      <c r="P97">
        <f t="shared" si="15"/>
        <v>1166</v>
      </c>
    </row>
    <row r="98" spans="1:17">
      <c r="C98" t="s">
        <v>174</v>
      </c>
      <c r="D98" t="s">
        <v>175</v>
      </c>
      <c r="E98">
        <v>17817.990000000002</v>
      </c>
      <c r="F98">
        <v>1626.201</v>
      </c>
      <c r="I98" s="2">
        <f t="shared" si="16"/>
        <v>0.28084171768142729</v>
      </c>
      <c r="J98" s="8">
        <f t="shared" si="17"/>
        <v>4.1713910723923671E-2</v>
      </c>
      <c r="L98" s="2">
        <f t="shared" si="18"/>
        <v>2.8084171768142732E-2</v>
      </c>
      <c r="M98" s="8">
        <f t="shared" si="19"/>
        <v>4.1713910723923673E-3</v>
      </c>
      <c r="N98">
        <f t="shared" si="14"/>
        <v>843</v>
      </c>
      <c r="P98">
        <f t="shared" si="15"/>
        <v>18661</v>
      </c>
    </row>
    <row r="99" spans="1:17">
      <c r="C99" t="s">
        <v>176</v>
      </c>
      <c r="D99" t="s">
        <v>177</v>
      </c>
      <c r="E99">
        <v>4342.9979999999996</v>
      </c>
      <c r="F99">
        <v>1788.1210000000001</v>
      </c>
      <c r="I99" s="2">
        <f t="shared" si="16"/>
        <v>6.8453008347574743E-2</v>
      </c>
      <c r="J99" s="8">
        <f t="shared" si="17"/>
        <v>4.5867343432683366E-2</v>
      </c>
      <c r="L99" s="2">
        <f t="shared" si="18"/>
        <v>6.8453008347574744E-3</v>
      </c>
      <c r="M99" s="8">
        <f t="shared" si="19"/>
        <v>4.5867343432683368E-3</v>
      </c>
      <c r="N99">
        <f t="shared" si="14"/>
        <v>205</v>
      </c>
      <c r="P99">
        <f t="shared" si="15"/>
        <v>4548</v>
      </c>
    </row>
    <row r="100" spans="1:17">
      <c r="C100" t="s">
        <v>178</v>
      </c>
      <c r="D100" t="s">
        <v>179</v>
      </c>
      <c r="E100">
        <v>4265.9979999999996</v>
      </c>
      <c r="F100">
        <v>1611.453</v>
      </c>
      <c r="I100" s="2">
        <f t="shared" si="16"/>
        <v>6.723935785941812E-2</v>
      </c>
      <c r="J100" s="8">
        <f t="shared" si="17"/>
        <v>4.1335607700277499E-2</v>
      </c>
      <c r="L100" s="2">
        <f t="shared" si="18"/>
        <v>6.723935785941812E-3</v>
      </c>
      <c r="M100" s="8">
        <f t="shared" si="19"/>
        <v>4.1335607700277504E-3</v>
      </c>
      <c r="N100">
        <f t="shared" si="14"/>
        <v>202</v>
      </c>
      <c r="P100">
        <f t="shared" si="15"/>
        <v>4468</v>
      </c>
    </row>
    <row r="101" spans="1:17">
      <c r="C101" t="s">
        <v>180</v>
      </c>
      <c r="D101" t="s">
        <v>181</v>
      </c>
      <c r="E101">
        <v>2426.998</v>
      </c>
      <c r="F101">
        <v>2480.5540000000001</v>
      </c>
      <c r="I101" s="2">
        <f t="shared" si="16"/>
        <v>3.825360139552153E-2</v>
      </c>
      <c r="J101" s="8">
        <f t="shared" si="17"/>
        <v>6.3629039769297749E-2</v>
      </c>
      <c r="L101" s="2">
        <f t="shared" si="18"/>
        <v>3.8253601395521531E-3</v>
      </c>
      <c r="M101" s="8">
        <f t="shared" si="19"/>
        <v>6.3629039769297754E-3</v>
      </c>
      <c r="N101">
        <f t="shared" si="14"/>
        <v>115</v>
      </c>
      <c r="P101">
        <f t="shared" si="15"/>
        <v>2542</v>
      </c>
    </row>
    <row r="102" spans="1:17">
      <c r="C102" t="s">
        <v>182</v>
      </c>
      <c r="D102" t="s">
        <v>183</v>
      </c>
      <c r="E102">
        <v>368.99979999999999</v>
      </c>
      <c r="F102">
        <v>1886.9739999999999</v>
      </c>
      <c r="I102" s="2">
        <f t="shared" si="16"/>
        <v>5.8160621740220488E-3</v>
      </c>
      <c r="J102" s="8">
        <f t="shared" si="17"/>
        <v>4.8403035648339379E-2</v>
      </c>
      <c r="L102" s="2">
        <f t="shared" si="18"/>
        <v>5.8160621740220488E-4</v>
      </c>
      <c r="M102" s="8">
        <f t="shared" si="19"/>
        <v>4.8403035648339381E-3</v>
      </c>
      <c r="N102">
        <f t="shared" si="14"/>
        <v>17</v>
      </c>
      <c r="P102">
        <f t="shared" si="15"/>
        <v>386</v>
      </c>
    </row>
    <row r="103" spans="1:17">
      <c r="C103" t="s">
        <v>184</v>
      </c>
      <c r="D103" t="s">
        <v>185</v>
      </c>
      <c r="E103">
        <v>9291.9969999999994</v>
      </c>
      <c r="F103">
        <v>4644.116</v>
      </c>
      <c r="I103" s="2">
        <f t="shared" si="16"/>
        <v>0.1464576194155833</v>
      </c>
      <c r="J103" s="8">
        <f t="shared" si="17"/>
        <v>0.1191268731328695</v>
      </c>
      <c r="L103" s="2">
        <f t="shared" si="18"/>
        <v>1.4645761941558331E-2</v>
      </c>
      <c r="M103" s="8">
        <f t="shared" si="19"/>
        <v>1.191268731328695E-2</v>
      </c>
      <c r="N103">
        <f t="shared" si="14"/>
        <v>439</v>
      </c>
      <c r="P103">
        <f t="shared" si="15"/>
        <v>9731</v>
      </c>
    </row>
    <row r="104" spans="1:17">
      <c r="C104" t="s">
        <v>186</v>
      </c>
      <c r="D104" t="s">
        <v>187</v>
      </c>
      <c r="E104">
        <v>552.99950000000001</v>
      </c>
      <c r="F104">
        <v>1603.84</v>
      </c>
      <c r="I104" s="2">
        <f t="shared" si="16"/>
        <v>8.716209261368452E-3</v>
      </c>
      <c r="J104" s="8">
        <f t="shared" si="17"/>
        <v>4.114032556581735E-2</v>
      </c>
      <c r="L104" s="2">
        <f t="shared" si="18"/>
        <v>8.716209261368452E-4</v>
      </c>
      <c r="M104" s="8">
        <f t="shared" si="19"/>
        <v>4.1140325565817348E-3</v>
      </c>
      <c r="N104">
        <f t="shared" si="14"/>
        <v>26</v>
      </c>
      <c r="P104">
        <f t="shared" si="15"/>
        <v>579</v>
      </c>
    </row>
    <row r="105" spans="1:17">
      <c r="C105" t="s">
        <v>188</v>
      </c>
      <c r="D105" t="s">
        <v>189</v>
      </c>
      <c r="E105">
        <v>4355.9949999999999</v>
      </c>
      <c r="F105">
        <v>3034.4940000000001</v>
      </c>
      <c r="I105" s="2">
        <f t="shared" si="16"/>
        <v>6.8657863092958793E-2</v>
      </c>
      <c r="J105" s="8">
        <f t="shared" si="17"/>
        <v>7.7838232671288518E-2</v>
      </c>
      <c r="L105" s="2">
        <f t="shared" si="18"/>
        <v>6.8657863092958793E-3</v>
      </c>
      <c r="M105" s="8">
        <f t="shared" si="19"/>
        <v>7.7838232671288525E-3</v>
      </c>
      <c r="N105">
        <f t="shared" si="14"/>
        <v>206</v>
      </c>
      <c r="P105">
        <f t="shared" si="15"/>
        <v>4562</v>
      </c>
    </row>
    <row r="106" spans="1:17">
      <c r="C106" t="s">
        <v>190</v>
      </c>
      <c r="D106" t="s">
        <v>191</v>
      </c>
      <c r="E106">
        <v>3586.9989999999998</v>
      </c>
      <c r="F106">
        <v>3138.5520000000001</v>
      </c>
      <c r="I106" s="2">
        <f t="shared" si="16"/>
        <v>5.6537182952822514E-2</v>
      </c>
      <c r="J106" s="8">
        <f t="shared" si="17"/>
        <v>8.0507439074500697E-2</v>
      </c>
      <c r="L106" s="2">
        <f t="shared" si="18"/>
        <v>5.6537182952822521E-3</v>
      </c>
      <c r="M106" s="8">
        <f t="shared" si="19"/>
        <v>8.0507439074500708E-3</v>
      </c>
      <c r="N106">
        <f t="shared" si="14"/>
        <v>170</v>
      </c>
      <c r="P106">
        <f t="shared" si="15"/>
        <v>3757</v>
      </c>
    </row>
    <row r="107" spans="1:17">
      <c r="C107" t="s">
        <v>192</v>
      </c>
      <c r="D107" t="s">
        <v>193</v>
      </c>
      <c r="E107">
        <v>1206</v>
      </c>
      <c r="F107">
        <v>1502.19</v>
      </c>
      <c r="I107" s="2">
        <f>E107/G$90</f>
        <v>1.900860374957003E-2</v>
      </c>
      <c r="J107" s="8">
        <f t="shared" si="17"/>
        <v>3.853288710950916E-2</v>
      </c>
      <c r="L107" s="2">
        <f t="shared" si="18"/>
        <v>1.900860374957003E-3</v>
      </c>
      <c r="M107" s="8">
        <f t="shared" si="19"/>
        <v>3.853288710950916E-3</v>
      </c>
      <c r="N107">
        <f t="shared" si="14"/>
        <v>57</v>
      </c>
      <c r="P107">
        <f t="shared" si="15"/>
        <v>1263</v>
      </c>
    </row>
    <row r="108" spans="1:17">
      <c r="C108" t="s">
        <v>194</v>
      </c>
      <c r="D108" t="s">
        <v>195</v>
      </c>
      <c r="E108">
        <v>408.99959999999999</v>
      </c>
      <c r="F108">
        <v>1678.559</v>
      </c>
      <c r="I108" s="2">
        <f t="shared" si="16"/>
        <v>6.4465268077385099E-3</v>
      </c>
      <c r="J108" s="8">
        <f t="shared" si="17"/>
        <v>4.3056953150833507E-2</v>
      </c>
      <c r="L108" s="2">
        <f t="shared" si="18"/>
        <v>6.4465268077385104E-4</v>
      </c>
      <c r="M108" s="8">
        <f t="shared" si="19"/>
        <v>4.3056953150833509E-3</v>
      </c>
      <c r="N108">
        <f t="shared" si="14"/>
        <v>19</v>
      </c>
      <c r="P108">
        <f t="shared" si="15"/>
        <v>428</v>
      </c>
    </row>
    <row r="109" spans="1:17">
      <c r="A109" t="s">
        <v>9</v>
      </c>
      <c r="B109">
        <v>0.1</v>
      </c>
      <c r="G109">
        <f>SUM(E110:E122)</f>
        <v>57794.956899999997</v>
      </c>
      <c r="H109">
        <f>SUM(F110:F122)</f>
        <v>32259.935000000005</v>
      </c>
      <c r="J109" s="8"/>
      <c r="M109" s="8"/>
      <c r="N109">
        <f t="shared" si="14"/>
        <v>0</v>
      </c>
      <c r="O109">
        <f>SUM(N110:N122)</f>
        <v>3001</v>
      </c>
      <c r="P109">
        <f t="shared" si="15"/>
        <v>0</v>
      </c>
      <c r="Q109">
        <f>SUM(P110:P122)</f>
        <v>60796</v>
      </c>
    </row>
    <row r="110" spans="1:17">
      <c r="C110" t="s">
        <v>196</v>
      </c>
      <c r="D110" t="s">
        <v>197</v>
      </c>
      <c r="E110">
        <v>2307</v>
      </c>
      <c r="F110">
        <v>2917.0590000000002</v>
      </c>
      <c r="I110" s="2">
        <f>E110/G$109</f>
        <v>3.9916977600514485E-2</v>
      </c>
      <c r="J110" s="8">
        <f>F110/H$109</f>
        <v>9.0423585788378058E-2</v>
      </c>
      <c r="L110" s="2">
        <f>I110*$B$109</f>
        <v>3.9916977600514486E-3</v>
      </c>
      <c r="M110" s="8">
        <f>J110*$B$109</f>
        <v>9.0423585788378062E-3</v>
      </c>
      <c r="N110">
        <f t="shared" si="14"/>
        <v>120</v>
      </c>
      <c r="P110">
        <f t="shared" si="15"/>
        <v>2427</v>
      </c>
    </row>
    <row r="111" spans="1:17">
      <c r="C111" t="s">
        <v>198</v>
      </c>
      <c r="D111" t="s">
        <v>199</v>
      </c>
      <c r="E111">
        <v>1750.9960000000001</v>
      </c>
      <c r="F111">
        <v>2789.8919999999998</v>
      </c>
      <c r="I111" s="2">
        <f t="shared" ref="I111:J122" si="20">E111/G$109</f>
        <v>3.0296691855479178E-2</v>
      </c>
      <c r="J111" s="8">
        <f t="shared" si="20"/>
        <v>8.648163736225753E-2</v>
      </c>
      <c r="L111" s="2">
        <f t="shared" ref="L111:L122" si="21">I111*$B$109</f>
        <v>3.0296691855479178E-3</v>
      </c>
      <c r="M111" s="8">
        <f t="shared" ref="M111:M122" si="22">J111*$B$109</f>
        <v>8.6481637362257526E-3</v>
      </c>
      <c r="N111">
        <f t="shared" si="14"/>
        <v>91</v>
      </c>
      <c r="P111">
        <f t="shared" si="15"/>
        <v>1842</v>
      </c>
    </row>
    <row r="112" spans="1:17">
      <c r="C112" t="s">
        <v>200</v>
      </c>
      <c r="D112" t="s">
        <v>201</v>
      </c>
      <c r="E112">
        <v>7735.0010000000002</v>
      </c>
      <c r="F112">
        <v>2382.5540000000001</v>
      </c>
      <c r="I112" s="2">
        <f t="shared" si="20"/>
        <v>0.13383522395186701</v>
      </c>
      <c r="J112" s="8">
        <f t="shared" si="20"/>
        <v>7.3854891524114966E-2</v>
      </c>
      <c r="L112" s="2">
        <f t="shared" si="21"/>
        <v>1.3383522395186701E-2</v>
      </c>
      <c r="M112" s="8">
        <f t="shared" si="22"/>
        <v>7.3854891524114969E-3</v>
      </c>
      <c r="N112">
        <f t="shared" si="14"/>
        <v>402</v>
      </c>
      <c r="P112">
        <f t="shared" si="15"/>
        <v>8137</v>
      </c>
    </row>
    <row r="113" spans="1:17">
      <c r="C113" t="s">
        <v>202</v>
      </c>
      <c r="D113" t="s">
        <v>203</v>
      </c>
      <c r="E113">
        <v>10454.99</v>
      </c>
      <c r="F113">
        <v>2419.471</v>
      </c>
      <c r="I113" s="2">
        <f t="shared" si="20"/>
        <v>0.18089796343459164</v>
      </c>
      <c r="J113" s="8">
        <f t="shared" si="20"/>
        <v>7.4999252168363006E-2</v>
      </c>
      <c r="L113" s="2">
        <f t="shared" si="21"/>
        <v>1.8089796343459166E-2</v>
      </c>
      <c r="M113" s="8">
        <f t="shared" si="22"/>
        <v>7.4999252168363008E-3</v>
      </c>
      <c r="N113">
        <f t="shared" si="14"/>
        <v>543</v>
      </c>
      <c r="P113">
        <f t="shared" si="15"/>
        <v>10998</v>
      </c>
    </row>
    <row r="114" spans="1:17">
      <c r="C114" t="s">
        <v>204</v>
      </c>
      <c r="D114" t="s">
        <v>205</v>
      </c>
      <c r="E114">
        <v>686.9991</v>
      </c>
      <c r="F114">
        <v>2605</v>
      </c>
      <c r="I114" s="2">
        <f t="shared" si="20"/>
        <v>1.1886834714466239E-2</v>
      </c>
      <c r="J114" s="8">
        <f t="shared" si="20"/>
        <v>8.0750317692828574E-2</v>
      </c>
      <c r="L114" s="2">
        <f t="shared" si="21"/>
        <v>1.188683471446624E-3</v>
      </c>
      <c r="M114" s="8">
        <f t="shared" si="22"/>
        <v>8.0750317692828578E-3</v>
      </c>
      <c r="N114">
        <f t="shared" si="14"/>
        <v>36</v>
      </c>
      <c r="P114">
        <f t="shared" si="15"/>
        <v>723</v>
      </c>
    </row>
    <row r="115" spans="1:17">
      <c r="C115" t="s">
        <v>206</v>
      </c>
      <c r="D115" t="s">
        <v>207</v>
      </c>
      <c r="E115">
        <v>621.99980000000005</v>
      </c>
      <c r="F115">
        <v>2410.1729999999998</v>
      </c>
      <c r="I115" s="2">
        <f t="shared" si="20"/>
        <v>1.0762181224154526E-2</v>
      </c>
      <c r="J115" s="8">
        <f t="shared" si="20"/>
        <v>7.4711030880874357E-2</v>
      </c>
      <c r="L115" s="2">
        <f t="shared" si="21"/>
        <v>1.0762181224154527E-3</v>
      </c>
      <c r="M115" s="8">
        <f t="shared" si="22"/>
        <v>7.4711030880874364E-3</v>
      </c>
      <c r="N115">
        <f t="shared" si="14"/>
        <v>32</v>
      </c>
      <c r="P115">
        <f t="shared" si="15"/>
        <v>654</v>
      </c>
    </row>
    <row r="116" spans="1:17">
      <c r="C116" t="s">
        <v>208</v>
      </c>
      <c r="D116" t="s">
        <v>209</v>
      </c>
      <c r="E116">
        <v>5635.9979999999996</v>
      </c>
      <c r="F116">
        <v>2638.683</v>
      </c>
      <c r="I116" s="2">
        <f t="shared" si="20"/>
        <v>9.751712437041371E-2</v>
      </c>
      <c r="J116" s="8">
        <f t="shared" si="20"/>
        <v>8.1794430149967748E-2</v>
      </c>
      <c r="L116" s="2">
        <f t="shared" si="21"/>
        <v>9.751712437041371E-3</v>
      </c>
      <c r="M116" s="8">
        <f t="shared" si="22"/>
        <v>8.1794430149967744E-3</v>
      </c>
      <c r="N116">
        <f t="shared" si="14"/>
        <v>293</v>
      </c>
      <c r="P116">
        <f t="shared" si="15"/>
        <v>5929</v>
      </c>
    </row>
    <row r="117" spans="1:17">
      <c r="C117" t="s">
        <v>210</v>
      </c>
      <c r="D117" t="s">
        <v>211</v>
      </c>
      <c r="E117">
        <v>1687.999</v>
      </c>
      <c r="F117">
        <v>2395.0430000000001</v>
      </c>
      <c r="I117" s="2">
        <f t="shared" si="20"/>
        <v>2.9206683256476313E-2</v>
      </c>
      <c r="J117" s="8">
        <f t="shared" si="20"/>
        <v>7.4242028076002012E-2</v>
      </c>
      <c r="L117" s="2">
        <f t="shared" si="21"/>
        <v>2.9206683256476317E-3</v>
      </c>
      <c r="M117" s="8">
        <f t="shared" si="22"/>
        <v>7.4242028076002015E-3</v>
      </c>
      <c r="N117">
        <f t="shared" si="14"/>
        <v>88</v>
      </c>
      <c r="P117">
        <f t="shared" si="15"/>
        <v>1776</v>
      </c>
    </row>
    <row r="118" spans="1:17">
      <c r="C118" t="s">
        <v>212</v>
      </c>
      <c r="D118" t="s">
        <v>213</v>
      </c>
      <c r="E118">
        <v>4356.9970000000003</v>
      </c>
      <c r="F118">
        <v>1270.972</v>
      </c>
      <c r="I118" s="2">
        <f t="shared" si="20"/>
        <v>7.5387148528178946E-2</v>
      </c>
      <c r="J118" s="8">
        <f t="shared" si="20"/>
        <v>3.9397847515811789E-2</v>
      </c>
      <c r="L118" s="2">
        <f t="shared" si="21"/>
        <v>7.5387148528178946E-3</v>
      </c>
      <c r="M118" s="8">
        <f t="shared" si="22"/>
        <v>3.9397847515811792E-3</v>
      </c>
      <c r="N118">
        <f t="shared" si="14"/>
        <v>226</v>
      </c>
      <c r="P118">
        <f t="shared" si="15"/>
        <v>4583</v>
      </c>
    </row>
    <row r="119" spans="1:17">
      <c r="C119" t="s">
        <v>214</v>
      </c>
      <c r="D119" t="s">
        <v>215</v>
      </c>
      <c r="E119">
        <v>2929.9989999999998</v>
      </c>
      <c r="F119">
        <v>3689.134</v>
      </c>
      <c r="I119" s="2">
        <f t="shared" si="20"/>
        <v>5.0696447530355369E-2</v>
      </c>
      <c r="J119" s="8">
        <f t="shared" si="20"/>
        <v>0.11435652303701169</v>
      </c>
      <c r="L119" s="2">
        <f t="shared" si="21"/>
        <v>5.0696447530355375E-3</v>
      </c>
      <c r="M119" s="8">
        <f t="shared" si="22"/>
        <v>1.1435652303701169E-2</v>
      </c>
      <c r="N119">
        <f t="shared" si="14"/>
        <v>152</v>
      </c>
      <c r="P119">
        <f t="shared" si="15"/>
        <v>3082</v>
      </c>
    </row>
    <row r="120" spans="1:17">
      <c r="C120" t="s">
        <v>216</v>
      </c>
      <c r="D120" t="s">
        <v>217</v>
      </c>
      <c r="E120">
        <v>15245.98</v>
      </c>
      <c r="F120">
        <v>1752.26</v>
      </c>
      <c r="I120" s="2">
        <f t="shared" si="20"/>
        <v>0.26379429655738701</v>
      </c>
      <c r="J120" s="8">
        <f t="shared" si="20"/>
        <v>5.4316910433948477E-2</v>
      </c>
      <c r="L120" s="2">
        <f t="shared" si="21"/>
        <v>2.6379429655738702E-2</v>
      </c>
      <c r="M120" s="8">
        <f t="shared" si="22"/>
        <v>5.4316910433948483E-3</v>
      </c>
      <c r="N120">
        <f t="shared" si="14"/>
        <v>791</v>
      </c>
      <c r="P120">
        <f t="shared" si="15"/>
        <v>16037</v>
      </c>
    </row>
    <row r="121" spans="1:17">
      <c r="C121" t="s">
        <v>218</v>
      </c>
      <c r="D121" t="s">
        <v>219</v>
      </c>
      <c r="E121">
        <v>2890.9989999999998</v>
      </c>
      <c r="F121">
        <v>2136.4679999999998</v>
      </c>
      <c r="I121" s="2">
        <f t="shared" si="20"/>
        <v>5.0021648169098293E-2</v>
      </c>
      <c r="J121" s="8">
        <f t="shared" si="20"/>
        <v>6.6226667846664894E-2</v>
      </c>
      <c r="L121" s="2">
        <f t="shared" si="21"/>
        <v>5.0021648169098296E-3</v>
      </c>
      <c r="M121" s="8">
        <f t="shared" si="22"/>
        <v>6.6226667846664899E-3</v>
      </c>
      <c r="N121">
        <f t="shared" si="14"/>
        <v>150</v>
      </c>
      <c r="P121">
        <f t="shared" si="15"/>
        <v>3041</v>
      </c>
    </row>
    <row r="122" spans="1:17">
      <c r="C122" t="s">
        <v>220</v>
      </c>
      <c r="D122" t="s">
        <v>221</v>
      </c>
      <c r="E122">
        <v>1489.999</v>
      </c>
      <c r="F122">
        <v>2853.2260000000001</v>
      </c>
      <c r="I122" s="2">
        <f t="shared" si="20"/>
        <v>2.5780778807017332E-2</v>
      </c>
      <c r="J122" s="8">
        <f t="shared" si="20"/>
        <v>8.8444877523776777E-2</v>
      </c>
      <c r="L122" s="2">
        <f t="shared" si="21"/>
        <v>2.5780778807017336E-3</v>
      </c>
      <c r="M122" s="8">
        <f t="shared" si="22"/>
        <v>8.8444877523776774E-3</v>
      </c>
      <c r="N122">
        <f t="shared" si="14"/>
        <v>77</v>
      </c>
      <c r="P122">
        <f t="shared" si="15"/>
        <v>1567</v>
      </c>
    </row>
    <row r="123" spans="1:17">
      <c r="A123" t="s">
        <v>10</v>
      </c>
      <c r="B123">
        <v>0.1</v>
      </c>
      <c r="G123">
        <f>SUM(E124:E154)</f>
        <v>88934.952700000038</v>
      </c>
      <c r="H123">
        <f>SUM(F124:F154)</f>
        <v>76589.698000000004</v>
      </c>
      <c r="J123" s="8"/>
      <c r="M123" s="8"/>
      <c r="N123">
        <f t="shared" si="14"/>
        <v>0</v>
      </c>
      <c r="O123">
        <f>SUM(N124:N154)</f>
        <v>3000</v>
      </c>
      <c r="P123">
        <f t="shared" si="15"/>
        <v>0</v>
      </c>
      <c r="Q123">
        <f>SUM(P124:P154)</f>
        <v>91935</v>
      </c>
    </row>
    <row r="124" spans="1:17">
      <c r="C124" t="s">
        <v>256</v>
      </c>
      <c r="D124" t="s">
        <v>257</v>
      </c>
      <c r="E124">
        <v>19096.990000000002</v>
      </c>
      <c r="F124">
        <v>3590.4540000000002</v>
      </c>
      <c r="I124" s="2">
        <f>E124/G$123</f>
        <v>0.21472986064791591</v>
      </c>
      <c r="J124" s="8">
        <f>F124/H$123</f>
        <v>4.6879072430864005E-2</v>
      </c>
      <c r="L124" s="2">
        <f>I124*$B$123</f>
        <v>2.1472986064791592E-2</v>
      </c>
      <c r="M124" s="8">
        <f>J124*$B$123</f>
        <v>4.6879072430864007E-3</v>
      </c>
      <c r="N124">
        <f t="shared" si="14"/>
        <v>644</v>
      </c>
      <c r="P124">
        <f t="shared" si="15"/>
        <v>19741</v>
      </c>
    </row>
    <row r="125" spans="1:17">
      <c r="C125" t="s">
        <v>258</v>
      </c>
      <c r="D125" t="s">
        <v>259</v>
      </c>
      <c r="E125">
        <v>4341.9949999999999</v>
      </c>
      <c r="F125">
        <v>3850.357</v>
      </c>
      <c r="I125" s="2">
        <f t="shared" ref="I125:J154" si="23">E125/G$123</f>
        <v>4.8822143242675815E-2</v>
      </c>
      <c r="J125" s="8">
        <f t="shared" si="23"/>
        <v>5.0272518374468583E-2</v>
      </c>
      <c r="L125" s="2">
        <f t="shared" ref="L125:L154" si="24">I125*$B$123</f>
        <v>4.8822143242675817E-3</v>
      </c>
      <c r="M125" s="8">
        <f t="shared" ref="M125:M154" si="25">J125*$B$123</f>
        <v>5.0272518374468583E-3</v>
      </c>
      <c r="N125">
        <f t="shared" si="14"/>
        <v>146</v>
      </c>
      <c r="P125">
        <f t="shared" si="15"/>
        <v>4488</v>
      </c>
    </row>
    <row r="126" spans="1:17">
      <c r="C126" t="s">
        <v>260</v>
      </c>
      <c r="D126" t="s">
        <v>261</v>
      </c>
      <c r="E126">
        <v>2239.9989999999998</v>
      </c>
      <c r="F126">
        <v>3927.078</v>
      </c>
      <c r="I126" s="2">
        <f t="shared" si="23"/>
        <v>2.5186936429325821E-2</v>
      </c>
      <c r="J126" s="8">
        <f t="shared" si="23"/>
        <v>5.1274232730360157E-2</v>
      </c>
      <c r="L126" s="2">
        <f t="shared" si="24"/>
        <v>2.5186936429325824E-3</v>
      </c>
      <c r="M126" s="8">
        <f t="shared" si="25"/>
        <v>5.1274232730360164E-3</v>
      </c>
      <c r="N126">
        <f t="shared" si="14"/>
        <v>76</v>
      </c>
      <c r="P126">
        <f t="shared" si="15"/>
        <v>2316</v>
      </c>
    </row>
    <row r="127" spans="1:17">
      <c r="C127" t="s">
        <v>262</v>
      </c>
      <c r="D127" t="s">
        <v>263</v>
      </c>
      <c r="E127">
        <v>597.99929999999995</v>
      </c>
      <c r="F127">
        <v>3153.527</v>
      </c>
      <c r="I127" s="2">
        <f t="shared" si="23"/>
        <v>6.7240076240575736E-3</v>
      </c>
      <c r="J127" s="8">
        <f t="shared" si="23"/>
        <v>4.1174297357850921E-2</v>
      </c>
      <c r="L127" s="2">
        <f t="shared" si="24"/>
        <v>6.7240076240575742E-4</v>
      </c>
      <c r="M127" s="8">
        <f t="shared" si="25"/>
        <v>4.1174297357850923E-3</v>
      </c>
      <c r="N127">
        <f t="shared" si="14"/>
        <v>20</v>
      </c>
      <c r="P127">
        <f t="shared" si="15"/>
        <v>618</v>
      </c>
    </row>
    <row r="128" spans="1:17">
      <c r="C128" t="s">
        <v>264</v>
      </c>
      <c r="D128" t="s">
        <v>265</v>
      </c>
      <c r="E128">
        <v>1553.998</v>
      </c>
      <c r="F128">
        <v>2162.348</v>
      </c>
      <c r="I128" s="2">
        <f t="shared" si="23"/>
        <v>1.7473422460143721E-2</v>
      </c>
      <c r="J128" s="8">
        <f t="shared" si="23"/>
        <v>2.8232883226671033E-2</v>
      </c>
      <c r="L128" s="2">
        <f t="shared" si="24"/>
        <v>1.7473422460143721E-3</v>
      </c>
      <c r="M128" s="8">
        <f t="shared" si="25"/>
        <v>2.8232883226671033E-3</v>
      </c>
      <c r="N128">
        <f t="shared" si="14"/>
        <v>52</v>
      </c>
      <c r="P128">
        <f t="shared" si="15"/>
        <v>1606</v>
      </c>
    </row>
    <row r="129" spans="3:16">
      <c r="C129" t="s">
        <v>266</v>
      </c>
      <c r="D129" t="s">
        <v>267</v>
      </c>
      <c r="E129">
        <v>9187.9959999999992</v>
      </c>
      <c r="F129">
        <v>2145.8980000000001</v>
      </c>
      <c r="I129" s="2">
        <f t="shared" si="23"/>
        <v>0.10331141717692728</v>
      </c>
      <c r="J129" s="8">
        <f t="shared" si="23"/>
        <v>2.8018102382385685E-2</v>
      </c>
      <c r="L129" s="2">
        <f t="shared" si="24"/>
        <v>1.0331141717692728E-2</v>
      </c>
      <c r="M129" s="8">
        <f t="shared" si="25"/>
        <v>2.8018102382385687E-3</v>
      </c>
      <c r="N129">
        <f t="shared" si="14"/>
        <v>310</v>
      </c>
      <c r="P129">
        <f t="shared" si="15"/>
        <v>9498</v>
      </c>
    </row>
    <row r="130" spans="3:16">
      <c r="C130" t="s">
        <v>268</v>
      </c>
      <c r="D130" t="s">
        <v>269</v>
      </c>
      <c r="E130">
        <v>634.99959999999999</v>
      </c>
      <c r="F130">
        <v>2269.645</v>
      </c>
      <c r="I130" s="2">
        <f t="shared" si="23"/>
        <v>7.1400454008449677E-3</v>
      </c>
      <c r="J130" s="8">
        <f t="shared" si="23"/>
        <v>2.9633815764621502E-2</v>
      </c>
      <c r="L130" s="2">
        <f t="shared" si="24"/>
        <v>7.1400454008449684E-4</v>
      </c>
      <c r="M130" s="8">
        <f t="shared" si="25"/>
        <v>2.9633815764621503E-3</v>
      </c>
      <c r="N130">
        <f t="shared" si="14"/>
        <v>21</v>
      </c>
      <c r="P130">
        <f t="shared" si="15"/>
        <v>656</v>
      </c>
    </row>
    <row r="131" spans="3:16">
      <c r="C131" t="s">
        <v>270</v>
      </c>
      <c r="D131" t="s">
        <v>271</v>
      </c>
      <c r="E131">
        <v>2492.9940000000001</v>
      </c>
      <c r="F131">
        <v>2294.6030000000001</v>
      </c>
      <c r="I131" s="2">
        <f t="shared" si="23"/>
        <v>2.8031655994797636E-2</v>
      </c>
      <c r="J131" s="8">
        <f t="shared" si="23"/>
        <v>2.9959682044966414E-2</v>
      </c>
      <c r="L131" s="2">
        <f t="shared" si="24"/>
        <v>2.8031655994797638E-3</v>
      </c>
      <c r="M131" s="8">
        <f t="shared" si="25"/>
        <v>2.9959682044966417E-3</v>
      </c>
      <c r="N131">
        <f t="shared" si="14"/>
        <v>84</v>
      </c>
      <c r="P131">
        <f t="shared" si="15"/>
        <v>2577</v>
      </c>
    </row>
    <row r="132" spans="3:16">
      <c r="C132" t="s">
        <v>272</v>
      </c>
      <c r="D132" t="s">
        <v>273</v>
      </c>
      <c r="E132">
        <v>193.99959999999999</v>
      </c>
      <c r="F132">
        <v>2446.5349999999999</v>
      </c>
      <c r="I132" s="2">
        <f t="shared" si="23"/>
        <v>2.1813650776248729E-3</v>
      </c>
      <c r="J132" s="8">
        <f t="shared" si="23"/>
        <v>3.1943395311468649E-2</v>
      </c>
      <c r="L132" s="2">
        <f t="shared" si="24"/>
        <v>2.1813650776248729E-4</v>
      </c>
      <c r="M132" s="8">
        <f t="shared" si="25"/>
        <v>3.1943395311468652E-3</v>
      </c>
      <c r="N132">
        <f t="shared" si="14"/>
        <v>7</v>
      </c>
      <c r="P132">
        <f t="shared" si="15"/>
        <v>201</v>
      </c>
    </row>
    <row r="133" spans="3:16">
      <c r="C133" t="s">
        <v>274</v>
      </c>
      <c r="D133" t="s">
        <v>275</v>
      </c>
      <c r="E133">
        <v>1284.998</v>
      </c>
      <c r="F133">
        <v>1870.9960000000001</v>
      </c>
      <c r="I133" s="2">
        <f t="shared" si="23"/>
        <v>1.4448739904710147E-2</v>
      </c>
      <c r="J133" s="8">
        <f t="shared" si="23"/>
        <v>2.442882070118621E-2</v>
      </c>
      <c r="L133" s="2">
        <f t="shared" si="24"/>
        <v>1.4448739904710148E-3</v>
      </c>
      <c r="M133" s="8">
        <f t="shared" si="25"/>
        <v>2.4428820701186214E-3</v>
      </c>
      <c r="N133">
        <f t="shared" si="14"/>
        <v>43</v>
      </c>
      <c r="P133">
        <f t="shared" si="15"/>
        <v>1328</v>
      </c>
    </row>
    <row r="134" spans="3:16">
      <c r="C134" t="s">
        <v>276</v>
      </c>
      <c r="D134" t="s">
        <v>277</v>
      </c>
      <c r="E134">
        <v>1513.999</v>
      </c>
      <c r="F134">
        <v>1657.644</v>
      </c>
      <c r="I134" s="2">
        <f t="shared" si="23"/>
        <v>1.7023666781575738E-2</v>
      </c>
      <c r="J134" s="8">
        <f t="shared" si="23"/>
        <v>2.1643171905443469E-2</v>
      </c>
      <c r="L134" s="2">
        <f t="shared" si="24"/>
        <v>1.7023666781575738E-3</v>
      </c>
      <c r="M134" s="8">
        <f t="shared" si="25"/>
        <v>2.164317190544347E-3</v>
      </c>
      <c r="N134">
        <f t="shared" si="14"/>
        <v>51</v>
      </c>
      <c r="P134">
        <f t="shared" si="15"/>
        <v>1565</v>
      </c>
    </row>
    <row r="135" spans="3:16">
      <c r="C135" t="s">
        <v>278</v>
      </c>
      <c r="D135" t="s">
        <v>279</v>
      </c>
      <c r="E135">
        <v>1760</v>
      </c>
      <c r="F135">
        <v>2538.875</v>
      </c>
      <c r="I135" s="2">
        <f t="shared" si="23"/>
        <v>1.9789744600606271E-2</v>
      </c>
      <c r="J135" s="8">
        <f t="shared" si="23"/>
        <v>3.3149040488447933E-2</v>
      </c>
      <c r="L135" s="2">
        <f t="shared" si="24"/>
        <v>1.9789744600606273E-3</v>
      </c>
      <c r="M135" s="8">
        <f t="shared" si="25"/>
        <v>3.3149040488447933E-3</v>
      </c>
      <c r="N135">
        <f t="shared" si="14"/>
        <v>59</v>
      </c>
      <c r="P135">
        <f t="shared" si="15"/>
        <v>1819</v>
      </c>
    </row>
    <row r="136" spans="3:16">
      <c r="C136" t="s">
        <v>280</v>
      </c>
      <c r="D136" t="s">
        <v>281</v>
      </c>
      <c r="E136">
        <v>493.99930000000001</v>
      </c>
      <c r="F136">
        <v>2049.2190000000001</v>
      </c>
      <c r="I136" s="2">
        <f t="shared" si="23"/>
        <v>5.5546136249308396E-3</v>
      </c>
      <c r="J136" s="8">
        <f t="shared" si="23"/>
        <v>2.6755804677542926E-2</v>
      </c>
      <c r="L136" s="2">
        <f t="shared" si="24"/>
        <v>5.5546136249308398E-4</v>
      </c>
      <c r="M136" s="8">
        <f t="shared" si="25"/>
        <v>2.6755804677542926E-3</v>
      </c>
      <c r="N136">
        <f t="shared" si="14"/>
        <v>17</v>
      </c>
      <c r="P136">
        <f t="shared" si="15"/>
        <v>511</v>
      </c>
    </row>
    <row r="137" spans="3:16">
      <c r="C137" t="s">
        <v>282</v>
      </c>
      <c r="D137" t="s">
        <v>283</v>
      </c>
      <c r="E137">
        <v>171.99979999999999</v>
      </c>
      <c r="F137">
        <v>1494.356</v>
      </c>
      <c r="I137" s="2">
        <f t="shared" si="23"/>
        <v>1.9339955189519083E-3</v>
      </c>
      <c r="J137" s="8">
        <f t="shared" si="23"/>
        <v>1.9511188045159805E-2</v>
      </c>
      <c r="L137" s="2">
        <f t="shared" si="24"/>
        <v>1.9339955189519084E-4</v>
      </c>
      <c r="M137" s="8">
        <f t="shared" si="25"/>
        <v>1.9511188045159807E-3</v>
      </c>
      <c r="N137">
        <f t="shared" si="14"/>
        <v>6</v>
      </c>
      <c r="P137">
        <f t="shared" si="15"/>
        <v>178</v>
      </c>
    </row>
    <row r="138" spans="3:16">
      <c r="C138" t="s">
        <v>284</v>
      </c>
      <c r="D138" t="s">
        <v>285</v>
      </c>
      <c r="E138">
        <v>1935.999</v>
      </c>
      <c r="F138">
        <v>1422.297</v>
      </c>
      <c r="I138" s="2">
        <f t="shared" si="23"/>
        <v>2.1768707816493833E-2</v>
      </c>
      <c r="J138" s="8">
        <f t="shared" si="23"/>
        <v>1.8570343494499743E-2</v>
      </c>
      <c r="L138" s="2">
        <f t="shared" si="24"/>
        <v>2.1768707816493833E-3</v>
      </c>
      <c r="M138" s="8">
        <f t="shared" si="25"/>
        <v>1.8570343494499744E-3</v>
      </c>
      <c r="N138">
        <f t="shared" si="14"/>
        <v>65</v>
      </c>
      <c r="P138">
        <f t="shared" si="15"/>
        <v>2001</v>
      </c>
    </row>
    <row r="139" spans="3:16">
      <c r="C139" t="s">
        <v>286</v>
      </c>
      <c r="D139" t="s">
        <v>287</v>
      </c>
      <c r="E139">
        <v>414.99950000000001</v>
      </c>
      <c r="F139">
        <v>1812.5840000000001</v>
      </c>
      <c r="I139" s="2">
        <f t="shared" si="23"/>
        <v>4.6663262013518772E-3</v>
      </c>
      <c r="J139" s="8">
        <f t="shared" si="23"/>
        <v>2.3666159383472173E-2</v>
      </c>
      <c r="L139" s="2">
        <f t="shared" si="24"/>
        <v>4.6663262013518775E-4</v>
      </c>
      <c r="M139" s="8">
        <f t="shared" si="25"/>
        <v>2.3666159383472175E-3</v>
      </c>
      <c r="N139">
        <f t="shared" si="14"/>
        <v>14</v>
      </c>
      <c r="P139">
        <f t="shared" si="15"/>
        <v>429</v>
      </c>
    </row>
    <row r="140" spans="3:16">
      <c r="C140" t="s">
        <v>288</v>
      </c>
      <c r="D140" t="s">
        <v>289</v>
      </c>
      <c r="E140">
        <v>895.9991</v>
      </c>
      <c r="F140">
        <v>2278.2959999999998</v>
      </c>
      <c r="I140" s="2">
        <f t="shared" si="23"/>
        <v>1.0074768949643795E-2</v>
      </c>
      <c r="J140" s="8">
        <f t="shared" si="23"/>
        <v>2.9746768292518919E-2</v>
      </c>
      <c r="L140" s="2">
        <f t="shared" si="24"/>
        <v>1.0074768949643795E-3</v>
      </c>
      <c r="M140" s="8">
        <f t="shared" si="25"/>
        <v>2.9746768292518919E-3</v>
      </c>
      <c r="N140">
        <f t="shared" si="14"/>
        <v>30</v>
      </c>
      <c r="P140">
        <f t="shared" si="15"/>
        <v>926</v>
      </c>
    </row>
    <row r="141" spans="3:16">
      <c r="C141" t="s">
        <v>290</v>
      </c>
      <c r="D141" t="s">
        <v>291</v>
      </c>
      <c r="E141">
        <v>152.9999</v>
      </c>
      <c r="F141">
        <v>1992.442</v>
      </c>
      <c r="I141" s="2">
        <f t="shared" si="23"/>
        <v>1.7203573550672157E-3</v>
      </c>
      <c r="J141" s="8">
        <f t="shared" si="23"/>
        <v>2.6014490878394636E-2</v>
      </c>
      <c r="L141" s="2">
        <f t="shared" si="24"/>
        <v>1.7203573550672157E-4</v>
      </c>
      <c r="M141" s="8">
        <f t="shared" si="25"/>
        <v>2.6014490878394636E-3</v>
      </c>
      <c r="N141">
        <f t="shared" si="14"/>
        <v>5</v>
      </c>
      <c r="P141">
        <f t="shared" si="15"/>
        <v>158</v>
      </c>
    </row>
    <row r="142" spans="3:16">
      <c r="C142" t="s">
        <v>292</v>
      </c>
      <c r="D142" t="s">
        <v>293</v>
      </c>
      <c r="E142">
        <v>1588.999</v>
      </c>
      <c r="F142">
        <v>2184.6460000000002</v>
      </c>
      <c r="I142" s="2">
        <f t="shared" si="23"/>
        <v>1.786697976171521E-2</v>
      </c>
      <c r="J142" s="8">
        <f t="shared" si="23"/>
        <v>2.8524018987514485E-2</v>
      </c>
      <c r="L142" s="2">
        <f t="shared" si="24"/>
        <v>1.7866979761715211E-3</v>
      </c>
      <c r="M142" s="8">
        <f t="shared" si="25"/>
        <v>2.8524018987514488E-3</v>
      </c>
      <c r="N142">
        <f t="shared" si="14"/>
        <v>54</v>
      </c>
      <c r="P142">
        <f t="shared" si="15"/>
        <v>1643</v>
      </c>
    </row>
    <row r="143" spans="3:16">
      <c r="C143" t="s">
        <v>294</v>
      </c>
      <c r="D143" t="s">
        <v>295</v>
      </c>
      <c r="E143">
        <v>595.99959999999999</v>
      </c>
      <c r="F143">
        <v>2716.1930000000002</v>
      </c>
      <c r="I143" s="2">
        <f t="shared" si="23"/>
        <v>6.701522651172442E-3</v>
      </c>
      <c r="J143" s="8">
        <f t="shared" si="23"/>
        <v>3.546420825422239E-2</v>
      </c>
      <c r="L143" s="2">
        <f t="shared" si="24"/>
        <v>6.7015226511724427E-4</v>
      </c>
      <c r="M143" s="8">
        <f t="shared" si="25"/>
        <v>3.546420825422239E-3</v>
      </c>
      <c r="N143">
        <f t="shared" si="14"/>
        <v>20</v>
      </c>
      <c r="P143">
        <f t="shared" si="15"/>
        <v>616</v>
      </c>
    </row>
    <row r="144" spans="3:16">
      <c r="C144" t="s">
        <v>296</v>
      </c>
      <c r="D144" t="s">
        <v>297</v>
      </c>
      <c r="E144">
        <v>1745.998</v>
      </c>
      <c r="F144">
        <v>2552.4389999999999</v>
      </c>
      <c r="I144" s="2">
        <f t="shared" si="23"/>
        <v>1.9632303689300769E-2</v>
      </c>
      <c r="J144" s="8">
        <f t="shared" si="23"/>
        <v>3.3326140024732824E-2</v>
      </c>
      <c r="L144" s="2">
        <f t="shared" si="24"/>
        <v>1.9632303689300769E-3</v>
      </c>
      <c r="M144" s="8">
        <f t="shared" si="25"/>
        <v>3.3326140024732827E-3</v>
      </c>
      <c r="N144">
        <f t="shared" si="14"/>
        <v>59</v>
      </c>
      <c r="P144">
        <f t="shared" si="15"/>
        <v>1805</v>
      </c>
    </row>
    <row r="145" spans="1:17">
      <c r="C145" t="s">
        <v>298</v>
      </c>
      <c r="D145" t="s">
        <v>299</v>
      </c>
      <c r="E145">
        <v>3103</v>
      </c>
      <c r="F145">
        <v>2186.6570000000002</v>
      </c>
      <c r="I145" s="2">
        <f t="shared" si="23"/>
        <v>3.4890669031637081E-2</v>
      </c>
      <c r="J145" s="8">
        <f t="shared" si="23"/>
        <v>2.8550275782521038E-2</v>
      </c>
      <c r="L145" s="2">
        <f t="shared" si="24"/>
        <v>3.4890669031637082E-3</v>
      </c>
      <c r="M145" s="8">
        <f t="shared" si="25"/>
        <v>2.8550275782521038E-3</v>
      </c>
      <c r="N145">
        <f t="shared" ref="N145:N172" si="26">ROUND(L145*$N$9,0)</f>
        <v>105</v>
      </c>
      <c r="P145">
        <f t="shared" ref="P145:P172" si="27">ROUND(N145+E145,0)</f>
        <v>3208</v>
      </c>
    </row>
    <row r="146" spans="1:17">
      <c r="C146" t="s">
        <v>300</v>
      </c>
      <c r="D146" t="s">
        <v>301</v>
      </c>
      <c r="E146">
        <v>674.99980000000005</v>
      </c>
      <c r="F146">
        <v>2193.0329999999999</v>
      </c>
      <c r="I146" s="2">
        <f t="shared" si="23"/>
        <v>7.5898145724206337E-3</v>
      </c>
      <c r="J146" s="8">
        <f t="shared" si="23"/>
        <v>2.863352457663431E-2</v>
      </c>
      <c r="L146" s="2">
        <f t="shared" si="24"/>
        <v>7.5898145724206337E-4</v>
      </c>
      <c r="M146" s="8">
        <f t="shared" si="25"/>
        <v>2.863352457663431E-3</v>
      </c>
      <c r="N146">
        <f t="shared" si="26"/>
        <v>23</v>
      </c>
      <c r="P146">
        <f t="shared" si="27"/>
        <v>698</v>
      </c>
    </row>
    <row r="147" spans="1:17">
      <c r="C147" t="s">
        <v>302</v>
      </c>
      <c r="D147" t="s">
        <v>303</v>
      </c>
      <c r="E147">
        <v>241.99979999999999</v>
      </c>
      <c r="F147">
        <v>1965.1880000000001</v>
      </c>
      <c r="I147" s="2">
        <f t="shared" si="23"/>
        <v>2.7210876337487489E-3</v>
      </c>
      <c r="J147" s="8">
        <f t="shared" si="23"/>
        <v>2.5658646675953731E-2</v>
      </c>
      <c r="L147" s="2">
        <f t="shared" si="24"/>
        <v>2.7210876337487489E-4</v>
      </c>
      <c r="M147" s="8">
        <f t="shared" si="25"/>
        <v>2.5658646675953732E-3</v>
      </c>
      <c r="N147">
        <f t="shared" si="26"/>
        <v>8</v>
      </c>
      <c r="P147">
        <f t="shared" si="27"/>
        <v>250</v>
      </c>
    </row>
    <row r="148" spans="1:17">
      <c r="C148" t="s">
        <v>304</v>
      </c>
      <c r="D148" t="s">
        <v>305</v>
      </c>
      <c r="E148">
        <v>7459.9960000000001</v>
      </c>
      <c r="F148">
        <v>3440.8739999999998</v>
      </c>
      <c r="I148" s="2">
        <f t="shared" si="23"/>
        <v>8.3881486114513862E-2</v>
      </c>
      <c r="J148" s="8">
        <f t="shared" si="23"/>
        <v>4.4926068255289366E-2</v>
      </c>
      <c r="L148" s="2">
        <f t="shared" si="24"/>
        <v>8.3881486114513858E-3</v>
      </c>
      <c r="M148" s="8">
        <f t="shared" si="25"/>
        <v>4.4926068255289366E-3</v>
      </c>
      <c r="N148">
        <f t="shared" si="26"/>
        <v>252</v>
      </c>
      <c r="P148">
        <f t="shared" si="27"/>
        <v>7712</v>
      </c>
    </row>
    <row r="149" spans="1:17">
      <c r="C149" t="s">
        <v>306</v>
      </c>
      <c r="D149" t="s">
        <v>307</v>
      </c>
      <c r="E149">
        <v>1681</v>
      </c>
      <c r="F149">
        <v>2894.058</v>
      </c>
      <c r="I149" s="2">
        <f t="shared" si="23"/>
        <v>1.8901454928192694E-2</v>
      </c>
      <c r="J149" s="8">
        <f t="shared" si="23"/>
        <v>3.7786517972691315E-2</v>
      </c>
      <c r="L149" s="2">
        <f t="shared" si="24"/>
        <v>1.8901454928192695E-3</v>
      </c>
      <c r="M149" s="8">
        <f t="shared" si="25"/>
        <v>3.7786517972691318E-3</v>
      </c>
      <c r="N149">
        <f t="shared" si="26"/>
        <v>57</v>
      </c>
      <c r="P149">
        <f t="shared" si="27"/>
        <v>1738</v>
      </c>
    </row>
    <row r="150" spans="1:17">
      <c r="C150" t="s">
        <v>308</v>
      </c>
      <c r="D150" t="s">
        <v>309</v>
      </c>
      <c r="E150">
        <v>2563.998</v>
      </c>
      <c r="F150">
        <v>2956.877</v>
      </c>
      <c r="I150" s="2">
        <f t="shared" si="23"/>
        <v>2.8830037259355273E-2</v>
      </c>
      <c r="J150" s="8">
        <f t="shared" si="23"/>
        <v>3.8606719666135776E-2</v>
      </c>
      <c r="L150" s="2">
        <f t="shared" si="24"/>
        <v>2.8830037259355273E-3</v>
      </c>
      <c r="M150" s="8">
        <f t="shared" si="25"/>
        <v>3.8606719666135778E-3</v>
      </c>
      <c r="N150">
        <f t="shared" si="26"/>
        <v>86</v>
      </c>
      <c r="P150">
        <f t="shared" si="27"/>
        <v>2650</v>
      </c>
    </row>
    <row r="151" spans="1:17">
      <c r="C151" t="s">
        <v>310</v>
      </c>
      <c r="D151" t="s">
        <v>311</v>
      </c>
      <c r="E151">
        <v>4017</v>
      </c>
      <c r="F151">
        <v>3252.12</v>
      </c>
      <c r="I151" s="2">
        <f t="shared" si="23"/>
        <v>4.5167843216270112E-2</v>
      </c>
      <c r="J151" s="8">
        <f t="shared" si="23"/>
        <v>4.2461585368831191E-2</v>
      </c>
      <c r="L151" s="2">
        <f t="shared" si="24"/>
        <v>4.5167843216270117E-3</v>
      </c>
      <c r="M151" s="8">
        <f t="shared" si="25"/>
        <v>4.2461585368831194E-3</v>
      </c>
      <c r="N151">
        <f t="shared" si="26"/>
        <v>136</v>
      </c>
      <c r="P151">
        <f t="shared" si="27"/>
        <v>4153</v>
      </c>
    </row>
    <row r="152" spans="1:17">
      <c r="C152" t="s">
        <v>312</v>
      </c>
      <c r="D152" t="s">
        <v>313</v>
      </c>
      <c r="E152">
        <v>14646</v>
      </c>
      <c r="F152">
        <v>2636.2750000000001</v>
      </c>
      <c r="I152" s="2">
        <f t="shared" si="23"/>
        <v>0.16468215876163605</v>
      </c>
      <c r="J152" s="8">
        <f t="shared" si="23"/>
        <v>3.4420751991997671E-2</v>
      </c>
      <c r="L152" s="2">
        <f t="shared" si="24"/>
        <v>1.6468215876163605E-2</v>
      </c>
      <c r="M152" s="8">
        <f t="shared" si="25"/>
        <v>3.4420751991997671E-3</v>
      </c>
      <c r="N152">
        <f t="shared" si="26"/>
        <v>494</v>
      </c>
      <c r="P152">
        <f t="shared" si="27"/>
        <v>15140</v>
      </c>
    </row>
    <row r="153" spans="1:17">
      <c r="C153" t="s">
        <v>314</v>
      </c>
      <c r="D153" t="s">
        <v>315</v>
      </c>
      <c r="E153">
        <v>711.99860000000001</v>
      </c>
      <c r="F153">
        <v>2185.3989999999999</v>
      </c>
      <c r="I153" s="2">
        <f t="shared" si="23"/>
        <v>8.0058354829484236E-3</v>
      </c>
      <c r="J153" s="8">
        <f t="shared" si="23"/>
        <v>2.8533850596982376E-2</v>
      </c>
      <c r="L153" s="2">
        <f t="shared" si="24"/>
        <v>8.0058354829484236E-4</v>
      </c>
      <c r="M153" s="8">
        <f t="shared" si="25"/>
        <v>2.8533850596982376E-3</v>
      </c>
      <c r="N153">
        <f t="shared" si="26"/>
        <v>24</v>
      </c>
      <c r="P153">
        <f t="shared" si="27"/>
        <v>736</v>
      </c>
    </row>
    <row r="154" spans="1:17">
      <c r="C154" t="s">
        <v>316</v>
      </c>
      <c r="D154" t="s">
        <v>317</v>
      </c>
      <c r="E154">
        <v>937.99980000000005</v>
      </c>
      <c r="F154">
        <v>2468.7849999999999</v>
      </c>
      <c r="I154" s="2">
        <f t="shared" si="23"/>
        <v>1.0547032089443048E-2</v>
      </c>
      <c r="J154" s="8">
        <f t="shared" si="23"/>
        <v>3.2233904356170719E-2</v>
      </c>
      <c r="L154" s="2">
        <f t="shared" si="24"/>
        <v>1.0547032089443049E-3</v>
      </c>
      <c r="M154" s="8">
        <f t="shared" si="25"/>
        <v>3.223390435617072E-3</v>
      </c>
      <c r="N154">
        <f t="shared" si="26"/>
        <v>32</v>
      </c>
      <c r="P154">
        <f t="shared" si="27"/>
        <v>970</v>
      </c>
    </row>
    <row r="155" spans="1:17">
      <c r="A155" t="s">
        <v>11</v>
      </c>
      <c r="B155">
        <v>0.1</v>
      </c>
      <c r="G155">
        <f>SUM(E156:E172)</f>
        <v>62947.956300000005</v>
      </c>
      <c r="H155">
        <f>SUM(F156:F172)</f>
        <v>50725.526999999987</v>
      </c>
      <c r="J155" s="8"/>
      <c r="M155" s="8"/>
      <c r="N155">
        <f t="shared" si="26"/>
        <v>0</v>
      </c>
      <c r="O155">
        <f>SUM(N156:N172)</f>
        <v>3001</v>
      </c>
      <c r="P155">
        <f t="shared" si="27"/>
        <v>0</v>
      </c>
      <c r="Q155">
        <f>SUM(P156:P172)</f>
        <v>65949</v>
      </c>
    </row>
    <row r="156" spans="1:17">
      <c r="C156" t="s">
        <v>222</v>
      </c>
      <c r="D156" t="s">
        <v>223</v>
      </c>
      <c r="E156">
        <v>14423.99</v>
      </c>
      <c r="F156">
        <v>4422.5559999999996</v>
      </c>
      <c r="I156" s="2">
        <f>E156/G$155</f>
        <v>0.22914151384450901</v>
      </c>
      <c r="J156" s="8">
        <f>F156/H$155</f>
        <v>8.7186004001496148E-2</v>
      </c>
      <c r="L156" s="2">
        <f>I156*$B$155</f>
        <v>2.2914151384450902E-2</v>
      </c>
      <c r="M156" s="8">
        <f>J156*$B$155</f>
        <v>8.7186004001496148E-3</v>
      </c>
      <c r="N156">
        <f t="shared" si="26"/>
        <v>687</v>
      </c>
      <c r="P156">
        <f t="shared" si="27"/>
        <v>15111</v>
      </c>
    </row>
    <row r="157" spans="1:17">
      <c r="C157" t="s">
        <v>224</v>
      </c>
      <c r="D157" t="s">
        <v>225</v>
      </c>
      <c r="E157">
        <v>7804.9939999999997</v>
      </c>
      <c r="F157">
        <v>2444.7669999999998</v>
      </c>
      <c r="I157" s="2">
        <f t="shared" ref="I157:J172" si="28">E157/G$155</f>
        <v>0.12399122161810357</v>
      </c>
      <c r="J157" s="8">
        <f t="shared" si="28"/>
        <v>4.8195990156987438E-2</v>
      </c>
      <c r="L157" s="2">
        <f t="shared" ref="L157:L172" si="29">I157*$B$155</f>
        <v>1.2399122161810357E-2</v>
      </c>
      <c r="M157" s="8">
        <f t="shared" ref="M157:M172" si="30">J157*$B$155</f>
        <v>4.8195990156987443E-3</v>
      </c>
      <c r="N157">
        <f t="shared" si="26"/>
        <v>372</v>
      </c>
      <c r="P157">
        <f t="shared" si="27"/>
        <v>8177</v>
      </c>
    </row>
    <row r="158" spans="1:17">
      <c r="C158" t="s">
        <v>226</v>
      </c>
      <c r="D158" t="s">
        <v>227</v>
      </c>
      <c r="E158">
        <v>2763.9969999999998</v>
      </c>
      <c r="F158">
        <v>4691.8289999999997</v>
      </c>
      <c r="I158" s="2">
        <f t="shared" si="28"/>
        <v>4.3909241259989878E-2</v>
      </c>
      <c r="J158" s="8">
        <f t="shared" si="28"/>
        <v>9.2494435789696197E-2</v>
      </c>
      <c r="L158" s="2">
        <f t="shared" si="29"/>
        <v>4.3909241259989882E-3</v>
      </c>
      <c r="M158" s="8">
        <f t="shared" si="30"/>
        <v>9.2494435789696201E-3</v>
      </c>
      <c r="N158">
        <f t="shared" si="26"/>
        <v>132</v>
      </c>
      <c r="P158">
        <f t="shared" si="27"/>
        <v>2896</v>
      </c>
    </row>
    <row r="159" spans="1:17">
      <c r="C159" t="s">
        <v>228</v>
      </c>
      <c r="D159" t="s">
        <v>229</v>
      </c>
      <c r="E159">
        <v>2041</v>
      </c>
      <c r="F159">
        <v>3162.0819999999999</v>
      </c>
      <c r="I159" s="2">
        <f t="shared" si="28"/>
        <v>3.2423610232442127E-2</v>
      </c>
      <c r="J159" s="8">
        <f t="shared" si="28"/>
        <v>6.2337095088238328E-2</v>
      </c>
      <c r="L159" s="2">
        <f t="shared" si="29"/>
        <v>3.242361023244213E-3</v>
      </c>
      <c r="M159" s="8">
        <f t="shared" si="30"/>
        <v>6.2337095088238334E-3</v>
      </c>
      <c r="N159">
        <f t="shared" si="26"/>
        <v>97</v>
      </c>
      <c r="P159">
        <f t="shared" si="27"/>
        <v>2138</v>
      </c>
    </row>
    <row r="160" spans="1:17">
      <c r="C160" t="s">
        <v>230</v>
      </c>
      <c r="D160" t="s">
        <v>231</v>
      </c>
      <c r="E160">
        <v>1248.999</v>
      </c>
      <c r="F160">
        <v>2983.0889999999999</v>
      </c>
      <c r="I160" s="2">
        <f t="shared" si="28"/>
        <v>1.9841772051303275E-2</v>
      </c>
      <c r="J160" s="8">
        <f t="shared" si="28"/>
        <v>5.8808437810808759E-2</v>
      </c>
      <c r="L160" s="2">
        <f t="shared" si="29"/>
        <v>1.9841772051303274E-3</v>
      </c>
      <c r="M160" s="8">
        <f t="shared" si="30"/>
        <v>5.8808437810808764E-3</v>
      </c>
      <c r="N160">
        <f t="shared" si="26"/>
        <v>60</v>
      </c>
      <c r="P160">
        <f t="shared" si="27"/>
        <v>1309</v>
      </c>
    </row>
    <row r="161" spans="3:16">
      <c r="C161" t="s">
        <v>232</v>
      </c>
      <c r="D161" t="s">
        <v>233</v>
      </c>
      <c r="E161">
        <v>2038.998</v>
      </c>
      <c r="F161">
        <v>2279.7910000000002</v>
      </c>
      <c r="I161" s="2">
        <f t="shared" si="28"/>
        <v>3.2391806181640878E-2</v>
      </c>
      <c r="J161" s="8">
        <f t="shared" si="28"/>
        <v>4.4943663177713276E-2</v>
      </c>
      <c r="L161" s="2">
        <f t="shared" si="29"/>
        <v>3.239180618164088E-3</v>
      </c>
      <c r="M161" s="8">
        <f t="shared" si="30"/>
        <v>4.494366317771328E-3</v>
      </c>
      <c r="N161">
        <f t="shared" si="26"/>
        <v>97</v>
      </c>
      <c r="P161">
        <f t="shared" si="27"/>
        <v>2136</v>
      </c>
    </row>
    <row r="162" spans="3:16">
      <c r="C162" t="s">
        <v>234</v>
      </c>
      <c r="D162" t="s">
        <v>235</v>
      </c>
      <c r="E162">
        <v>6167.9930000000004</v>
      </c>
      <c r="F162">
        <v>3492.1509999999998</v>
      </c>
      <c r="I162" s="2">
        <f t="shared" si="28"/>
        <v>9.7985595761112904E-2</v>
      </c>
      <c r="J162" s="8">
        <f t="shared" si="28"/>
        <v>6.8844055577776467E-2</v>
      </c>
      <c r="L162" s="2">
        <f t="shared" si="29"/>
        <v>9.7985595761112907E-3</v>
      </c>
      <c r="M162" s="8">
        <f t="shared" si="30"/>
        <v>6.8844055577776467E-3</v>
      </c>
      <c r="N162">
        <f t="shared" si="26"/>
        <v>294</v>
      </c>
      <c r="P162">
        <f t="shared" si="27"/>
        <v>6462</v>
      </c>
    </row>
    <row r="163" spans="3:16">
      <c r="C163" t="s">
        <v>236</v>
      </c>
      <c r="D163" t="s">
        <v>237</v>
      </c>
      <c r="E163">
        <v>725.99950000000001</v>
      </c>
      <c r="F163">
        <v>2149.2159999999999</v>
      </c>
      <c r="I163" s="2">
        <f t="shared" si="28"/>
        <v>1.1533329160679994E-2</v>
      </c>
      <c r="J163" s="8">
        <f t="shared" si="28"/>
        <v>4.2369515451263828E-2</v>
      </c>
      <c r="L163" s="2">
        <f t="shared" si="29"/>
        <v>1.1533329160679994E-3</v>
      </c>
      <c r="M163" s="8">
        <f t="shared" si="30"/>
        <v>4.2369515451263834E-3</v>
      </c>
      <c r="N163">
        <f t="shared" si="26"/>
        <v>35</v>
      </c>
      <c r="P163">
        <f t="shared" si="27"/>
        <v>761</v>
      </c>
    </row>
    <row r="164" spans="3:16">
      <c r="C164" t="s">
        <v>238</v>
      </c>
      <c r="D164" t="s">
        <v>239</v>
      </c>
      <c r="E164">
        <v>3056.998</v>
      </c>
      <c r="F164">
        <v>2696.6509999999998</v>
      </c>
      <c r="I164" s="2">
        <f t="shared" si="28"/>
        <v>4.8563895949708537E-2</v>
      </c>
      <c r="J164" s="8">
        <f t="shared" si="28"/>
        <v>5.3161616241069326E-2</v>
      </c>
      <c r="L164" s="2">
        <f t="shared" si="29"/>
        <v>4.8563895949708539E-3</v>
      </c>
      <c r="M164" s="8">
        <f t="shared" si="30"/>
        <v>5.3161616241069326E-3</v>
      </c>
      <c r="N164">
        <f t="shared" si="26"/>
        <v>146</v>
      </c>
      <c r="P164">
        <f t="shared" si="27"/>
        <v>3203</v>
      </c>
    </row>
    <row r="165" spans="3:16">
      <c r="C165" t="s">
        <v>240</v>
      </c>
      <c r="D165" t="s">
        <v>241</v>
      </c>
      <c r="E165">
        <v>660.99990000000003</v>
      </c>
      <c r="F165">
        <v>2981.1410000000001</v>
      </c>
      <c r="I165" s="2">
        <f t="shared" si="28"/>
        <v>1.0500736463147095E-2</v>
      </c>
      <c r="J165" s="8">
        <f t="shared" si="28"/>
        <v>5.8770035055525416E-2</v>
      </c>
      <c r="L165" s="2">
        <f t="shared" si="29"/>
        <v>1.0500736463147095E-3</v>
      </c>
      <c r="M165" s="8">
        <f t="shared" si="30"/>
        <v>5.8770035055525421E-3</v>
      </c>
      <c r="N165">
        <f t="shared" si="26"/>
        <v>32</v>
      </c>
      <c r="P165">
        <f t="shared" si="27"/>
        <v>693</v>
      </c>
    </row>
    <row r="166" spans="3:16">
      <c r="C166" t="s">
        <v>242</v>
      </c>
      <c r="D166" t="s">
        <v>243</v>
      </c>
      <c r="E166">
        <v>1012</v>
      </c>
      <c r="F166">
        <v>2437.982</v>
      </c>
      <c r="I166" s="2">
        <f t="shared" si="28"/>
        <v>1.6076772932499477E-2</v>
      </c>
      <c r="J166" s="8">
        <f t="shared" si="28"/>
        <v>4.806223107351848E-2</v>
      </c>
      <c r="L166" s="2">
        <f t="shared" si="29"/>
        <v>1.6076772932499478E-3</v>
      </c>
      <c r="M166" s="8">
        <f t="shared" si="30"/>
        <v>4.806223107351848E-3</v>
      </c>
      <c r="N166">
        <f t="shared" si="26"/>
        <v>48</v>
      </c>
      <c r="P166">
        <f t="shared" si="27"/>
        <v>1060</v>
      </c>
    </row>
    <row r="167" spans="3:16">
      <c r="C167" t="s">
        <v>244</v>
      </c>
      <c r="D167" t="s">
        <v>245</v>
      </c>
      <c r="E167">
        <v>320.99990000000003</v>
      </c>
      <c r="F167">
        <v>2463.0569999999998</v>
      </c>
      <c r="I167" s="2">
        <f t="shared" si="28"/>
        <v>5.0994491142836353E-3</v>
      </c>
      <c r="J167" s="8">
        <f t="shared" si="28"/>
        <v>4.8556558121121154E-2</v>
      </c>
      <c r="L167" s="2">
        <f t="shared" si="29"/>
        <v>5.0994491142836358E-4</v>
      </c>
      <c r="M167" s="8">
        <f t="shared" si="30"/>
        <v>4.8556558121121158E-3</v>
      </c>
      <c r="N167">
        <f t="shared" si="26"/>
        <v>15</v>
      </c>
      <c r="P167">
        <f t="shared" si="27"/>
        <v>336</v>
      </c>
    </row>
    <row r="168" spans="3:16">
      <c r="C168" t="s">
        <v>246</v>
      </c>
      <c r="D168" t="s">
        <v>247</v>
      </c>
      <c r="E168">
        <v>2678.9969999999998</v>
      </c>
      <c r="F168">
        <v>2345.4960000000001</v>
      </c>
      <c r="I168" s="2">
        <f t="shared" si="28"/>
        <v>4.2558919422774011E-2</v>
      </c>
      <c r="J168" s="8">
        <f t="shared" si="28"/>
        <v>4.6238967610923012E-2</v>
      </c>
      <c r="L168" s="2">
        <f t="shared" si="29"/>
        <v>4.2558919422774014E-3</v>
      </c>
      <c r="M168" s="8">
        <f t="shared" si="30"/>
        <v>4.6238967610923018E-3</v>
      </c>
      <c r="N168">
        <f t="shared" si="26"/>
        <v>128</v>
      </c>
      <c r="P168">
        <f t="shared" si="27"/>
        <v>2807</v>
      </c>
    </row>
    <row r="169" spans="3:16">
      <c r="C169" t="s">
        <v>248</v>
      </c>
      <c r="D169" t="s">
        <v>249</v>
      </c>
      <c r="E169">
        <v>3417.002</v>
      </c>
      <c r="F169">
        <v>2771.3420000000001</v>
      </c>
      <c r="I169" s="2">
        <f t="shared" si="28"/>
        <v>5.4282969628356298E-2</v>
      </c>
      <c r="J169" s="8">
        <f t="shared" si="28"/>
        <v>5.4634070139872586E-2</v>
      </c>
      <c r="L169" s="2">
        <f t="shared" si="29"/>
        <v>5.4282969628356298E-3</v>
      </c>
      <c r="M169" s="8">
        <f t="shared" si="30"/>
        <v>5.4634070139872593E-3</v>
      </c>
      <c r="N169">
        <f t="shared" si="26"/>
        <v>163</v>
      </c>
      <c r="P169">
        <f t="shared" si="27"/>
        <v>3580</v>
      </c>
    </row>
    <row r="170" spans="3:16">
      <c r="C170" t="s">
        <v>250</v>
      </c>
      <c r="D170" t="s">
        <v>251</v>
      </c>
      <c r="E170">
        <v>1386.999</v>
      </c>
      <c r="F170">
        <v>2608.433</v>
      </c>
      <c r="I170" s="2">
        <f t="shared" si="28"/>
        <v>2.2034059269371385E-2</v>
      </c>
      <c r="J170" s="8">
        <f t="shared" si="28"/>
        <v>5.1422491874751751E-2</v>
      </c>
      <c r="L170" s="2">
        <f t="shared" si="29"/>
        <v>2.2034059269371385E-3</v>
      </c>
      <c r="M170" s="8">
        <f t="shared" si="30"/>
        <v>5.1422491874751758E-3</v>
      </c>
      <c r="N170">
        <f t="shared" si="26"/>
        <v>66</v>
      </c>
      <c r="P170">
        <f t="shared" si="27"/>
        <v>1453</v>
      </c>
    </row>
    <row r="171" spans="3:16">
      <c r="C171" t="s">
        <v>252</v>
      </c>
      <c r="D171" t="s">
        <v>253</v>
      </c>
      <c r="E171">
        <v>2539</v>
      </c>
      <c r="F171">
        <v>3324.2249999999999</v>
      </c>
      <c r="I171" s="2">
        <f t="shared" si="28"/>
        <v>4.0334907584600961E-2</v>
      </c>
      <c r="J171" s="8">
        <f t="shared" si="28"/>
        <v>6.5533572475254931E-2</v>
      </c>
      <c r="L171" s="2">
        <f t="shared" si="29"/>
        <v>4.0334907584600966E-3</v>
      </c>
      <c r="M171" s="8">
        <f t="shared" si="30"/>
        <v>6.5533572475254933E-3</v>
      </c>
      <c r="N171">
        <f t="shared" si="26"/>
        <v>121</v>
      </c>
      <c r="P171">
        <f t="shared" si="27"/>
        <v>2660</v>
      </c>
    </row>
    <row r="172" spans="3:16">
      <c r="C172" t="s">
        <v>254</v>
      </c>
      <c r="D172" t="s">
        <v>255</v>
      </c>
      <c r="E172">
        <v>10658.99</v>
      </c>
      <c r="F172">
        <v>3471.7190000000001</v>
      </c>
      <c r="I172" s="2">
        <f t="shared" si="28"/>
        <v>0.16933019952547687</v>
      </c>
      <c r="J172" s="8">
        <f t="shared" si="28"/>
        <v>6.8441260353983138E-2</v>
      </c>
      <c r="L172" s="2">
        <f t="shared" si="29"/>
        <v>1.6933019952547687E-2</v>
      </c>
      <c r="M172" s="8">
        <f t="shared" si="30"/>
        <v>6.8441260353983143E-3</v>
      </c>
      <c r="N172">
        <f>ROUND(L172*$N$9,0)</f>
        <v>508</v>
      </c>
      <c r="P172">
        <f t="shared" si="27"/>
        <v>11167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74AE7-CDB5-B042-AE68-97E5F6DF62AF}">
  <dimension ref="A1:B152"/>
  <sheetViews>
    <sheetView tabSelected="1" topLeftCell="A116" workbookViewId="0">
      <selection activeCell="A136" sqref="A136:XFD136"/>
    </sheetView>
  </sheetViews>
  <sheetFormatPr baseColWidth="10" defaultRowHeight="16"/>
  <sheetData>
    <row r="1" spans="1:2">
      <c r="A1" t="s">
        <v>12</v>
      </c>
      <c r="B1" t="s">
        <v>338</v>
      </c>
    </row>
    <row r="2" spans="1:2">
      <c r="A2" t="s">
        <v>16</v>
      </c>
      <c r="B2">
        <v>50</v>
      </c>
    </row>
    <row r="3" spans="1:2">
      <c r="A3" t="s">
        <v>18</v>
      </c>
      <c r="B3">
        <v>216</v>
      </c>
    </row>
    <row r="4" spans="1:2">
      <c r="A4" t="s">
        <v>20</v>
      </c>
      <c r="B4">
        <v>314</v>
      </c>
    </row>
    <row r="5" spans="1:2">
      <c r="A5" t="s">
        <v>22</v>
      </c>
      <c r="B5">
        <v>24</v>
      </c>
    </row>
    <row r="6" spans="1:2">
      <c r="A6" t="s">
        <v>24</v>
      </c>
      <c r="B6">
        <v>79</v>
      </c>
    </row>
    <row r="7" spans="1:2">
      <c r="A7" t="s">
        <v>26</v>
      </c>
      <c r="B7">
        <v>86</v>
      </c>
    </row>
    <row r="8" spans="1:2">
      <c r="A8" t="s">
        <v>28</v>
      </c>
      <c r="B8">
        <v>45</v>
      </c>
    </row>
    <row r="9" spans="1:2">
      <c r="A9" t="s">
        <v>30</v>
      </c>
      <c r="B9">
        <v>95</v>
      </c>
    </row>
    <row r="10" spans="1:2">
      <c r="A10" t="s">
        <v>32</v>
      </c>
      <c r="B10">
        <v>213</v>
      </c>
    </row>
    <row r="11" spans="1:2">
      <c r="A11" t="s">
        <v>34</v>
      </c>
      <c r="B11">
        <v>726</v>
      </c>
    </row>
    <row r="12" spans="1:2">
      <c r="A12" t="s">
        <v>36</v>
      </c>
      <c r="B12">
        <v>358</v>
      </c>
    </row>
    <row r="13" spans="1:2">
      <c r="A13" t="s">
        <v>38</v>
      </c>
      <c r="B13">
        <v>169</v>
      </c>
    </row>
    <row r="14" spans="1:2">
      <c r="A14" t="s">
        <v>40</v>
      </c>
      <c r="B14">
        <v>361</v>
      </c>
    </row>
    <row r="15" spans="1:2">
      <c r="A15" t="s">
        <v>42</v>
      </c>
      <c r="B15">
        <v>279</v>
      </c>
    </row>
    <row r="16" spans="1:2">
      <c r="A16" t="s">
        <v>44</v>
      </c>
      <c r="B16">
        <v>409</v>
      </c>
    </row>
    <row r="17" spans="1:2">
      <c r="A17" t="s">
        <v>46</v>
      </c>
      <c r="B17">
        <v>1092</v>
      </c>
    </row>
    <row r="18" spans="1:2">
      <c r="A18" t="s">
        <v>48</v>
      </c>
      <c r="B18">
        <v>45</v>
      </c>
    </row>
    <row r="19" spans="1:2">
      <c r="A19" t="s">
        <v>50</v>
      </c>
      <c r="B19">
        <v>270</v>
      </c>
    </row>
    <row r="20" spans="1:2">
      <c r="A20" t="s">
        <v>52</v>
      </c>
      <c r="B20">
        <v>2166</v>
      </c>
    </row>
    <row r="21" spans="1:2">
      <c r="A21" t="s">
        <v>54</v>
      </c>
      <c r="B21">
        <v>99</v>
      </c>
    </row>
    <row r="22" spans="1:2">
      <c r="A22" t="s">
        <v>56</v>
      </c>
      <c r="B22">
        <v>114</v>
      </c>
    </row>
    <row r="23" spans="1:2">
      <c r="A23" t="s">
        <v>58</v>
      </c>
      <c r="B23">
        <v>16</v>
      </c>
    </row>
    <row r="24" spans="1:2">
      <c r="A24" t="s">
        <v>60</v>
      </c>
      <c r="B24">
        <v>421</v>
      </c>
    </row>
    <row r="25" spans="1:2">
      <c r="A25" t="s">
        <v>62</v>
      </c>
      <c r="B25">
        <v>368</v>
      </c>
    </row>
    <row r="26" spans="1:2">
      <c r="A26" t="s">
        <v>64</v>
      </c>
      <c r="B26">
        <v>130</v>
      </c>
    </row>
    <row r="27" spans="1:2">
      <c r="A27" t="s">
        <v>66</v>
      </c>
      <c r="B27">
        <v>384</v>
      </c>
    </row>
    <row r="28" spans="1:2">
      <c r="A28" t="s">
        <v>68</v>
      </c>
      <c r="B28">
        <v>34</v>
      </c>
    </row>
    <row r="29" spans="1:2">
      <c r="A29" t="s">
        <v>70</v>
      </c>
      <c r="B29">
        <v>173</v>
      </c>
    </row>
    <row r="30" spans="1:2">
      <c r="A30" t="s">
        <v>72</v>
      </c>
      <c r="B30">
        <v>228</v>
      </c>
    </row>
    <row r="31" spans="1:2">
      <c r="A31" t="s">
        <v>74</v>
      </c>
      <c r="B31">
        <v>36</v>
      </c>
    </row>
    <row r="32" spans="1:2">
      <c r="A32" t="s">
        <v>76</v>
      </c>
      <c r="B32">
        <v>47</v>
      </c>
    </row>
    <row r="33" spans="1:2">
      <c r="A33" t="s">
        <v>78</v>
      </c>
      <c r="B33">
        <v>84</v>
      </c>
    </row>
    <row r="34" spans="1:2">
      <c r="A34" t="s">
        <v>80</v>
      </c>
      <c r="B34">
        <v>172</v>
      </c>
    </row>
    <row r="35" spans="1:2">
      <c r="A35" t="s">
        <v>82</v>
      </c>
      <c r="B35">
        <v>39</v>
      </c>
    </row>
    <row r="36" spans="1:2">
      <c r="A36" t="s">
        <v>84</v>
      </c>
      <c r="B36">
        <v>30</v>
      </c>
    </row>
    <row r="37" spans="1:2">
      <c r="A37" t="s">
        <v>86</v>
      </c>
      <c r="B37">
        <v>95</v>
      </c>
    </row>
    <row r="38" spans="1:2">
      <c r="A38" t="s">
        <v>88</v>
      </c>
      <c r="B38">
        <v>74</v>
      </c>
    </row>
    <row r="39" spans="1:2">
      <c r="A39" t="s">
        <v>90</v>
      </c>
      <c r="B39">
        <v>62</v>
      </c>
    </row>
    <row r="40" spans="1:2">
      <c r="A40" t="s">
        <v>92</v>
      </c>
      <c r="B40">
        <v>82</v>
      </c>
    </row>
    <row r="41" spans="1:2">
      <c r="A41" t="s">
        <v>94</v>
      </c>
      <c r="B41">
        <v>70</v>
      </c>
    </row>
    <row r="42" spans="1:2">
      <c r="A42" t="s">
        <v>96</v>
      </c>
      <c r="B42">
        <v>70</v>
      </c>
    </row>
    <row r="43" spans="1:2">
      <c r="A43" t="s">
        <v>98</v>
      </c>
      <c r="B43">
        <v>96</v>
      </c>
    </row>
    <row r="44" spans="1:2">
      <c r="A44" t="s">
        <v>100</v>
      </c>
      <c r="B44">
        <v>80</v>
      </c>
    </row>
    <row r="45" spans="1:2">
      <c r="A45" t="s">
        <v>102</v>
      </c>
      <c r="B45">
        <v>191</v>
      </c>
    </row>
    <row r="46" spans="1:2">
      <c r="A46" t="s">
        <v>104</v>
      </c>
      <c r="B46">
        <v>638</v>
      </c>
    </row>
    <row r="47" spans="1:2">
      <c r="A47" t="s">
        <v>106</v>
      </c>
      <c r="B47">
        <v>162</v>
      </c>
    </row>
    <row r="48" spans="1:2">
      <c r="A48" t="s">
        <v>108</v>
      </c>
      <c r="B48">
        <v>91</v>
      </c>
    </row>
    <row r="49" spans="1:2">
      <c r="A49" t="s">
        <v>110</v>
      </c>
      <c r="B49">
        <v>83</v>
      </c>
    </row>
    <row r="50" spans="1:2">
      <c r="A50" t="s">
        <v>112</v>
      </c>
      <c r="B50">
        <v>783</v>
      </c>
    </row>
    <row r="51" spans="1:2">
      <c r="A51" t="s">
        <v>114</v>
      </c>
      <c r="B51">
        <v>219</v>
      </c>
    </row>
    <row r="52" spans="1:2">
      <c r="A52" t="s">
        <v>116</v>
      </c>
      <c r="B52">
        <v>33</v>
      </c>
    </row>
    <row r="53" spans="1:2">
      <c r="A53" t="s">
        <v>118</v>
      </c>
      <c r="B53">
        <v>511</v>
      </c>
    </row>
    <row r="54" spans="1:2">
      <c r="A54" t="s">
        <v>120</v>
      </c>
      <c r="B54">
        <v>27</v>
      </c>
    </row>
    <row r="55" spans="1:2">
      <c r="A55" t="s">
        <v>122</v>
      </c>
      <c r="B55">
        <v>242</v>
      </c>
    </row>
    <row r="56" spans="1:2">
      <c r="A56" t="s">
        <v>124</v>
      </c>
      <c r="B56">
        <v>202</v>
      </c>
    </row>
    <row r="57" spans="1:2">
      <c r="A57" t="s">
        <v>126</v>
      </c>
      <c r="B57">
        <v>72</v>
      </c>
    </row>
    <row r="58" spans="1:2">
      <c r="A58" t="s">
        <v>128</v>
      </c>
      <c r="B58">
        <v>222</v>
      </c>
    </row>
    <row r="59" spans="1:2">
      <c r="A59" t="s">
        <v>130</v>
      </c>
      <c r="B59">
        <v>24</v>
      </c>
    </row>
    <row r="60" spans="1:2">
      <c r="A60" t="s">
        <v>132</v>
      </c>
      <c r="B60">
        <v>80</v>
      </c>
    </row>
    <row r="61" spans="1:2">
      <c r="A61" t="s">
        <v>134</v>
      </c>
      <c r="B61">
        <v>45</v>
      </c>
    </row>
    <row r="62" spans="1:2">
      <c r="A62" t="s">
        <v>136</v>
      </c>
      <c r="B62">
        <v>329</v>
      </c>
    </row>
    <row r="63" spans="1:2">
      <c r="A63" t="s">
        <v>138</v>
      </c>
      <c r="B63">
        <v>82</v>
      </c>
    </row>
    <row r="64" spans="1:2">
      <c r="A64" t="s">
        <v>140</v>
      </c>
      <c r="B64">
        <v>218</v>
      </c>
    </row>
    <row r="65" spans="1:2">
      <c r="A65" t="s">
        <v>142</v>
      </c>
      <c r="B65">
        <v>474</v>
      </c>
    </row>
    <row r="66" spans="1:2">
      <c r="A66" t="s">
        <v>144</v>
      </c>
      <c r="B66">
        <v>175</v>
      </c>
    </row>
    <row r="67" spans="1:2">
      <c r="A67" t="s">
        <v>146</v>
      </c>
      <c r="B67">
        <v>891</v>
      </c>
    </row>
    <row r="68" spans="1:2">
      <c r="A68" t="s">
        <v>148</v>
      </c>
      <c r="B68">
        <v>68</v>
      </c>
    </row>
    <row r="69" spans="1:2">
      <c r="A69" t="s">
        <v>150</v>
      </c>
      <c r="B69">
        <v>597</v>
      </c>
    </row>
    <row r="70" spans="1:2">
      <c r="A70" t="s">
        <v>152</v>
      </c>
      <c r="B70">
        <v>699</v>
      </c>
    </row>
    <row r="71" spans="1:2">
      <c r="A71" t="s">
        <v>154</v>
      </c>
      <c r="B71">
        <v>115</v>
      </c>
    </row>
    <row r="72" spans="1:2">
      <c r="A72" t="s">
        <v>156</v>
      </c>
      <c r="B72">
        <v>94</v>
      </c>
    </row>
    <row r="73" spans="1:2">
      <c r="A73" t="s">
        <v>158</v>
      </c>
      <c r="B73">
        <v>633</v>
      </c>
    </row>
    <row r="74" spans="1:2">
      <c r="A74" t="s">
        <v>160</v>
      </c>
      <c r="B74">
        <v>48</v>
      </c>
    </row>
    <row r="75" spans="1:2">
      <c r="A75" t="s">
        <v>162</v>
      </c>
      <c r="B75">
        <v>81</v>
      </c>
    </row>
    <row r="76" spans="1:2">
      <c r="A76" t="s">
        <v>164</v>
      </c>
      <c r="B76">
        <v>78</v>
      </c>
    </row>
    <row r="77" spans="1:2">
      <c r="A77" t="s">
        <v>166</v>
      </c>
      <c r="B77">
        <v>17</v>
      </c>
    </row>
    <row r="78" spans="1:2">
      <c r="A78" t="s">
        <v>168</v>
      </c>
      <c r="B78">
        <v>16</v>
      </c>
    </row>
    <row r="79" spans="1:2">
      <c r="A79" t="s">
        <v>170</v>
      </c>
      <c r="B79">
        <v>408</v>
      </c>
    </row>
    <row r="80" spans="1:2">
      <c r="A80" t="s">
        <v>172</v>
      </c>
      <c r="B80">
        <v>53</v>
      </c>
    </row>
    <row r="81" spans="1:2">
      <c r="A81" t="s">
        <v>174</v>
      </c>
      <c r="B81">
        <v>843</v>
      </c>
    </row>
    <row r="82" spans="1:2">
      <c r="A82" t="s">
        <v>176</v>
      </c>
      <c r="B82">
        <v>205</v>
      </c>
    </row>
    <row r="83" spans="1:2">
      <c r="A83" t="s">
        <v>178</v>
      </c>
      <c r="B83">
        <v>202</v>
      </c>
    </row>
    <row r="84" spans="1:2">
      <c r="A84" t="s">
        <v>180</v>
      </c>
      <c r="B84">
        <v>115</v>
      </c>
    </row>
    <row r="85" spans="1:2">
      <c r="A85" t="s">
        <v>182</v>
      </c>
      <c r="B85">
        <v>17</v>
      </c>
    </row>
    <row r="86" spans="1:2">
      <c r="A86" t="s">
        <v>184</v>
      </c>
      <c r="B86">
        <v>439</v>
      </c>
    </row>
    <row r="87" spans="1:2">
      <c r="A87" t="s">
        <v>186</v>
      </c>
      <c r="B87">
        <v>26</v>
      </c>
    </row>
    <row r="88" spans="1:2">
      <c r="A88" t="s">
        <v>188</v>
      </c>
      <c r="B88">
        <v>206</v>
      </c>
    </row>
    <row r="89" spans="1:2">
      <c r="A89" t="s">
        <v>190</v>
      </c>
      <c r="B89">
        <v>170</v>
      </c>
    </row>
    <row r="90" spans="1:2">
      <c r="A90" t="s">
        <v>192</v>
      </c>
      <c r="B90">
        <v>57</v>
      </c>
    </row>
    <row r="91" spans="1:2">
      <c r="A91" t="s">
        <v>194</v>
      </c>
      <c r="B91">
        <v>19</v>
      </c>
    </row>
    <row r="92" spans="1:2">
      <c r="A92" t="s">
        <v>196</v>
      </c>
      <c r="B92">
        <v>120</v>
      </c>
    </row>
    <row r="93" spans="1:2">
      <c r="A93" t="s">
        <v>198</v>
      </c>
      <c r="B93">
        <v>91</v>
      </c>
    </row>
    <row r="94" spans="1:2">
      <c r="A94" t="s">
        <v>200</v>
      </c>
      <c r="B94">
        <v>402</v>
      </c>
    </row>
    <row r="95" spans="1:2">
      <c r="A95" t="s">
        <v>202</v>
      </c>
      <c r="B95">
        <v>543</v>
      </c>
    </row>
    <row r="96" spans="1:2">
      <c r="A96" t="s">
        <v>204</v>
      </c>
      <c r="B96">
        <v>36</v>
      </c>
    </row>
    <row r="97" spans="1:2">
      <c r="A97" t="s">
        <v>206</v>
      </c>
      <c r="B97">
        <v>32</v>
      </c>
    </row>
    <row r="98" spans="1:2">
      <c r="A98" t="s">
        <v>208</v>
      </c>
      <c r="B98">
        <v>293</v>
      </c>
    </row>
    <row r="99" spans="1:2">
      <c r="A99" t="s">
        <v>210</v>
      </c>
      <c r="B99">
        <v>88</v>
      </c>
    </row>
    <row r="100" spans="1:2">
      <c r="A100" t="s">
        <v>212</v>
      </c>
      <c r="B100">
        <v>226</v>
      </c>
    </row>
    <row r="101" spans="1:2">
      <c r="A101" t="s">
        <v>214</v>
      </c>
      <c r="B101">
        <v>152</v>
      </c>
    </row>
    <row r="102" spans="1:2">
      <c r="A102" t="s">
        <v>216</v>
      </c>
      <c r="B102">
        <v>791</v>
      </c>
    </row>
    <row r="103" spans="1:2">
      <c r="A103" t="s">
        <v>218</v>
      </c>
      <c r="B103">
        <v>150</v>
      </c>
    </row>
    <row r="104" spans="1:2">
      <c r="A104" t="s">
        <v>220</v>
      </c>
      <c r="B104">
        <v>77</v>
      </c>
    </row>
    <row r="105" spans="1:2">
      <c r="A105" t="s">
        <v>256</v>
      </c>
      <c r="B105">
        <v>644</v>
      </c>
    </row>
    <row r="106" spans="1:2">
      <c r="A106" t="s">
        <v>258</v>
      </c>
      <c r="B106">
        <v>146</v>
      </c>
    </row>
    <row r="107" spans="1:2">
      <c r="A107" t="s">
        <v>260</v>
      </c>
      <c r="B107">
        <v>76</v>
      </c>
    </row>
    <row r="108" spans="1:2">
      <c r="A108" t="s">
        <v>262</v>
      </c>
      <c r="B108">
        <v>20</v>
      </c>
    </row>
    <row r="109" spans="1:2">
      <c r="A109" t="s">
        <v>264</v>
      </c>
      <c r="B109">
        <v>52</v>
      </c>
    </row>
    <row r="110" spans="1:2">
      <c r="A110" t="s">
        <v>266</v>
      </c>
      <c r="B110">
        <v>310</v>
      </c>
    </row>
    <row r="111" spans="1:2">
      <c r="A111" t="s">
        <v>268</v>
      </c>
      <c r="B111">
        <v>21</v>
      </c>
    </row>
    <row r="112" spans="1:2">
      <c r="A112" t="s">
        <v>270</v>
      </c>
      <c r="B112">
        <v>84</v>
      </c>
    </row>
    <row r="113" spans="1:2">
      <c r="A113" t="s">
        <v>272</v>
      </c>
      <c r="B113">
        <v>7</v>
      </c>
    </row>
    <row r="114" spans="1:2">
      <c r="A114" t="s">
        <v>274</v>
      </c>
      <c r="B114">
        <v>43</v>
      </c>
    </row>
    <row r="115" spans="1:2">
      <c r="A115" t="s">
        <v>276</v>
      </c>
      <c r="B115">
        <v>51</v>
      </c>
    </row>
    <row r="116" spans="1:2">
      <c r="A116" t="s">
        <v>278</v>
      </c>
      <c r="B116">
        <v>59</v>
      </c>
    </row>
    <row r="117" spans="1:2">
      <c r="A117" t="s">
        <v>280</v>
      </c>
      <c r="B117">
        <v>17</v>
      </c>
    </row>
    <row r="118" spans="1:2">
      <c r="A118" t="s">
        <v>282</v>
      </c>
      <c r="B118">
        <v>6</v>
      </c>
    </row>
    <row r="119" spans="1:2">
      <c r="A119" t="s">
        <v>284</v>
      </c>
      <c r="B119">
        <v>65</v>
      </c>
    </row>
    <row r="120" spans="1:2">
      <c r="A120" t="s">
        <v>286</v>
      </c>
      <c r="B120">
        <v>14</v>
      </c>
    </row>
    <row r="121" spans="1:2">
      <c r="A121" t="s">
        <v>288</v>
      </c>
      <c r="B121">
        <v>30</v>
      </c>
    </row>
    <row r="122" spans="1:2">
      <c r="A122" t="s">
        <v>290</v>
      </c>
      <c r="B122">
        <v>5</v>
      </c>
    </row>
    <row r="123" spans="1:2">
      <c r="A123" t="s">
        <v>292</v>
      </c>
      <c r="B123">
        <v>54</v>
      </c>
    </row>
    <row r="124" spans="1:2">
      <c r="A124" t="s">
        <v>294</v>
      </c>
      <c r="B124">
        <v>20</v>
      </c>
    </row>
    <row r="125" spans="1:2">
      <c r="A125" t="s">
        <v>296</v>
      </c>
      <c r="B125">
        <v>59</v>
      </c>
    </row>
    <row r="126" spans="1:2">
      <c r="A126" t="s">
        <v>298</v>
      </c>
      <c r="B126">
        <v>105</v>
      </c>
    </row>
    <row r="127" spans="1:2">
      <c r="A127" t="s">
        <v>300</v>
      </c>
      <c r="B127">
        <v>23</v>
      </c>
    </row>
    <row r="128" spans="1:2">
      <c r="A128" t="s">
        <v>302</v>
      </c>
      <c r="B128">
        <v>8</v>
      </c>
    </row>
    <row r="129" spans="1:2">
      <c r="A129" t="s">
        <v>304</v>
      </c>
      <c r="B129">
        <v>252</v>
      </c>
    </row>
    <row r="130" spans="1:2">
      <c r="A130" t="s">
        <v>306</v>
      </c>
      <c r="B130">
        <v>57</v>
      </c>
    </row>
    <row r="131" spans="1:2">
      <c r="A131" t="s">
        <v>308</v>
      </c>
      <c r="B131">
        <v>86</v>
      </c>
    </row>
    <row r="132" spans="1:2">
      <c r="A132" t="s">
        <v>310</v>
      </c>
      <c r="B132">
        <v>136</v>
      </c>
    </row>
    <row r="133" spans="1:2">
      <c r="A133" t="s">
        <v>312</v>
      </c>
      <c r="B133">
        <v>494</v>
      </c>
    </row>
    <row r="134" spans="1:2">
      <c r="A134" t="s">
        <v>314</v>
      </c>
      <c r="B134">
        <v>24</v>
      </c>
    </row>
    <row r="135" spans="1:2">
      <c r="A135" t="s">
        <v>316</v>
      </c>
      <c r="B135">
        <v>32</v>
      </c>
    </row>
    <row r="136" spans="1:2">
      <c r="A136" t="s">
        <v>222</v>
      </c>
      <c r="B136">
        <v>687</v>
      </c>
    </row>
    <row r="137" spans="1:2">
      <c r="A137" t="s">
        <v>224</v>
      </c>
      <c r="B137">
        <v>372</v>
      </c>
    </row>
    <row r="138" spans="1:2">
      <c r="A138" t="s">
        <v>226</v>
      </c>
      <c r="B138">
        <v>132</v>
      </c>
    </row>
    <row r="139" spans="1:2">
      <c r="A139" t="s">
        <v>228</v>
      </c>
      <c r="B139">
        <v>97</v>
      </c>
    </row>
    <row r="140" spans="1:2">
      <c r="A140" t="s">
        <v>230</v>
      </c>
      <c r="B140">
        <v>60</v>
      </c>
    </row>
    <row r="141" spans="1:2">
      <c r="A141" t="s">
        <v>232</v>
      </c>
      <c r="B141">
        <v>97</v>
      </c>
    </row>
    <row r="142" spans="1:2">
      <c r="A142" t="s">
        <v>234</v>
      </c>
      <c r="B142">
        <v>294</v>
      </c>
    </row>
    <row r="143" spans="1:2">
      <c r="A143" t="s">
        <v>236</v>
      </c>
      <c r="B143">
        <v>35</v>
      </c>
    </row>
    <row r="144" spans="1:2">
      <c r="A144" t="s">
        <v>238</v>
      </c>
      <c r="B144">
        <v>146</v>
      </c>
    </row>
    <row r="145" spans="1:2">
      <c r="A145" t="s">
        <v>240</v>
      </c>
      <c r="B145">
        <v>32</v>
      </c>
    </row>
    <row r="146" spans="1:2">
      <c r="A146" t="s">
        <v>242</v>
      </c>
      <c r="B146">
        <v>48</v>
      </c>
    </row>
    <row r="147" spans="1:2">
      <c r="A147" t="s">
        <v>244</v>
      </c>
      <c r="B147">
        <v>15</v>
      </c>
    </row>
    <row r="148" spans="1:2">
      <c r="A148" t="s">
        <v>246</v>
      </c>
      <c r="B148">
        <v>128</v>
      </c>
    </row>
    <row r="149" spans="1:2">
      <c r="A149" t="s">
        <v>248</v>
      </c>
      <c r="B149">
        <v>163</v>
      </c>
    </row>
    <row r="150" spans="1:2">
      <c r="A150" t="s">
        <v>250</v>
      </c>
      <c r="B150">
        <v>66</v>
      </c>
    </row>
    <row r="151" spans="1:2">
      <c r="A151" t="s">
        <v>252</v>
      </c>
      <c r="B151">
        <v>121</v>
      </c>
    </row>
    <row r="152" spans="1:2">
      <c r="A152" t="s">
        <v>254</v>
      </c>
      <c r="B152">
        <v>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Expansion of existing settlemen</vt:lpstr>
      <vt:lpstr>Quant 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2020-01-28T16:40:11Z</dcterms:created>
  <dcterms:modified xsi:type="dcterms:W3CDTF">2020-01-31T17:27:46Z</dcterms:modified>
</cp:coreProperties>
</file>