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n\OneDrive\Escritorio\trabajo diseño y gestión\entrega 3\"/>
    </mc:Choice>
  </mc:AlternateContent>
  <xr:revisionPtr revIDLastSave="0" documentId="13_ncr:1_{0A4C5DA0-74C7-466F-9F62-86EE60A40CF8}" xr6:coauthVersionLast="45" xr6:coauthVersionMax="45" xr10:uidLastSave="{00000000-0000-0000-0000-000000000000}"/>
  <bookViews>
    <workbookView xWindow="60" yWindow="0" windowWidth="25140" windowHeight="15120" xr2:uid="{BFC162D5-2887-419A-B5B2-BC0D7FC9FC52}"/>
  </bookViews>
  <sheets>
    <sheet name="EDT" sheetId="1" r:id="rId1"/>
    <sheet name="Análisis de Ingresos" sheetId="2" r:id="rId2"/>
    <sheet name="Ejemplo Cálcu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O15" i="1"/>
  <c r="N18" i="1"/>
  <c r="N17" i="1"/>
  <c r="N16" i="1"/>
  <c r="N15" i="1"/>
  <c r="M18" i="1"/>
  <c r="M19" i="1" s="1"/>
  <c r="M17" i="1"/>
  <c r="M16" i="1"/>
  <c r="M15" i="1"/>
  <c r="L18" i="1"/>
  <c r="L17" i="1"/>
  <c r="L16" i="1"/>
  <c r="L15" i="1"/>
  <c r="K18" i="1"/>
  <c r="K17" i="1"/>
  <c r="K16" i="1"/>
  <c r="K15" i="1"/>
  <c r="J18" i="1"/>
  <c r="J17" i="1"/>
  <c r="J16" i="1"/>
  <c r="J19" i="1" s="1"/>
  <c r="J15" i="1"/>
  <c r="J27" i="1"/>
  <c r="M9" i="3"/>
  <c r="M8" i="3"/>
  <c r="M7" i="3"/>
  <c r="M6" i="3"/>
  <c r="M5" i="3"/>
  <c r="L10" i="1"/>
  <c r="N19" i="1" l="1"/>
  <c r="O17" i="1"/>
  <c r="O18" i="1"/>
  <c r="K19" i="1"/>
  <c r="O16" i="1"/>
  <c r="L11" i="1"/>
  <c r="L9" i="1"/>
  <c r="L8" i="1"/>
  <c r="L7" i="1"/>
  <c r="G7" i="2"/>
  <c r="G6" i="2"/>
  <c r="G5" i="2"/>
  <c r="G4" i="2"/>
  <c r="G3" i="2"/>
  <c r="F3" i="2"/>
  <c r="O19" i="1" l="1"/>
</calcChain>
</file>

<file path=xl/sharedStrings.xml><?xml version="1.0" encoding="utf-8"?>
<sst xmlns="http://schemas.openxmlformats.org/spreadsheetml/2006/main" count="193" uniqueCount="77">
  <si>
    <t>Fase de Planificación</t>
  </si>
  <si>
    <t>Fase de Análisis y diseño</t>
  </si>
  <si>
    <t>Fase de Desarrollo</t>
  </si>
  <si>
    <t>Fase de implementación y cierre</t>
  </si>
  <si>
    <t>DIAS</t>
  </si>
  <si>
    <t>HORAS POR ACTIVIDAD O ENTREGABLE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</si>
  <si>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</si>
  <si>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</si>
  <si>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</si>
  <si>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</si>
  <si>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</si>
  <si>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DICCIONARIO EDT</t>
  </si>
  <si>
    <t>Captura de requerimientos específicos</t>
  </si>
  <si>
    <t>Análisis de requerimientos</t>
  </si>
  <si>
    <t>Diseño de la solución. Modelamientos</t>
  </si>
  <si>
    <t>Propuesta ERS</t>
  </si>
  <si>
    <t>Plan de proyecto</t>
  </si>
  <si>
    <t>Implementación ambiente de desarrollo</t>
  </si>
  <si>
    <t>Integración del sistema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</si>
  <si>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</si>
  <si>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</si>
  <si>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</si>
  <si>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</si>
  <si>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</si>
  <si>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</si>
  <si>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EDT - Matriz Estructura de descomposición de tareas</t>
  </si>
  <si>
    <t>SIGLA</t>
  </si>
  <si>
    <t>ROL</t>
  </si>
  <si>
    <t>NOMBRE</t>
  </si>
  <si>
    <t>COSTO x HORA</t>
  </si>
  <si>
    <t>Fase de Análisis y Diseño</t>
  </si>
  <si>
    <t>Fase de Implementación y Cierre</t>
  </si>
  <si>
    <t>TOTAL HH FASES</t>
  </si>
  <si>
    <t>COSTO HH POR ROL</t>
  </si>
  <si>
    <t>TOTAL HH</t>
  </si>
  <si>
    <t>EXPERIENCIA</t>
  </si>
  <si>
    <t>.- 2 AÑOS</t>
  </si>
  <si>
    <t>.+ 2 AÑOS</t>
  </si>
  <si>
    <t>RESPONS.</t>
  </si>
  <si>
    <t>SUELDO</t>
  </si>
  <si>
    <t>HH</t>
  </si>
  <si>
    <t>JP</t>
  </si>
  <si>
    <t>Jefe de Proyecto</t>
  </si>
  <si>
    <t>DBA</t>
  </si>
  <si>
    <t>Desarrollador BD</t>
  </si>
  <si>
    <t>DI</t>
  </si>
  <si>
    <t>Diseñador</t>
  </si>
  <si>
    <t>PROMEDIO</t>
  </si>
  <si>
    <t>PROGRAMADOR</t>
  </si>
  <si>
    <t>INGENIERO</t>
  </si>
  <si>
    <t>DISEÑADOR</t>
  </si>
  <si>
    <t>Ingreso Primer Año</t>
  </si>
  <si>
    <t>Ingreso Experiencia</t>
  </si>
  <si>
    <t xml:space="preserve">ACTIVIDADES </t>
  </si>
  <si>
    <t>VALOR HH</t>
  </si>
  <si>
    <t>FASE PLANIFICACION</t>
  </si>
  <si>
    <t>Juan Carlos</t>
  </si>
  <si>
    <t>Alejandro Sánchez</t>
  </si>
  <si>
    <t>Rodrigo Jeldez</t>
  </si>
  <si>
    <t>Felipe Avello</t>
  </si>
  <si>
    <t>Ignacio Cabello</t>
  </si>
  <si>
    <t>Analista Programador</t>
  </si>
  <si>
    <t>AP</t>
  </si>
  <si>
    <t>AnalistaProgramador</t>
  </si>
  <si>
    <t>AQA</t>
  </si>
  <si>
    <t>Analista QA</t>
  </si>
  <si>
    <t>Desarrollo funcionalidades contratación</t>
  </si>
  <si>
    <t>Desarrollo funcionalidades Capacitaciones</t>
  </si>
  <si>
    <t>Desarrollo funcionalidades gestión de bonificación</t>
  </si>
  <si>
    <t>Término desarrollo plataforma web</t>
  </si>
  <si>
    <t>Construcción Base de datos</t>
  </si>
  <si>
    <t>Poblamiento inicial base de datos</t>
  </si>
  <si>
    <t>Pruebas unitarias base de datos</t>
  </si>
  <si>
    <t>Pruebas funcionalidades contratacion y capacitaciones</t>
  </si>
  <si>
    <t>Pruebas funcionalidades gestores de bonificacion</t>
  </si>
  <si>
    <t>Costo por fases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</si>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</sst>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_-&quot;$&quot;* #,##0_-;\-&quot;$&quot;* #,##0_-;_-&quot;$&quot;* &quot;-&quot;_-;_-@_-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2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2" fontId="0" fillId="0" borderId="1" xfId="0" applyNumberFormat="1" applyBorder="1"/>
    <xf numFmtId="0" fontId="4" fillId="5" borderId="0" xfId="0" applyFont="1" applyFill="1" applyAlignment="1">
      <alignment horizontal="center"/>
    </xf>
    <xf numFmtId="164" fontId="0" fillId="0" borderId="0" xfId="1" applyFont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6" borderId="1" xfId="0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2" fontId="2" fillId="4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/>
    <xf numFmtId="42" fontId="0" fillId="7" borderId="1" xfId="0" applyNumberForma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207065</xdr:colOff>
      <xdr:row>7</xdr:row>
      <xdr:rowOff>53169</xdr:rowOff>
    </xdr:from>
    <xdr:to>
      <xdr:col>16</xdr:col>
      <xdr:colOff>436991</xdr:colOff>
      <xdr:row>17</xdr:row>
      <xdr:rowOff>8281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A3883C-69A8-4B31-8355-F69356A9E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3456" y="1386669"/>
          <a:ext cx="7087926" cy="18601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149086</xdr:colOff>
      <xdr:row>25</xdr:row>
      <xdr:rowOff>183328</xdr:rowOff>
    </xdr:from>
    <xdr:to>
      <xdr:col>18</xdr:col>
      <xdr:colOff>74544</xdr:colOff>
      <xdr:row>30</xdr:row>
      <xdr:rowOff>8814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D08016A-7FF2-431D-A75D-456C405A7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5477" y="4945828"/>
          <a:ext cx="8307458" cy="7779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190500</xdr:colOff>
      <xdr:row>18</xdr:row>
      <xdr:rowOff>95001</xdr:rowOff>
    </xdr:from>
    <xdr:to>
      <xdr:col>18</xdr:col>
      <xdr:colOff>24848</xdr:colOff>
      <xdr:row>23</xdr:row>
      <xdr:rowOff>159595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43FC737-DA70-47E0-85D7-3E602D74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891" y="3524001"/>
          <a:ext cx="8216348" cy="101709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149087</xdr:colOff>
      <xdr:row>32</xdr:row>
      <xdr:rowOff>74543</xdr:rowOff>
    </xdr:from>
    <xdr:to>
      <xdr:col>17</xdr:col>
      <xdr:colOff>426414</xdr:colOff>
      <xdr:row>37</xdr:row>
      <xdr:rowOff>93729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CCA6D98-6A45-4779-92EF-BFC9EA404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5478" y="6170543"/>
          <a:ext cx="7897327" cy="97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165654</xdr:colOff>
      <xdr:row>39</xdr:row>
      <xdr:rowOff>58306</xdr:rowOff>
    </xdr:from>
    <xdr:to>
      <xdr:col>13</xdr:col>
      <xdr:colOff>132524</xdr:colOff>
      <xdr:row>52</xdr:row>
      <xdr:rowOff>111405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7EF08E9-EC9C-4F20-B0C1-3BA4A4632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045" y="7487806"/>
          <a:ext cx="4538870" cy="25295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FD0E-88E9-4F37-A1F7-A7F51DA7295B}">
  <dimension ref="A2:O36"/>
  <sheetViews>
    <sheetView tabSelected="1" topLeftCell="C1" zoomScale="85" zoomScaleNormal="85" workbookViewId="0">
      <selection activeCell="I14" sqref="I14:O19"/>
    </sheetView>
  </sheetViews>
  <sheetFormatPr baseColWidth="10" defaultRowHeight="15" outlineLevelRow="1" x14ac:dyDescent="0.25"/>
  <cols>
    <col min="1" max="1" width="51.42578125" customWidth="1"/>
    <col min="2" max="2" width="11.7109375" customWidth="1"/>
    <col min="3" max="7" width="22.5703125" customWidth="1"/>
    <col min="9" max="9" width="32.42578125" customWidth="1"/>
    <col min="10" max="10" width="14.28515625" customWidth="1"/>
    <col min="11" max="15" width="18.140625" customWidth="1"/>
  </cols>
  <sheetData>
    <row r="2" spans="1:15" ht="21" x14ac:dyDescent="0.35">
      <c r="A2" s="29" t="s">
        <v>25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5" spans="1:15" x14ac:dyDescent="0.25">
      <c r="A5" s="8"/>
      <c r="B5" s="9" t="s">
        <v>4</v>
      </c>
      <c r="C5" s="30" t="s">
        <v>5</v>
      </c>
      <c r="D5" s="30"/>
      <c r="E5" s="30"/>
      <c r="F5" s="30"/>
      <c r="G5" s="30"/>
      <c r="I5" s="31" t="s">
        <v>11</v>
      </c>
      <c r="J5" s="32"/>
      <c r="K5" s="32"/>
      <c r="L5" s="33"/>
    </row>
    <row r="6" spans="1:15" x14ac:dyDescent="0.25">
      <c r="A6" s="7" t="s">
        <v>0</v>
      </c>
      <c r="B6" s="4"/>
      <c r="C6" s="2" t="s">
        <v>42</v>
      </c>
      <c r="D6" s="2" t="s">
        <v>61</v>
      </c>
      <c r="E6" s="2" t="s">
        <v>44</v>
      </c>
      <c r="F6" s="2" t="s">
        <v>65</v>
      </c>
      <c r="G6" s="2" t="s">
        <v>46</v>
      </c>
      <c r="I6" s="2" t="s">
        <v>27</v>
      </c>
      <c r="J6" s="2" t="s">
        <v>26</v>
      </c>
      <c r="K6" s="2" t="s">
        <v>28</v>
      </c>
      <c r="L6" s="2" t="s">
        <v>29</v>
      </c>
    </row>
    <row r="7" spans="1:15" outlineLevel="1" x14ac:dyDescent="0.25">
      <c r="A7" s="5" t="s">
        <v>6</v>
      </c>
      <c r="B7" s="11">
        <v>1</v>
      </c>
      <c r="C7" s="11">
        <v>3</v>
      </c>
      <c r="D7" s="11">
        <v>3</v>
      </c>
      <c r="E7" s="11"/>
      <c r="F7" s="11"/>
      <c r="G7" s="11"/>
      <c r="I7" s="3" t="s">
        <v>42</v>
      </c>
      <c r="J7" s="3" t="s">
        <v>41</v>
      </c>
      <c r="K7" s="3" t="s">
        <v>56</v>
      </c>
      <c r="L7" s="15">
        <f>'Análisis de Ingresos'!F3/180</f>
        <v>8874.072222222223</v>
      </c>
    </row>
    <row r="8" spans="1:15" outlineLevel="1" x14ac:dyDescent="0.25">
      <c r="A8" s="5" t="s">
        <v>7</v>
      </c>
      <c r="B8" s="11">
        <v>1</v>
      </c>
      <c r="C8" s="11">
        <v>4</v>
      </c>
      <c r="D8" s="11">
        <v>2</v>
      </c>
      <c r="E8" s="11"/>
      <c r="F8" s="11"/>
      <c r="G8" s="11"/>
      <c r="I8" s="3" t="s">
        <v>63</v>
      </c>
      <c r="J8" s="3" t="s">
        <v>62</v>
      </c>
      <c r="K8" s="3" t="s">
        <v>57</v>
      </c>
      <c r="L8" s="15">
        <f>'Análisis de Ingresos'!F4/180</f>
        <v>5627.8222222222221</v>
      </c>
    </row>
    <row r="9" spans="1:15" outlineLevel="1" x14ac:dyDescent="0.25">
      <c r="A9" s="5" t="s">
        <v>8</v>
      </c>
      <c r="B9" s="11">
        <v>1</v>
      </c>
      <c r="C9" s="11">
        <v>3</v>
      </c>
      <c r="D9" s="11"/>
      <c r="E9" s="11"/>
      <c r="F9" s="11"/>
      <c r="G9" s="11"/>
      <c r="I9" s="3" t="s">
        <v>44</v>
      </c>
      <c r="J9" s="3" t="s">
        <v>43</v>
      </c>
      <c r="K9" s="3" t="s">
        <v>58</v>
      </c>
      <c r="L9" s="15">
        <f>'Análisis de Ingresos'!F5/180</f>
        <v>7079.6611111111115</v>
      </c>
    </row>
    <row r="10" spans="1:15" outlineLevel="1" x14ac:dyDescent="0.25">
      <c r="A10" s="5" t="s">
        <v>9</v>
      </c>
      <c r="B10" s="11">
        <v>2</v>
      </c>
      <c r="C10" s="11"/>
      <c r="D10" s="11">
        <v>12</v>
      </c>
      <c r="E10" s="11">
        <v>12</v>
      </c>
      <c r="F10" s="11">
        <v>5</v>
      </c>
      <c r="G10" s="11"/>
      <c r="I10" s="3" t="s">
        <v>65</v>
      </c>
      <c r="J10" s="3" t="s">
        <v>64</v>
      </c>
      <c r="K10" s="3" t="s">
        <v>59</v>
      </c>
      <c r="L10" s="15">
        <f>'Análisis de Ingresos'!F6/180</f>
        <v>5610.1888888888889</v>
      </c>
    </row>
    <row r="11" spans="1:15" outlineLevel="1" x14ac:dyDescent="0.25">
      <c r="A11" s="5" t="s">
        <v>10</v>
      </c>
      <c r="B11" s="11">
        <v>1</v>
      </c>
      <c r="C11" s="11">
        <v>4</v>
      </c>
      <c r="D11" s="11">
        <v>1</v>
      </c>
      <c r="E11" s="11">
        <v>1</v>
      </c>
      <c r="F11" s="11">
        <v>1</v>
      </c>
      <c r="G11" s="11">
        <v>1</v>
      </c>
      <c r="I11" s="3" t="s">
        <v>46</v>
      </c>
      <c r="J11" s="3" t="s">
        <v>45</v>
      </c>
      <c r="K11" s="3" t="s">
        <v>60</v>
      </c>
      <c r="L11" s="15">
        <f>'Análisis de Ingresos'!F7/180</f>
        <v>4278.1277777777777</v>
      </c>
    </row>
    <row r="12" spans="1:15" x14ac:dyDescent="0.25">
      <c r="A12" s="4" t="s">
        <v>1</v>
      </c>
      <c r="B12" s="2"/>
      <c r="C12" s="2" t="s">
        <v>42</v>
      </c>
      <c r="D12" s="2" t="s">
        <v>61</v>
      </c>
      <c r="E12" s="2" t="s">
        <v>44</v>
      </c>
      <c r="F12" s="2" t="s">
        <v>65</v>
      </c>
      <c r="G12" s="2" t="s">
        <v>46</v>
      </c>
    </row>
    <row r="13" spans="1:15" outlineLevel="1" x14ac:dyDescent="0.25">
      <c r="A13" s="5" t="s">
        <v>12</v>
      </c>
      <c r="B13" s="6">
        <v>2</v>
      </c>
      <c r="C13" s="6"/>
      <c r="D13" s="6">
        <v>10</v>
      </c>
      <c r="E13" s="6"/>
      <c r="F13" s="6"/>
      <c r="G13" s="6">
        <v>6</v>
      </c>
      <c r="H13" s="1"/>
      <c r="I13" s="1"/>
    </row>
    <row r="14" spans="1:15" outlineLevel="1" x14ac:dyDescent="0.25">
      <c r="A14" s="5" t="s">
        <v>13</v>
      </c>
      <c r="B14" s="6">
        <v>1</v>
      </c>
      <c r="C14" s="6">
        <v>2</v>
      </c>
      <c r="D14" s="6">
        <v>6</v>
      </c>
      <c r="E14" s="6">
        <v>2</v>
      </c>
      <c r="F14" s="6">
        <v>2</v>
      </c>
      <c r="G14" s="6">
        <v>4</v>
      </c>
      <c r="H14" s="1"/>
      <c r="I14" s="39" t="s">
        <v>75</v>
      </c>
      <c r="J14" s="38" t="s">
        <v>41</v>
      </c>
      <c r="K14" s="38" t="s">
        <v>62</v>
      </c>
      <c r="L14" s="38" t="s">
        <v>43</v>
      </c>
      <c r="M14" s="38" t="s">
        <v>64</v>
      </c>
      <c r="N14" s="38" t="s">
        <v>45</v>
      </c>
      <c r="O14" s="39" t="s">
        <v>76</v>
      </c>
    </row>
    <row r="15" spans="1:15" outlineLevel="1" x14ac:dyDescent="0.25">
      <c r="A15" s="5" t="s">
        <v>14</v>
      </c>
      <c r="B15" s="6">
        <v>1</v>
      </c>
      <c r="C15" s="6">
        <v>2</v>
      </c>
      <c r="D15" s="6">
        <v>8</v>
      </c>
      <c r="E15" s="6">
        <v>4</v>
      </c>
      <c r="F15" s="6"/>
      <c r="G15" s="6">
        <v>4</v>
      </c>
      <c r="H15" s="1"/>
      <c r="I15" s="3" t="s">
        <v>0</v>
      </c>
      <c r="J15" s="15">
        <f>SUM(C7:C11)*L7</f>
        <v>124237.01111111112</v>
      </c>
      <c r="K15" s="15">
        <f>SUM(D7:D11)*L8</f>
        <v>101300.8</v>
      </c>
      <c r="L15" s="15">
        <f>SUM(E7:E11)*L9</f>
        <v>92035.594444444447</v>
      </c>
      <c r="M15" s="15">
        <f>SUM(F7:F11)*L10</f>
        <v>33661.133333333331</v>
      </c>
      <c r="N15" s="15">
        <f>SUM(G7:G11)*L11</f>
        <v>4278.1277777777777</v>
      </c>
      <c r="O15" s="15">
        <f>SUM(J15:N15)</f>
        <v>355512.66666666669</v>
      </c>
    </row>
    <row r="16" spans="1:15" outlineLevel="1" x14ac:dyDescent="0.25">
      <c r="A16" s="5" t="s">
        <v>15</v>
      </c>
      <c r="B16" s="6">
        <v>1</v>
      </c>
      <c r="C16" s="6">
        <v>1</v>
      </c>
      <c r="D16" s="6">
        <v>6</v>
      </c>
      <c r="E16" s="6"/>
      <c r="F16" s="6"/>
      <c r="G16" s="6"/>
      <c r="H16" s="1"/>
      <c r="I16" s="3" t="s">
        <v>30</v>
      </c>
      <c r="J16" s="15">
        <f>SUM(C13:C17)*L7</f>
        <v>150859.22777777779</v>
      </c>
      <c r="K16" s="15">
        <f>SUM(D13:D17)*L8</f>
        <v>180090.31111111111</v>
      </c>
      <c r="L16" s="15">
        <f>SUM(E13:E17)*L9</f>
        <v>42477.966666666667</v>
      </c>
      <c r="M16" s="15">
        <f>SUM(F13:F17)*L10</f>
        <v>11220.377777777778</v>
      </c>
      <c r="N16" s="15">
        <f>SUM(G13:G17)*L11</f>
        <v>59893.788888888885</v>
      </c>
      <c r="O16" s="15">
        <f>SUM(J16:N16)</f>
        <v>444541.67222222226</v>
      </c>
    </row>
    <row r="17" spans="1:15" outlineLevel="1" x14ac:dyDescent="0.25">
      <c r="A17" s="5" t="s">
        <v>16</v>
      </c>
      <c r="B17" s="6">
        <v>2</v>
      </c>
      <c r="C17" s="6">
        <v>12</v>
      </c>
      <c r="D17" s="6">
        <v>2</v>
      </c>
      <c r="E17" s="6"/>
      <c r="F17" s="6"/>
      <c r="G17" s="6"/>
      <c r="H17" s="1"/>
      <c r="I17" s="3" t="s">
        <v>2</v>
      </c>
      <c r="J17" s="15">
        <f>SUM(C19:C26)*L7</f>
        <v>559066.55000000005</v>
      </c>
      <c r="K17" s="15">
        <f>SUM(D19:D26)*L8</f>
        <v>973613.24444444443</v>
      </c>
      <c r="L17" s="15">
        <f>SUM(E19:E26)*L9</f>
        <v>502655.93888888892</v>
      </c>
      <c r="M17" s="15">
        <f>SUM(F19:F26)*L10</f>
        <v>230017.74444444446</v>
      </c>
      <c r="N17" s="15">
        <f>SUM(G19:G26)*L11</f>
        <v>273800.17777777778</v>
      </c>
      <c r="O17" s="15">
        <f>SUM(J17:N17)</f>
        <v>2539153.6555555556</v>
      </c>
    </row>
    <row r="18" spans="1:15" x14ac:dyDescent="0.25">
      <c r="A18" s="4" t="s">
        <v>2</v>
      </c>
      <c r="B18" s="2"/>
      <c r="C18" s="2" t="s">
        <v>42</v>
      </c>
      <c r="D18" s="2" t="s">
        <v>61</v>
      </c>
      <c r="E18" s="2" t="s">
        <v>44</v>
      </c>
      <c r="F18" s="2" t="s">
        <v>65</v>
      </c>
      <c r="G18" s="2" t="s">
        <v>46</v>
      </c>
      <c r="I18" s="3" t="s">
        <v>31</v>
      </c>
      <c r="J18" s="15">
        <f>SUM(C28:C36)*L7</f>
        <v>860785.00555555557</v>
      </c>
      <c r="K18" s="15">
        <f>SUM(D28:D36)*L8</f>
        <v>697849.95555555553</v>
      </c>
      <c r="L18" s="15">
        <f>SUM(E28:E36)*L9</f>
        <v>743364.41666666674</v>
      </c>
      <c r="M18" s="15">
        <f>SUM(F28:F36)*L10</f>
        <v>813477.38888888888</v>
      </c>
      <c r="N18" s="15">
        <f>SUM(G28:G36)*L11</f>
        <v>25668.766666666666</v>
      </c>
      <c r="O18" s="15">
        <f>SUM(J18:N18)</f>
        <v>3141145.5333333332</v>
      </c>
    </row>
    <row r="19" spans="1:15" s="1" customFormat="1" ht="15.75" outlineLevel="1" x14ac:dyDescent="0.25">
      <c r="A19" s="5" t="s">
        <v>17</v>
      </c>
      <c r="B19" s="6">
        <v>1</v>
      </c>
      <c r="C19" s="6">
        <v>2</v>
      </c>
      <c r="D19" s="6">
        <v>8</v>
      </c>
      <c r="E19" s="6">
        <v>6</v>
      </c>
      <c r="F19" s="6"/>
      <c r="G19" s="6">
        <v>10</v>
      </c>
      <c r="I19" s="10" t="s">
        <v>32</v>
      </c>
      <c r="J19" s="40">
        <f>SUM(J15:J18)</f>
        <v>1694947.7944444446</v>
      </c>
      <c r="K19" s="40">
        <f>SUM(K15:K18)</f>
        <v>1952854.3111111112</v>
      </c>
      <c r="L19" s="40">
        <f>SUM(L15:L18)</f>
        <v>1380533.9166666667</v>
      </c>
      <c r="M19" s="40">
        <f>SUM(M15:M18)</f>
        <v>1088376.6444444444</v>
      </c>
      <c r="N19" s="40">
        <f>SUM(N15:N18)</f>
        <v>363640.86111111112</v>
      </c>
      <c r="O19" s="37">
        <f>SUM(O15:O18)</f>
        <v>6480353.527777778</v>
      </c>
    </row>
    <row r="20" spans="1:15" s="1" customFormat="1" outlineLevel="1" x14ac:dyDescent="0.25">
      <c r="A20" s="5" t="s">
        <v>70</v>
      </c>
      <c r="B20" s="6">
        <v>3</v>
      </c>
      <c r="C20" s="6"/>
      <c r="D20" s="6">
        <v>8</v>
      </c>
      <c r="E20" s="6">
        <v>20</v>
      </c>
      <c r="F20" s="6">
        <v>8</v>
      </c>
      <c r="G20" s="6"/>
      <c r="L20"/>
    </row>
    <row r="21" spans="1:15" s="1" customFormat="1" outlineLevel="1" x14ac:dyDescent="0.25">
      <c r="A21" s="5" t="s">
        <v>71</v>
      </c>
      <c r="B21" s="6">
        <v>1</v>
      </c>
      <c r="C21" s="6"/>
      <c r="D21" s="6">
        <v>2</v>
      </c>
      <c r="E21" s="6">
        <v>4</v>
      </c>
      <c r="F21" s="6">
        <v>2</v>
      </c>
      <c r="G21" s="6"/>
      <c r="I21" s="27" t="s">
        <v>33</v>
      </c>
      <c r="J21" s="28"/>
      <c r="L21"/>
    </row>
    <row r="22" spans="1:15" s="1" customFormat="1" outlineLevel="1" x14ac:dyDescent="0.25">
      <c r="A22" s="5" t="s">
        <v>66</v>
      </c>
      <c r="B22" s="6">
        <v>4</v>
      </c>
      <c r="C22" s="6">
        <v>10</v>
      </c>
      <c r="D22" s="6">
        <v>30</v>
      </c>
      <c r="E22" s="6">
        <v>6</v>
      </c>
      <c r="F22" s="6">
        <v>4</v>
      </c>
      <c r="G22" s="6">
        <v>16</v>
      </c>
      <c r="I22" s="3" t="s">
        <v>42</v>
      </c>
      <c r="J22" s="15">
        <v>8874</v>
      </c>
      <c r="L22"/>
    </row>
    <row r="23" spans="1:15" s="1" customFormat="1" outlineLevel="1" x14ac:dyDescent="0.25">
      <c r="A23" s="5" t="s">
        <v>67</v>
      </c>
      <c r="B23" s="6">
        <v>5</v>
      </c>
      <c r="C23" s="6">
        <v>8</v>
      </c>
      <c r="D23" s="6">
        <v>35</v>
      </c>
      <c r="E23" s="6">
        <v>7</v>
      </c>
      <c r="F23" s="6">
        <v>3</v>
      </c>
      <c r="G23" s="6">
        <v>20</v>
      </c>
      <c r="I23" s="3" t="s">
        <v>63</v>
      </c>
      <c r="J23" s="15">
        <v>5628</v>
      </c>
    </row>
    <row r="24" spans="1:15" s="1" customFormat="1" outlineLevel="1" x14ac:dyDescent="0.25">
      <c r="A24" s="5" t="s">
        <v>68</v>
      </c>
      <c r="B24" s="6">
        <v>5</v>
      </c>
      <c r="C24" s="6">
        <v>15</v>
      </c>
      <c r="D24" s="6">
        <v>30</v>
      </c>
      <c r="E24" s="6">
        <v>8</v>
      </c>
      <c r="F24" s="6">
        <v>6</v>
      </c>
      <c r="G24" s="6">
        <v>10</v>
      </c>
      <c r="I24" s="3" t="s">
        <v>44</v>
      </c>
      <c r="J24" s="15">
        <v>7080</v>
      </c>
    </row>
    <row r="25" spans="1:15" s="1" customFormat="1" outlineLevel="1" x14ac:dyDescent="0.25">
      <c r="A25" s="5" t="s">
        <v>69</v>
      </c>
      <c r="B25" s="6">
        <v>5</v>
      </c>
      <c r="C25" s="6">
        <v>20</v>
      </c>
      <c r="D25" s="6">
        <v>35</v>
      </c>
      <c r="E25" s="6">
        <v>10</v>
      </c>
      <c r="F25" s="6">
        <v>8</v>
      </c>
      <c r="G25" s="6">
        <v>8</v>
      </c>
      <c r="I25" s="3" t="s">
        <v>65</v>
      </c>
      <c r="J25" s="15">
        <v>5610</v>
      </c>
    </row>
    <row r="26" spans="1:15" x14ac:dyDescent="0.25">
      <c r="A26" s="5" t="s">
        <v>18</v>
      </c>
      <c r="B26" s="6">
        <v>4</v>
      </c>
      <c r="C26" s="6">
        <v>8</v>
      </c>
      <c r="D26" s="6">
        <v>25</v>
      </c>
      <c r="E26" s="6">
        <v>10</v>
      </c>
      <c r="F26" s="6">
        <v>10</v>
      </c>
      <c r="G26" s="6"/>
      <c r="I26" s="3" t="s">
        <v>46</v>
      </c>
      <c r="J26" s="15">
        <v>4278</v>
      </c>
    </row>
    <row r="27" spans="1:15" ht="15.75" outlineLevel="1" x14ac:dyDescent="0.25">
      <c r="A27" s="4" t="s">
        <v>3</v>
      </c>
      <c r="B27" s="2"/>
      <c r="C27" s="2" t="s">
        <v>42</v>
      </c>
      <c r="D27" s="2" t="s">
        <v>61</v>
      </c>
      <c r="E27" s="2" t="s">
        <v>44</v>
      </c>
      <c r="F27" s="2" t="s">
        <v>65</v>
      </c>
      <c r="G27" s="2" t="s">
        <v>46</v>
      </c>
      <c r="I27" s="10" t="s">
        <v>34</v>
      </c>
      <c r="J27" s="37">
        <f>SUM(J22:J26)</f>
        <v>31470</v>
      </c>
    </row>
    <row r="28" spans="1:15" outlineLevel="1" x14ac:dyDescent="0.25">
      <c r="A28" s="5" t="s">
        <v>72</v>
      </c>
      <c r="B28" s="11">
        <v>4</v>
      </c>
      <c r="C28" s="11"/>
      <c r="D28" s="11">
        <v>6</v>
      </c>
      <c r="E28" s="11">
        <v>30</v>
      </c>
      <c r="F28" s="11">
        <v>25</v>
      </c>
      <c r="G28" s="11"/>
    </row>
    <row r="29" spans="1:15" outlineLevel="1" x14ac:dyDescent="0.25">
      <c r="A29" s="5" t="s">
        <v>73</v>
      </c>
      <c r="B29" s="11">
        <v>4</v>
      </c>
      <c r="C29" s="11"/>
      <c r="D29" s="11">
        <v>6</v>
      </c>
      <c r="E29" s="11">
        <v>30</v>
      </c>
      <c r="F29" s="11">
        <v>25</v>
      </c>
      <c r="G29" s="11"/>
    </row>
    <row r="30" spans="1:15" outlineLevel="1" x14ac:dyDescent="0.25">
      <c r="A30" s="5" t="s">
        <v>74</v>
      </c>
      <c r="B30" s="11">
        <v>3</v>
      </c>
      <c r="C30" s="11"/>
      <c r="D30" s="11">
        <v>4</v>
      </c>
      <c r="E30" s="11">
        <v>20</v>
      </c>
      <c r="F30" s="11">
        <v>20</v>
      </c>
      <c r="G30" s="11"/>
    </row>
    <row r="31" spans="1:15" outlineLevel="1" x14ac:dyDescent="0.25">
      <c r="A31" s="5" t="s">
        <v>19</v>
      </c>
      <c r="B31" s="11">
        <v>3</v>
      </c>
      <c r="C31" s="11">
        <v>20</v>
      </c>
      <c r="D31" s="11">
        <v>6</v>
      </c>
      <c r="E31" s="11"/>
      <c r="F31" s="11">
        <v>10</v>
      </c>
      <c r="G31" s="11">
        <v>6</v>
      </c>
    </row>
    <row r="32" spans="1:15" outlineLevel="1" x14ac:dyDescent="0.25">
      <c r="A32" s="5" t="s">
        <v>20</v>
      </c>
      <c r="B32" s="11">
        <v>2</v>
      </c>
      <c r="C32" s="11">
        <v>12</v>
      </c>
      <c r="D32" s="11">
        <v>12</v>
      </c>
      <c r="E32" s="11">
        <v>15</v>
      </c>
      <c r="F32" s="11">
        <v>10</v>
      </c>
      <c r="G32" s="11"/>
    </row>
    <row r="33" spans="1:7" outlineLevel="1" x14ac:dyDescent="0.25">
      <c r="A33" s="5" t="s">
        <v>21</v>
      </c>
      <c r="B33" s="11">
        <v>5</v>
      </c>
      <c r="C33" s="11">
        <v>15</v>
      </c>
      <c r="D33" s="11">
        <v>35</v>
      </c>
      <c r="E33" s="11">
        <v>10</v>
      </c>
      <c r="F33" s="11">
        <v>30</v>
      </c>
      <c r="G33" s="11"/>
    </row>
    <row r="34" spans="1:7" outlineLevel="1" x14ac:dyDescent="0.25">
      <c r="A34" s="5" t="s">
        <v>22</v>
      </c>
      <c r="B34" s="11">
        <v>4</v>
      </c>
      <c r="C34" s="11">
        <v>10</v>
      </c>
      <c r="D34" s="11">
        <v>25</v>
      </c>
      <c r="E34" s="11"/>
      <c r="F34" s="11">
        <v>25</v>
      </c>
      <c r="G34" s="11"/>
    </row>
    <row r="35" spans="1:7" outlineLevel="1" x14ac:dyDescent="0.25">
      <c r="A35" s="5" t="s">
        <v>23</v>
      </c>
      <c r="B35" s="11">
        <v>3</v>
      </c>
      <c r="C35" s="11">
        <v>20</v>
      </c>
      <c r="D35" s="11">
        <v>20</v>
      </c>
      <c r="E35" s="11"/>
      <c r="F35" s="11"/>
      <c r="G35" s="11"/>
    </row>
    <row r="36" spans="1:7" x14ac:dyDescent="0.25">
      <c r="A36" s="5" t="s">
        <v>24</v>
      </c>
      <c r="B36" s="11">
        <v>3</v>
      </c>
      <c r="C36" s="11">
        <v>20</v>
      </c>
      <c r="D36" s="11">
        <v>10</v>
      </c>
      <c r="E36" s="11"/>
      <c r="F36" s="11"/>
      <c r="G36" s="11"/>
    </row>
  </sheetData>
  <mergeCells count="4">
    <mergeCell ref="I21:J21"/>
    <mergeCell ref="A2:L2"/>
    <mergeCell ref="C5:G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BAE8-28D4-8F42-94CB-96D544DA6578}">
  <dimension ref="A1:G12"/>
  <sheetViews>
    <sheetView topLeftCell="B1" zoomScale="115" zoomScaleNormal="115" workbookViewId="0">
      <selection activeCell="F6" sqref="F6"/>
    </sheetView>
  </sheetViews>
  <sheetFormatPr baseColWidth="10" defaultRowHeight="15" x14ac:dyDescent="0.25"/>
  <cols>
    <col min="1" max="1" width="20.140625" customWidth="1"/>
    <col min="2" max="2" width="20.42578125" customWidth="1"/>
    <col min="3" max="6" width="17.7109375" customWidth="1"/>
  </cols>
  <sheetData>
    <row r="1" spans="1:7" x14ac:dyDescent="0.25">
      <c r="A1" s="12"/>
      <c r="B1" s="12"/>
      <c r="C1" s="34" t="s">
        <v>35</v>
      </c>
      <c r="D1" s="34"/>
      <c r="E1" s="34"/>
      <c r="F1" s="12"/>
      <c r="G1" s="12"/>
    </row>
    <row r="2" spans="1:7" x14ac:dyDescent="0.25">
      <c r="A2" s="13" t="s">
        <v>26</v>
      </c>
      <c r="B2" s="13" t="s">
        <v>27</v>
      </c>
      <c r="C2" s="13" t="s">
        <v>36</v>
      </c>
      <c r="D2" s="13" t="s">
        <v>37</v>
      </c>
      <c r="E2" s="13" t="s">
        <v>38</v>
      </c>
      <c r="F2" s="13" t="s">
        <v>39</v>
      </c>
      <c r="G2" s="13" t="s">
        <v>40</v>
      </c>
    </row>
    <row r="3" spans="1:7" x14ac:dyDescent="0.25">
      <c r="A3" s="3" t="s">
        <v>41</v>
      </c>
      <c r="B3" s="3" t="s">
        <v>42</v>
      </c>
      <c r="C3" s="23">
        <v>1330000</v>
      </c>
      <c r="D3" s="26">
        <v>1900000</v>
      </c>
      <c r="E3" s="14">
        <v>0.5</v>
      </c>
      <c r="F3" s="25">
        <f>1597333</f>
        <v>1597333</v>
      </c>
      <c r="G3" s="15">
        <f>F3/180</f>
        <v>8874.072222222223</v>
      </c>
    </row>
    <row r="4" spans="1:7" x14ac:dyDescent="0.25">
      <c r="A4" s="3" t="s">
        <v>62</v>
      </c>
      <c r="B4" s="3" t="s">
        <v>61</v>
      </c>
      <c r="C4" s="23">
        <v>709104</v>
      </c>
      <c r="D4" s="23">
        <v>1013007</v>
      </c>
      <c r="E4" s="3"/>
      <c r="F4" s="23">
        <v>1013008</v>
      </c>
      <c r="G4" s="15">
        <f>F4/180</f>
        <v>5627.8222222222221</v>
      </c>
    </row>
    <row r="5" spans="1:7" x14ac:dyDescent="0.25">
      <c r="A5" s="3" t="s">
        <v>43</v>
      </c>
      <c r="B5" s="3" t="s">
        <v>44</v>
      </c>
      <c r="C5" s="23">
        <v>891800</v>
      </c>
      <c r="D5" s="23">
        <v>1274000</v>
      </c>
      <c r="E5" s="3"/>
      <c r="F5" s="23">
        <v>1274339</v>
      </c>
      <c r="G5" s="15">
        <f>F5/180</f>
        <v>7079.6611111111115</v>
      </c>
    </row>
    <row r="6" spans="1:7" x14ac:dyDescent="0.25">
      <c r="A6" s="3" t="s">
        <v>64</v>
      </c>
      <c r="B6" s="3" t="s">
        <v>65</v>
      </c>
      <c r="C6" s="23">
        <v>700000</v>
      </c>
      <c r="D6" s="23">
        <v>1120000</v>
      </c>
      <c r="E6" s="3"/>
      <c r="F6" s="23">
        <v>1009834</v>
      </c>
      <c r="G6" s="15">
        <f>F6/180</f>
        <v>5610.1888888888889</v>
      </c>
    </row>
    <row r="7" spans="1:7" x14ac:dyDescent="0.25">
      <c r="A7" s="3" t="s">
        <v>45</v>
      </c>
      <c r="B7" s="3" t="s">
        <v>46</v>
      </c>
      <c r="C7" s="23">
        <v>500000</v>
      </c>
      <c r="D7" s="23">
        <v>800000</v>
      </c>
      <c r="E7" s="3"/>
      <c r="F7" s="23">
        <v>770063</v>
      </c>
      <c r="G7" s="15">
        <f>F7/180</f>
        <v>4278.1277777777777</v>
      </c>
    </row>
    <row r="10" spans="1:7" x14ac:dyDescent="0.25">
      <c r="A10" s="16" t="s">
        <v>47</v>
      </c>
      <c r="B10" s="16" t="s">
        <v>48</v>
      </c>
      <c r="C10" s="16" t="s">
        <v>49</v>
      </c>
      <c r="D10" s="16" t="s">
        <v>50</v>
      </c>
      <c r="E10" s="16" t="s">
        <v>65</v>
      </c>
      <c r="F10" s="16" t="s">
        <v>44</v>
      </c>
    </row>
    <row r="11" spans="1:7" x14ac:dyDescent="0.25">
      <c r="A11" t="s">
        <v>51</v>
      </c>
      <c r="B11" s="17">
        <v>500000</v>
      </c>
      <c r="C11" s="17">
        <v>700000</v>
      </c>
      <c r="D11" s="17">
        <v>500000</v>
      </c>
      <c r="E11" s="17">
        <v>700000</v>
      </c>
      <c r="F11" s="17">
        <v>891800</v>
      </c>
    </row>
    <row r="12" spans="1:7" x14ac:dyDescent="0.25">
      <c r="A12" t="s">
        <v>52</v>
      </c>
      <c r="B12" s="17">
        <v>900000</v>
      </c>
      <c r="C12" s="17">
        <v>1300000</v>
      </c>
      <c r="D12" s="17">
        <v>800000</v>
      </c>
      <c r="E12" s="17">
        <v>1120000</v>
      </c>
      <c r="F12" s="17">
        <v>1274000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6696-7D65-EE4C-B81D-871E7E5F170D}">
  <dimension ref="A2:M35"/>
  <sheetViews>
    <sheetView workbookViewId="0">
      <selection activeCell="J22" sqref="J22"/>
    </sheetView>
  </sheetViews>
  <sheetFormatPr baseColWidth="10" defaultRowHeight="15" x14ac:dyDescent="0.25"/>
  <cols>
    <col min="1" max="1" width="51.42578125" customWidth="1"/>
    <col min="3" max="3" width="16.5703125" customWidth="1"/>
    <col min="4" max="4" width="20.140625" customWidth="1"/>
    <col min="5" max="5" width="18" customWidth="1"/>
    <col min="6" max="6" width="16.5703125" customWidth="1"/>
    <col min="7" max="7" width="11.7109375" customWidth="1"/>
    <col min="10" max="10" width="20.5703125" customWidth="1"/>
    <col min="11" max="11" width="18.7109375" customWidth="1"/>
    <col min="12" max="12" width="21.7109375" customWidth="1"/>
    <col min="13" max="13" width="25.7109375" customWidth="1"/>
    <col min="14" max="14" width="22.85546875" customWidth="1"/>
  </cols>
  <sheetData>
    <row r="2" spans="1:13" ht="21" x14ac:dyDescent="0.35">
      <c r="A2" s="18" t="s">
        <v>53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3" x14ac:dyDescent="0.25">
      <c r="B3" s="36"/>
      <c r="C3" s="36"/>
      <c r="D3" s="36"/>
      <c r="E3" s="36"/>
      <c r="F3" s="36"/>
      <c r="G3" s="36"/>
      <c r="H3" s="36"/>
      <c r="J3" s="35"/>
      <c r="K3" s="35"/>
    </row>
    <row r="4" spans="1:13" x14ac:dyDescent="0.25">
      <c r="A4" s="8"/>
      <c r="B4" s="22" t="s">
        <v>4</v>
      </c>
      <c r="C4" s="30" t="s">
        <v>5</v>
      </c>
      <c r="D4" s="30"/>
      <c r="E4" s="30"/>
      <c r="F4" s="30"/>
      <c r="G4" s="30"/>
      <c r="H4" s="21"/>
      <c r="I4" s="2" t="s">
        <v>26</v>
      </c>
      <c r="J4" s="2" t="s">
        <v>27</v>
      </c>
      <c r="K4" s="2" t="s">
        <v>28</v>
      </c>
      <c r="L4" s="2" t="s">
        <v>54</v>
      </c>
      <c r="M4" s="2" t="s">
        <v>55</v>
      </c>
    </row>
    <row r="5" spans="1:13" x14ac:dyDescent="0.25">
      <c r="A5" s="7" t="s">
        <v>0</v>
      </c>
      <c r="B5" s="4"/>
      <c r="C5" s="2" t="s">
        <v>42</v>
      </c>
      <c r="D5" s="2" t="s">
        <v>61</v>
      </c>
      <c r="E5" s="2" t="s">
        <v>44</v>
      </c>
      <c r="F5" s="2" t="s">
        <v>65</v>
      </c>
      <c r="G5" s="2" t="s">
        <v>46</v>
      </c>
      <c r="I5" s="3" t="s">
        <v>41</v>
      </c>
      <c r="J5" s="3" t="s">
        <v>42</v>
      </c>
      <c r="K5" s="3" t="s">
        <v>56</v>
      </c>
      <c r="L5" s="15">
        <v>10608</v>
      </c>
      <c r="M5" s="15">
        <f>SUM(C6:C10)*L5</f>
        <v>148512</v>
      </c>
    </row>
    <row r="6" spans="1:13" x14ac:dyDescent="0.25">
      <c r="A6" s="5" t="s">
        <v>6</v>
      </c>
      <c r="B6" s="22">
        <v>1</v>
      </c>
      <c r="C6" s="22">
        <v>3</v>
      </c>
      <c r="D6" s="22">
        <v>3</v>
      </c>
      <c r="E6" s="22"/>
      <c r="F6" s="22"/>
      <c r="G6" s="22"/>
      <c r="I6" s="3" t="s">
        <v>62</v>
      </c>
      <c r="J6" s="3" t="s">
        <v>63</v>
      </c>
      <c r="K6" s="3" t="s">
        <v>57</v>
      </c>
      <c r="L6" s="15">
        <v>6331</v>
      </c>
      <c r="M6" s="15">
        <f>SUM(D6:D10)*L6</f>
        <v>113958</v>
      </c>
    </row>
    <row r="7" spans="1:13" x14ac:dyDescent="0.25">
      <c r="A7" s="5" t="s">
        <v>7</v>
      </c>
      <c r="B7" s="22">
        <v>1</v>
      </c>
      <c r="C7" s="22">
        <v>4</v>
      </c>
      <c r="D7" s="22">
        <v>2</v>
      </c>
      <c r="E7" s="22"/>
      <c r="F7" s="22"/>
      <c r="G7" s="22"/>
      <c r="I7" s="3" t="s">
        <v>43</v>
      </c>
      <c r="J7" s="3" t="s">
        <v>44</v>
      </c>
      <c r="K7" s="3" t="s">
        <v>58</v>
      </c>
      <c r="L7" s="15">
        <v>7964</v>
      </c>
      <c r="M7" s="15">
        <f>SUM(E6:E10)*L7</f>
        <v>103532</v>
      </c>
    </row>
    <row r="8" spans="1:13" x14ac:dyDescent="0.25">
      <c r="A8" s="5" t="s">
        <v>8</v>
      </c>
      <c r="B8" s="22">
        <v>1</v>
      </c>
      <c r="C8" s="22">
        <v>3</v>
      </c>
      <c r="D8" s="22"/>
      <c r="E8" s="22"/>
      <c r="F8" s="22"/>
      <c r="G8" s="22"/>
      <c r="I8" s="3" t="s">
        <v>64</v>
      </c>
      <c r="J8" s="3" t="s">
        <v>65</v>
      </c>
      <c r="K8" s="3" t="s">
        <v>59</v>
      </c>
      <c r="L8" s="15">
        <v>6812</v>
      </c>
      <c r="M8" s="15">
        <f>SUM(F6:F10)*L8</f>
        <v>40872</v>
      </c>
    </row>
    <row r="9" spans="1:13" x14ac:dyDescent="0.25">
      <c r="A9" s="5" t="s">
        <v>9</v>
      </c>
      <c r="B9" s="22">
        <v>2</v>
      </c>
      <c r="C9" s="22"/>
      <c r="D9" s="22">
        <v>12</v>
      </c>
      <c r="E9" s="22">
        <v>12</v>
      </c>
      <c r="F9" s="22">
        <v>5</v>
      </c>
      <c r="G9" s="22"/>
      <c r="I9" s="3" t="s">
        <v>45</v>
      </c>
      <c r="J9" s="3" t="s">
        <v>46</v>
      </c>
      <c r="K9" s="3" t="s">
        <v>60</v>
      </c>
      <c r="L9" s="15">
        <v>4312</v>
      </c>
      <c r="M9" s="15">
        <f>G10*L9</f>
        <v>4312</v>
      </c>
    </row>
    <row r="10" spans="1:13" x14ac:dyDescent="0.25">
      <c r="A10" s="5" t="s">
        <v>10</v>
      </c>
      <c r="B10" s="22">
        <v>1</v>
      </c>
      <c r="C10" s="22">
        <v>4</v>
      </c>
      <c r="D10" s="22">
        <v>1</v>
      </c>
      <c r="E10" s="22">
        <v>1</v>
      </c>
      <c r="F10" s="22">
        <v>1</v>
      </c>
      <c r="G10" s="22">
        <v>1</v>
      </c>
    </row>
    <row r="11" spans="1:13" x14ac:dyDescent="0.25">
      <c r="A11" s="4" t="s">
        <v>1</v>
      </c>
      <c r="B11" s="2"/>
      <c r="C11" s="2" t="s">
        <v>42</v>
      </c>
      <c r="D11" s="2" t="s">
        <v>61</v>
      </c>
      <c r="E11" s="2" t="s">
        <v>44</v>
      </c>
      <c r="F11" s="2" t="s">
        <v>65</v>
      </c>
      <c r="G11" s="2" t="s">
        <v>46</v>
      </c>
    </row>
    <row r="12" spans="1:13" x14ac:dyDescent="0.25">
      <c r="A12" s="5" t="s">
        <v>12</v>
      </c>
      <c r="B12" s="6">
        <v>2</v>
      </c>
      <c r="C12" s="6"/>
      <c r="D12" s="6">
        <v>10</v>
      </c>
      <c r="E12" s="6"/>
      <c r="F12" s="6"/>
      <c r="G12" s="6">
        <v>6</v>
      </c>
    </row>
    <row r="13" spans="1:13" x14ac:dyDescent="0.25">
      <c r="A13" s="5" t="s">
        <v>13</v>
      </c>
      <c r="B13" s="6">
        <v>1</v>
      </c>
      <c r="C13" s="6">
        <v>2</v>
      </c>
      <c r="D13" s="6">
        <v>6</v>
      </c>
      <c r="E13" s="6">
        <v>2</v>
      </c>
      <c r="F13" s="6">
        <v>2</v>
      </c>
      <c r="G13" s="6">
        <v>4</v>
      </c>
    </row>
    <row r="14" spans="1:13" x14ac:dyDescent="0.25">
      <c r="A14" s="5" t="s">
        <v>14</v>
      </c>
      <c r="B14" s="6">
        <v>1</v>
      </c>
      <c r="C14" s="6">
        <v>2</v>
      </c>
      <c r="D14" s="6">
        <v>8</v>
      </c>
      <c r="E14" s="6">
        <v>4</v>
      </c>
      <c r="F14" s="6"/>
      <c r="G14" s="6">
        <v>4</v>
      </c>
    </row>
    <row r="15" spans="1:13" x14ac:dyDescent="0.25">
      <c r="A15" s="5" t="s">
        <v>15</v>
      </c>
      <c r="B15" s="6">
        <v>1</v>
      </c>
      <c r="C15" s="6">
        <v>1</v>
      </c>
      <c r="D15" s="6">
        <v>6</v>
      </c>
      <c r="E15" s="6"/>
      <c r="F15" s="6"/>
      <c r="G15" s="6"/>
    </row>
    <row r="16" spans="1:13" x14ac:dyDescent="0.25">
      <c r="A16" s="5" t="s">
        <v>16</v>
      </c>
      <c r="B16" s="6">
        <v>2</v>
      </c>
      <c r="C16" s="6">
        <v>12</v>
      </c>
      <c r="D16" s="6">
        <v>2</v>
      </c>
      <c r="E16" s="6"/>
      <c r="F16" s="6"/>
      <c r="G16" s="6"/>
    </row>
    <row r="17" spans="1:9" x14ac:dyDescent="0.25">
      <c r="A17" s="4" t="s">
        <v>2</v>
      </c>
      <c r="B17" s="2"/>
      <c r="C17" s="2" t="s">
        <v>42</v>
      </c>
      <c r="D17" s="2" t="s">
        <v>61</v>
      </c>
      <c r="E17" s="2" t="s">
        <v>44</v>
      </c>
      <c r="F17" s="2" t="s">
        <v>65</v>
      </c>
      <c r="G17" s="2" t="s">
        <v>46</v>
      </c>
    </row>
    <row r="18" spans="1:9" x14ac:dyDescent="0.25">
      <c r="A18" s="5" t="s">
        <v>17</v>
      </c>
      <c r="B18" s="6">
        <v>1</v>
      </c>
      <c r="C18" s="6">
        <v>2</v>
      </c>
      <c r="D18" s="6">
        <v>8</v>
      </c>
      <c r="E18" s="6">
        <v>6</v>
      </c>
      <c r="F18" s="6"/>
      <c r="G18" s="6">
        <v>10</v>
      </c>
      <c r="I18" s="24"/>
    </row>
    <row r="19" spans="1:9" x14ac:dyDescent="0.25">
      <c r="A19" s="5" t="s">
        <v>70</v>
      </c>
      <c r="B19" s="6">
        <v>3</v>
      </c>
      <c r="C19" s="6"/>
      <c r="D19" s="6">
        <v>8</v>
      </c>
      <c r="E19" s="6">
        <v>20</v>
      </c>
      <c r="F19" s="6">
        <v>8</v>
      </c>
      <c r="G19" s="6"/>
    </row>
    <row r="20" spans="1:9" x14ac:dyDescent="0.25">
      <c r="A20" s="5" t="s">
        <v>71</v>
      </c>
      <c r="B20" s="6">
        <v>1</v>
      </c>
      <c r="C20" s="6"/>
      <c r="D20" s="6">
        <v>2</v>
      </c>
      <c r="E20" s="6">
        <v>4</v>
      </c>
      <c r="F20" s="6">
        <v>2</v>
      </c>
      <c r="G20" s="6"/>
    </row>
    <row r="21" spans="1:9" x14ac:dyDescent="0.25">
      <c r="A21" s="5" t="s">
        <v>66</v>
      </c>
      <c r="B21" s="6">
        <v>4</v>
      </c>
      <c r="C21" s="6">
        <v>10</v>
      </c>
      <c r="D21" s="6">
        <v>30</v>
      </c>
      <c r="E21" s="6">
        <v>6</v>
      </c>
      <c r="F21" s="6">
        <v>4</v>
      </c>
      <c r="G21" s="6">
        <v>16</v>
      </c>
    </row>
    <row r="22" spans="1:9" x14ac:dyDescent="0.25">
      <c r="A22" s="5" t="s">
        <v>67</v>
      </c>
      <c r="B22" s="6">
        <v>5</v>
      </c>
      <c r="C22" s="6">
        <v>8</v>
      </c>
      <c r="D22" s="6">
        <v>35</v>
      </c>
      <c r="E22" s="6">
        <v>7</v>
      </c>
      <c r="F22" s="6">
        <v>3</v>
      </c>
      <c r="G22" s="6">
        <v>20</v>
      </c>
    </row>
    <row r="23" spans="1:9" x14ac:dyDescent="0.25">
      <c r="A23" s="5" t="s">
        <v>68</v>
      </c>
      <c r="B23" s="6">
        <v>5</v>
      </c>
      <c r="C23" s="6">
        <v>15</v>
      </c>
      <c r="D23" s="6">
        <v>30</v>
      </c>
      <c r="E23" s="6">
        <v>8</v>
      </c>
      <c r="F23" s="6">
        <v>6</v>
      </c>
      <c r="G23" s="6">
        <v>10</v>
      </c>
    </row>
    <row r="24" spans="1:9" x14ac:dyDescent="0.25">
      <c r="A24" s="5" t="s">
        <v>69</v>
      </c>
      <c r="B24" s="6">
        <v>5</v>
      </c>
      <c r="C24" s="6">
        <v>20</v>
      </c>
      <c r="D24" s="6">
        <v>35</v>
      </c>
      <c r="E24" s="6">
        <v>10</v>
      </c>
      <c r="F24" s="6">
        <v>8</v>
      </c>
      <c r="G24" s="6">
        <v>8</v>
      </c>
    </row>
    <row r="25" spans="1:9" x14ac:dyDescent="0.25">
      <c r="A25" s="5" t="s">
        <v>18</v>
      </c>
      <c r="B25" s="6">
        <v>4</v>
      </c>
      <c r="C25" s="6">
        <v>8</v>
      </c>
      <c r="D25" s="6">
        <v>25</v>
      </c>
      <c r="E25" s="6">
        <v>10</v>
      </c>
      <c r="F25" s="6">
        <v>10</v>
      </c>
      <c r="G25" s="6"/>
    </row>
    <row r="26" spans="1:9" x14ac:dyDescent="0.25">
      <c r="A26" s="4" t="s">
        <v>3</v>
      </c>
      <c r="B26" s="2"/>
      <c r="C26" s="2" t="s">
        <v>42</v>
      </c>
      <c r="D26" s="2" t="s">
        <v>61</v>
      </c>
      <c r="E26" s="2" t="s">
        <v>44</v>
      </c>
      <c r="F26" s="2" t="s">
        <v>65</v>
      </c>
      <c r="G26" s="2" t="s">
        <v>46</v>
      </c>
    </row>
    <row r="27" spans="1:9" x14ac:dyDescent="0.25">
      <c r="A27" s="5" t="s">
        <v>72</v>
      </c>
      <c r="B27" s="22">
        <v>4</v>
      </c>
      <c r="C27" s="22"/>
      <c r="D27" s="22">
        <v>6</v>
      </c>
      <c r="E27" s="22">
        <v>30</v>
      </c>
      <c r="F27" s="22">
        <v>25</v>
      </c>
      <c r="G27" s="22"/>
    </row>
    <row r="28" spans="1:9" x14ac:dyDescent="0.25">
      <c r="A28" s="5" t="s">
        <v>73</v>
      </c>
      <c r="B28" s="22">
        <v>4</v>
      </c>
      <c r="C28" s="22"/>
      <c r="D28" s="22">
        <v>6</v>
      </c>
      <c r="E28" s="22">
        <v>30</v>
      </c>
      <c r="F28" s="22">
        <v>25</v>
      </c>
      <c r="G28" s="22"/>
    </row>
    <row r="29" spans="1:9" x14ac:dyDescent="0.25">
      <c r="A29" s="5" t="s">
        <v>74</v>
      </c>
      <c r="B29" s="22">
        <v>3</v>
      </c>
      <c r="C29" s="22"/>
      <c r="D29" s="22">
        <v>4</v>
      </c>
      <c r="E29" s="22">
        <v>20</v>
      </c>
      <c r="F29" s="22">
        <v>20</v>
      </c>
      <c r="G29" s="22"/>
    </row>
    <row r="30" spans="1:9" x14ac:dyDescent="0.25">
      <c r="A30" s="5" t="s">
        <v>19</v>
      </c>
      <c r="B30" s="22">
        <v>3</v>
      </c>
      <c r="C30" s="22">
        <v>20</v>
      </c>
      <c r="D30" s="22">
        <v>6</v>
      </c>
      <c r="E30" s="22"/>
      <c r="F30" s="22">
        <v>10</v>
      </c>
      <c r="G30" s="22">
        <v>6</v>
      </c>
    </row>
    <row r="31" spans="1:9" x14ac:dyDescent="0.25">
      <c r="A31" s="5" t="s">
        <v>20</v>
      </c>
      <c r="B31" s="22">
        <v>2</v>
      </c>
      <c r="C31" s="22">
        <v>12</v>
      </c>
      <c r="D31" s="22">
        <v>12</v>
      </c>
      <c r="E31" s="22">
        <v>15</v>
      </c>
      <c r="F31" s="22">
        <v>10</v>
      </c>
      <c r="G31" s="22"/>
    </row>
    <row r="32" spans="1:9" x14ac:dyDescent="0.25">
      <c r="A32" s="5" t="s">
        <v>21</v>
      </c>
      <c r="B32" s="22">
        <v>5</v>
      </c>
      <c r="C32" s="22">
        <v>15</v>
      </c>
      <c r="D32" s="22">
        <v>35</v>
      </c>
      <c r="E32" s="22">
        <v>10</v>
      </c>
      <c r="F32" s="22">
        <v>30</v>
      </c>
      <c r="G32" s="22"/>
    </row>
    <row r="33" spans="1:8" x14ac:dyDescent="0.25">
      <c r="A33" s="5" t="s">
        <v>22</v>
      </c>
      <c r="B33" s="22">
        <v>4</v>
      </c>
      <c r="C33" s="22">
        <v>10</v>
      </c>
      <c r="D33" s="22">
        <v>25</v>
      </c>
      <c r="E33" s="22"/>
      <c r="F33" s="22">
        <v>25</v>
      </c>
      <c r="G33" s="22"/>
    </row>
    <row r="34" spans="1:8" x14ac:dyDescent="0.25">
      <c r="A34" s="5" t="s">
        <v>23</v>
      </c>
      <c r="B34" s="22">
        <v>3</v>
      </c>
      <c r="C34" s="22">
        <v>20</v>
      </c>
      <c r="D34" s="22">
        <v>20</v>
      </c>
      <c r="E34" s="22"/>
      <c r="F34" s="22"/>
      <c r="G34" s="22"/>
      <c r="H34" s="20"/>
    </row>
    <row r="35" spans="1:8" x14ac:dyDescent="0.25">
      <c r="A35" s="5" t="s">
        <v>24</v>
      </c>
      <c r="B35" s="22">
        <v>3</v>
      </c>
      <c r="C35" s="22">
        <v>20</v>
      </c>
      <c r="D35" s="22">
        <v>10</v>
      </c>
      <c r="E35" s="22"/>
      <c r="F35" s="22"/>
      <c r="G35" s="22"/>
    </row>
  </sheetData>
  <mergeCells count="3">
    <mergeCell ref="B3:H3"/>
    <mergeCell ref="J3:K3"/>
    <mergeCell ref="C4:G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EDT</vt:lpstr>
      <vt:lpstr>Análisis de Ingresos</vt:lpstr>
      <vt:lpstr>Ejemplo 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carlos salinas</cp:lastModifiedBy>
  <dcterms:created xsi:type="dcterms:W3CDTF">2018-01-25T19:02:19Z</dcterms:created>
  <dcterms:modified xsi:type="dcterms:W3CDTF">2020-07-22T22:54:39Z</dcterms:modified>
</cp:coreProperties>
</file>