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oimspp-my.sharepoint.com/personal/lstaisch_usgs_gov/Documents/Desktop/Not Data/CRESCENT/Updated compilation files/"/>
    </mc:Choice>
  </mc:AlternateContent>
  <xr:revisionPtr revIDLastSave="8" documentId="8_{7BCB5A2E-C1DB-40C5-A52A-599B3EABA7A5}" xr6:coauthVersionLast="47" xr6:coauthVersionMax="47" xr10:uidLastSave="{72E1D2DA-AED8-4DDC-AD24-69597A3CE76D}"/>
  <bookViews>
    <workbookView xWindow="57480" yWindow="-120" windowWidth="29040" windowHeight="15720" xr2:uid="{00000000-000D-0000-FFFF-FFFF00000000}"/>
  </bookViews>
  <sheets>
    <sheet name="Marine shaking compilation"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28" i="1" l="1"/>
  <c r="AE328" i="1" s="1"/>
  <c r="V328" i="1" s="1"/>
  <c r="X328" i="1" s="1"/>
  <c r="Y328" i="1" s="1"/>
  <c r="AB327" i="1"/>
  <c r="AE327" i="1" s="1"/>
  <c r="V327" i="1" s="1"/>
  <c r="X327" i="1" s="1"/>
  <c r="Y327" i="1" s="1"/>
  <c r="AB326" i="1"/>
  <c r="AE326" i="1" s="1"/>
  <c r="V326" i="1" s="1"/>
  <c r="X326" i="1" s="1"/>
  <c r="Y326" i="1" s="1"/>
  <c r="AB325" i="1"/>
  <c r="AE325" i="1" s="1"/>
  <c r="V325" i="1" s="1"/>
  <c r="X325" i="1" s="1"/>
  <c r="Y325" i="1" s="1"/>
  <c r="AB324" i="1"/>
  <c r="AE324" i="1" s="1"/>
  <c r="V324" i="1" s="1"/>
  <c r="X324" i="1" s="1"/>
  <c r="Y324" i="1" s="1"/>
  <c r="AB323" i="1"/>
  <c r="AE323" i="1" s="1"/>
  <c r="V323" i="1" s="1"/>
  <c r="X323" i="1" s="1"/>
  <c r="Y323" i="1" s="1"/>
  <c r="AB322" i="1"/>
  <c r="AE322" i="1" s="1"/>
  <c r="V322" i="1" s="1"/>
  <c r="X322" i="1" s="1"/>
  <c r="Y322" i="1" s="1"/>
  <c r="AB321" i="1"/>
  <c r="AE321" i="1" s="1"/>
  <c r="V321" i="1" s="1"/>
  <c r="X321" i="1" s="1"/>
  <c r="Y321" i="1" s="1"/>
  <c r="AB320" i="1"/>
  <c r="AE320" i="1" s="1"/>
  <c r="V320" i="1" s="1"/>
  <c r="X320" i="1" s="1"/>
  <c r="Y320" i="1" s="1"/>
  <c r="AB319" i="1"/>
  <c r="AE319" i="1" s="1"/>
  <c r="V319" i="1" s="1"/>
  <c r="X319" i="1" s="1"/>
  <c r="Y319" i="1" s="1"/>
  <c r="AB318" i="1"/>
  <c r="AE318" i="1" s="1"/>
  <c r="V318" i="1" s="1"/>
  <c r="X318" i="1" s="1"/>
  <c r="Y318" i="1" s="1"/>
  <c r="AB317" i="1"/>
  <c r="AE317" i="1" s="1"/>
  <c r="V317" i="1" s="1"/>
  <c r="X317" i="1" s="1"/>
  <c r="Y317" i="1" s="1"/>
  <c r="AB316" i="1"/>
  <c r="AE316" i="1" s="1"/>
  <c r="V316" i="1" s="1"/>
  <c r="X316" i="1" s="1"/>
  <c r="Y316" i="1" s="1"/>
  <c r="AB315" i="1"/>
  <c r="AE315" i="1" s="1"/>
  <c r="V315" i="1" s="1"/>
  <c r="X315" i="1" s="1"/>
  <c r="Y315" i="1" s="1"/>
  <c r="AB314" i="1"/>
  <c r="AE314" i="1" s="1"/>
  <c r="V314" i="1" s="1"/>
  <c r="X314" i="1" s="1"/>
  <c r="Y314" i="1" s="1"/>
  <c r="AB313" i="1"/>
  <c r="AE313" i="1" s="1"/>
  <c r="V313" i="1" s="1"/>
  <c r="X313" i="1" s="1"/>
  <c r="Y313" i="1" s="1"/>
  <c r="AB312" i="1"/>
  <c r="AE312" i="1" s="1"/>
  <c r="V312" i="1" s="1"/>
  <c r="X312" i="1" s="1"/>
  <c r="Y312" i="1" s="1"/>
  <c r="AB311" i="1"/>
  <c r="AE311" i="1" s="1"/>
  <c r="V311" i="1" s="1"/>
  <c r="X311" i="1" s="1"/>
  <c r="Y311" i="1" s="1"/>
  <c r="AB310" i="1"/>
  <c r="AE310" i="1" s="1"/>
  <c r="V310" i="1" s="1"/>
  <c r="X310" i="1" s="1"/>
  <c r="Y310" i="1" s="1"/>
  <c r="AB309" i="1"/>
  <c r="AE309" i="1" s="1"/>
  <c r="V309" i="1" s="1"/>
  <c r="X309" i="1" s="1"/>
  <c r="Y309" i="1" s="1"/>
  <c r="AB308" i="1"/>
  <c r="AE308" i="1" s="1"/>
  <c r="V308" i="1" s="1"/>
  <c r="X308" i="1" s="1"/>
  <c r="Y308" i="1" s="1"/>
  <c r="AB307" i="1"/>
  <c r="AE307" i="1" s="1"/>
  <c r="V307" i="1" s="1"/>
  <c r="X307" i="1" s="1"/>
  <c r="Y307" i="1" s="1"/>
  <c r="AB306" i="1"/>
  <c r="AE306" i="1" s="1"/>
  <c r="V306" i="1" s="1"/>
  <c r="X306" i="1" s="1"/>
  <c r="Y306" i="1" s="1"/>
  <c r="AB305" i="1"/>
  <c r="AE305" i="1" s="1"/>
  <c r="V305" i="1" s="1"/>
  <c r="X305" i="1" s="1"/>
  <c r="Y305" i="1" s="1"/>
  <c r="AB304" i="1"/>
  <c r="AE304" i="1" s="1"/>
  <c r="V304" i="1" s="1"/>
  <c r="X304" i="1" s="1"/>
  <c r="Y304" i="1" s="1"/>
  <c r="AB303" i="1"/>
  <c r="AE303" i="1" s="1"/>
  <c r="V303" i="1" s="1"/>
  <c r="X303" i="1" s="1"/>
  <c r="Y303" i="1" s="1"/>
  <c r="AB302" i="1"/>
  <c r="AE302" i="1" s="1"/>
  <c r="V302" i="1" s="1"/>
  <c r="X302" i="1" s="1"/>
  <c r="Y302" i="1" s="1"/>
  <c r="AB301" i="1"/>
  <c r="AE301" i="1" s="1"/>
  <c r="V301" i="1" s="1"/>
  <c r="X301" i="1" s="1"/>
  <c r="Y301" i="1" s="1"/>
  <c r="AB300" i="1"/>
  <c r="AE300" i="1" s="1"/>
  <c r="V300" i="1" s="1"/>
  <c r="X300" i="1" s="1"/>
  <c r="Y300" i="1" s="1"/>
  <c r="AB299" i="1"/>
  <c r="AE299" i="1" s="1"/>
  <c r="V299" i="1" s="1"/>
  <c r="X299" i="1" s="1"/>
  <c r="Y299" i="1" s="1"/>
  <c r="AB298" i="1"/>
  <c r="AE298" i="1" s="1"/>
  <c r="V298" i="1" s="1"/>
  <c r="X298" i="1" s="1"/>
  <c r="Y298" i="1" s="1"/>
  <c r="AB297" i="1"/>
  <c r="AE297" i="1" s="1"/>
  <c r="V297" i="1" s="1"/>
  <c r="X297" i="1" s="1"/>
  <c r="Y297" i="1" s="1"/>
  <c r="AB296" i="1"/>
  <c r="AE296" i="1" s="1"/>
  <c r="V296" i="1" s="1"/>
  <c r="X296" i="1" s="1"/>
  <c r="Y296" i="1" s="1"/>
  <c r="AB295" i="1"/>
  <c r="AE295" i="1" s="1"/>
  <c r="V295" i="1" s="1"/>
  <c r="X295" i="1" s="1"/>
  <c r="Y295" i="1" s="1"/>
  <c r="AB294" i="1"/>
  <c r="AE294" i="1" s="1"/>
  <c r="V294" i="1" s="1"/>
  <c r="X294" i="1" s="1"/>
  <c r="Y294" i="1" s="1"/>
  <c r="AB293" i="1"/>
  <c r="AE293" i="1" s="1"/>
  <c r="V293" i="1" s="1"/>
  <c r="X293" i="1" s="1"/>
  <c r="Y293" i="1" s="1"/>
  <c r="AB292" i="1"/>
  <c r="AE292" i="1" s="1"/>
  <c r="V292" i="1" s="1"/>
  <c r="X292" i="1" s="1"/>
  <c r="Y292" i="1" s="1"/>
  <c r="AB291" i="1"/>
  <c r="AE291" i="1" s="1"/>
  <c r="V291" i="1" s="1"/>
  <c r="X291" i="1" s="1"/>
  <c r="Y291" i="1" s="1"/>
  <c r="AB290" i="1"/>
  <c r="AE290" i="1" s="1"/>
  <c r="V290" i="1" s="1"/>
  <c r="X290" i="1" s="1"/>
  <c r="Y290" i="1" s="1"/>
  <c r="AB289" i="1"/>
  <c r="AE289" i="1" s="1"/>
  <c r="V289" i="1" s="1"/>
  <c r="X289" i="1" s="1"/>
  <c r="Y289" i="1" s="1"/>
  <c r="AB288" i="1"/>
  <c r="AE288" i="1" s="1"/>
  <c r="V288" i="1" s="1"/>
  <c r="X288" i="1" s="1"/>
  <c r="Y288" i="1" s="1"/>
  <c r="AB287" i="1"/>
  <c r="AE287" i="1" s="1"/>
  <c r="V287" i="1" s="1"/>
  <c r="X287" i="1" s="1"/>
  <c r="Y287" i="1" s="1"/>
  <c r="AB286" i="1"/>
  <c r="AE286" i="1" s="1"/>
  <c r="V286" i="1" s="1"/>
  <c r="X286" i="1" s="1"/>
  <c r="Y286" i="1" s="1"/>
  <c r="AB285" i="1"/>
  <c r="AE285" i="1" s="1"/>
  <c r="V285" i="1" s="1"/>
  <c r="X285" i="1" s="1"/>
  <c r="Y285" i="1" s="1"/>
  <c r="AB284" i="1"/>
  <c r="AE284" i="1" s="1"/>
  <c r="V284" i="1" s="1"/>
  <c r="X284" i="1" s="1"/>
  <c r="Y284" i="1" s="1"/>
  <c r="AB283" i="1"/>
  <c r="AE283" i="1" s="1"/>
  <c r="V283" i="1" s="1"/>
  <c r="X283" i="1" s="1"/>
  <c r="Y283" i="1" s="1"/>
  <c r="AB282" i="1"/>
  <c r="AE282" i="1" s="1"/>
  <c r="V282" i="1" s="1"/>
  <c r="X282" i="1" s="1"/>
  <c r="Y282" i="1" s="1"/>
  <c r="AB281" i="1"/>
  <c r="AE281" i="1" s="1"/>
  <c r="V281" i="1" s="1"/>
  <c r="X281" i="1" s="1"/>
  <c r="Y281" i="1" s="1"/>
  <c r="AB280" i="1"/>
  <c r="AE280" i="1" s="1"/>
  <c r="V280" i="1" s="1"/>
  <c r="X280" i="1" s="1"/>
  <c r="Y280" i="1" s="1"/>
  <c r="AB279" i="1"/>
  <c r="AE279" i="1" s="1"/>
  <c r="V279" i="1" s="1"/>
  <c r="X279" i="1" s="1"/>
  <c r="Y279" i="1" s="1"/>
  <c r="AB278" i="1"/>
  <c r="AE278" i="1" s="1"/>
  <c r="V278" i="1" s="1"/>
  <c r="X278" i="1" s="1"/>
  <c r="Y278" i="1" s="1"/>
  <c r="AB277" i="1"/>
  <c r="AE277" i="1" s="1"/>
  <c r="V277" i="1" s="1"/>
  <c r="X277" i="1" s="1"/>
  <c r="Y277" i="1" s="1"/>
  <c r="AB276" i="1"/>
  <c r="AE276" i="1" s="1"/>
  <c r="V276" i="1" s="1"/>
  <c r="X276" i="1" s="1"/>
  <c r="Y276" i="1" s="1"/>
  <c r="AB275" i="1"/>
  <c r="AE275" i="1" s="1"/>
  <c r="V275" i="1" s="1"/>
  <c r="X275" i="1" s="1"/>
  <c r="Y275" i="1" s="1"/>
  <c r="AB274" i="1"/>
  <c r="AE274" i="1" s="1"/>
  <c r="V274" i="1" s="1"/>
  <c r="X274" i="1" s="1"/>
  <c r="Y274" i="1" s="1"/>
  <c r="AB273" i="1"/>
  <c r="AE273" i="1" s="1"/>
  <c r="V273" i="1" s="1"/>
  <c r="X273" i="1" s="1"/>
  <c r="Y273" i="1" s="1"/>
  <c r="AB272" i="1"/>
  <c r="AE272" i="1" s="1"/>
  <c r="V272" i="1" s="1"/>
  <c r="X272" i="1" s="1"/>
  <c r="Y272" i="1" s="1"/>
  <c r="AB271" i="1"/>
  <c r="AE271" i="1" s="1"/>
  <c r="V271" i="1" s="1"/>
  <c r="X271" i="1" s="1"/>
  <c r="Y271" i="1" s="1"/>
  <c r="AB270" i="1"/>
  <c r="AE270" i="1" s="1"/>
  <c r="V270" i="1" s="1"/>
  <c r="X270" i="1" s="1"/>
  <c r="Y270" i="1" s="1"/>
  <c r="AB269" i="1"/>
  <c r="AE269" i="1" s="1"/>
  <c r="V269" i="1" s="1"/>
  <c r="X269" i="1" s="1"/>
  <c r="Y269" i="1" s="1"/>
  <c r="AB268" i="1"/>
  <c r="AE268" i="1" s="1"/>
  <c r="V268" i="1" s="1"/>
  <c r="X268" i="1" s="1"/>
  <c r="Y268" i="1" s="1"/>
  <c r="AB267" i="1"/>
  <c r="AE267" i="1" s="1"/>
  <c r="V267" i="1" s="1"/>
  <c r="X267" i="1" s="1"/>
  <c r="Y267" i="1" s="1"/>
  <c r="AB266" i="1"/>
  <c r="AE266" i="1" s="1"/>
  <c r="V266" i="1" s="1"/>
  <c r="X266" i="1" s="1"/>
  <c r="Y266" i="1" s="1"/>
  <c r="AB265" i="1"/>
  <c r="AE265" i="1" s="1"/>
  <c r="V265" i="1" s="1"/>
  <c r="X265" i="1" s="1"/>
  <c r="Y265" i="1" s="1"/>
  <c r="AB264" i="1"/>
  <c r="AE264" i="1" s="1"/>
  <c r="V264" i="1" s="1"/>
  <c r="X264" i="1" s="1"/>
  <c r="Y264" i="1" s="1"/>
  <c r="AB263" i="1"/>
  <c r="AE263" i="1" s="1"/>
  <c r="V263" i="1" s="1"/>
  <c r="X263" i="1" s="1"/>
  <c r="Y263" i="1" s="1"/>
  <c r="AB262" i="1"/>
  <c r="AE262" i="1" s="1"/>
  <c r="V262" i="1" s="1"/>
  <c r="X262" i="1" s="1"/>
  <c r="Y262" i="1" s="1"/>
  <c r="AB261" i="1"/>
  <c r="AE261" i="1" s="1"/>
  <c r="V261" i="1" s="1"/>
  <c r="X261" i="1" s="1"/>
  <c r="Y261" i="1" s="1"/>
  <c r="AB260" i="1"/>
  <c r="AE260" i="1" s="1"/>
  <c r="V260" i="1" s="1"/>
  <c r="X260" i="1" s="1"/>
  <c r="Y260" i="1" s="1"/>
  <c r="AB259" i="1"/>
  <c r="AE259" i="1" s="1"/>
  <c r="V259" i="1" s="1"/>
  <c r="X259" i="1" s="1"/>
  <c r="Y259" i="1" s="1"/>
  <c r="AB258" i="1"/>
  <c r="AE258" i="1" s="1"/>
  <c r="V258" i="1" s="1"/>
  <c r="X258" i="1" s="1"/>
  <c r="Y258" i="1" s="1"/>
  <c r="AB257" i="1"/>
  <c r="AE257" i="1" s="1"/>
  <c r="V257" i="1" s="1"/>
  <c r="X257" i="1" s="1"/>
  <c r="Y257" i="1" s="1"/>
  <c r="AB256" i="1"/>
  <c r="AE256" i="1" s="1"/>
  <c r="V256" i="1" s="1"/>
  <c r="X256" i="1" s="1"/>
  <c r="Y256" i="1" s="1"/>
  <c r="AB255" i="1"/>
  <c r="AE255" i="1" s="1"/>
  <c r="V255" i="1" s="1"/>
  <c r="X255" i="1" s="1"/>
  <c r="Y255" i="1" s="1"/>
  <c r="AB254" i="1"/>
  <c r="AE254" i="1" s="1"/>
  <c r="V254" i="1" s="1"/>
  <c r="X254" i="1" s="1"/>
  <c r="Y254" i="1" s="1"/>
  <c r="AB253" i="1"/>
  <c r="AE253" i="1" s="1"/>
  <c r="V253" i="1" s="1"/>
  <c r="X253" i="1" s="1"/>
  <c r="Y253" i="1" s="1"/>
  <c r="AB252" i="1"/>
  <c r="AE252" i="1" s="1"/>
  <c r="V252" i="1" s="1"/>
  <c r="X252" i="1" s="1"/>
  <c r="Y252" i="1" s="1"/>
  <c r="AB251" i="1"/>
  <c r="AE251" i="1" s="1"/>
  <c r="V251" i="1" s="1"/>
  <c r="X251" i="1" s="1"/>
  <c r="Y251" i="1" s="1"/>
  <c r="AB250" i="1"/>
  <c r="AE250" i="1" s="1"/>
  <c r="V250" i="1" s="1"/>
  <c r="X250" i="1" s="1"/>
  <c r="Y250" i="1" s="1"/>
  <c r="AB249" i="1"/>
  <c r="AE249" i="1" s="1"/>
  <c r="V249" i="1" s="1"/>
  <c r="X249" i="1" s="1"/>
  <c r="Y249" i="1" s="1"/>
  <c r="AB248" i="1"/>
  <c r="AE248" i="1" s="1"/>
  <c r="V248" i="1" s="1"/>
  <c r="X248" i="1" s="1"/>
  <c r="Y248" i="1" s="1"/>
  <c r="AB247" i="1"/>
  <c r="AE247" i="1" s="1"/>
  <c r="V247" i="1" s="1"/>
  <c r="X247" i="1" s="1"/>
  <c r="Y247" i="1" s="1"/>
  <c r="AB246" i="1"/>
  <c r="AE246" i="1" s="1"/>
  <c r="V246" i="1" s="1"/>
  <c r="X246" i="1" s="1"/>
  <c r="Y246" i="1" s="1"/>
  <c r="AB245" i="1"/>
  <c r="AE245" i="1" s="1"/>
  <c r="V245" i="1" s="1"/>
  <c r="X245" i="1" s="1"/>
  <c r="Y245" i="1" s="1"/>
  <c r="AB244" i="1"/>
  <c r="AE244" i="1" s="1"/>
  <c r="V244" i="1" s="1"/>
  <c r="X244" i="1" s="1"/>
  <c r="Y244" i="1" s="1"/>
  <c r="AB243" i="1"/>
  <c r="AE243" i="1" s="1"/>
  <c r="V243" i="1" s="1"/>
  <c r="X243" i="1" s="1"/>
  <c r="Y243" i="1" s="1"/>
  <c r="AB242" i="1"/>
  <c r="AE242" i="1" s="1"/>
  <c r="V242" i="1" s="1"/>
  <c r="X242" i="1" s="1"/>
  <c r="Y242" i="1" s="1"/>
  <c r="AB241" i="1"/>
  <c r="AE241" i="1" s="1"/>
  <c r="V241" i="1" s="1"/>
  <c r="X241" i="1" s="1"/>
  <c r="Y241" i="1" s="1"/>
  <c r="AB240" i="1"/>
  <c r="AE240" i="1" s="1"/>
  <c r="V240" i="1" s="1"/>
  <c r="X240" i="1" s="1"/>
  <c r="Y240" i="1" s="1"/>
  <c r="AB239" i="1"/>
  <c r="AE239" i="1" s="1"/>
  <c r="V239" i="1" s="1"/>
  <c r="X239" i="1" s="1"/>
  <c r="Y239" i="1" s="1"/>
  <c r="AB238" i="1"/>
  <c r="AE238" i="1" s="1"/>
  <c r="V238" i="1" s="1"/>
  <c r="X238" i="1" s="1"/>
  <c r="Y238" i="1" s="1"/>
  <c r="AB237" i="1"/>
  <c r="AE237" i="1" s="1"/>
  <c r="V237" i="1" s="1"/>
  <c r="X237" i="1" s="1"/>
  <c r="Y237" i="1" s="1"/>
  <c r="AB236" i="1"/>
  <c r="AE236" i="1" s="1"/>
  <c r="V236" i="1" s="1"/>
  <c r="X236" i="1" s="1"/>
  <c r="Y236" i="1" s="1"/>
  <c r="AB235" i="1"/>
  <c r="AE235" i="1" s="1"/>
  <c r="V235" i="1" s="1"/>
  <c r="X235" i="1" s="1"/>
  <c r="Y235" i="1" s="1"/>
  <c r="AB234" i="1"/>
  <c r="AE234" i="1" s="1"/>
  <c r="V234" i="1" s="1"/>
  <c r="X234" i="1" s="1"/>
  <c r="Y234" i="1" s="1"/>
  <c r="AB233" i="1"/>
  <c r="AE233" i="1" s="1"/>
  <c r="V233" i="1" s="1"/>
  <c r="X233" i="1" s="1"/>
  <c r="Y233" i="1" s="1"/>
  <c r="AB232" i="1"/>
  <c r="AE232" i="1" s="1"/>
  <c r="V232" i="1" s="1"/>
  <c r="X232" i="1" s="1"/>
  <c r="Y232" i="1" s="1"/>
  <c r="AB231" i="1"/>
  <c r="AE231" i="1" s="1"/>
  <c r="V231" i="1" s="1"/>
  <c r="X231" i="1" s="1"/>
  <c r="Y231" i="1" s="1"/>
  <c r="AB230" i="1"/>
  <c r="AE230" i="1" s="1"/>
  <c r="V230" i="1" s="1"/>
  <c r="X230" i="1" s="1"/>
  <c r="Y230" i="1" s="1"/>
  <c r="AB229" i="1"/>
  <c r="AE229" i="1" s="1"/>
  <c r="V229" i="1" s="1"/>
  <c r="X229" i="1" s="1"/>
  <c r="Y229" i="1" s="1"/>
  <c r="AB228" i="1"/>
  <c r="AE228" i="1" s="1"/>
  <c r="V228" i="1" s="1"/>
  <c r="X228" i="1" s="1"/>
  <c r="Y228" i="1" s="1"/>
  <c r="AB227" i="1"/>
  <c r="AE227" i="1" s="1"/>
  <c r="V227" i="1" s="1"/>
  <c r="X227" i="1" s="1"/>
  <c r="Y227" i="1" s="1"/>
  <c r="AB226" i="1"/>
  <c r="AE226" i="1" s="1"/>
  <c r="V226" i="1" s="1"/>
  <c r="X226" i="1" s="1"/>
  <c r="Y226" i="1" s="1"/>
  <c r="AB225" i="1"/>
  <c r="AE225" i="1" s="1"/>
  <c r="V225" i="1" s="1"/>
  <c r="X225" i="1" s="1"/>
  <c r="Y225" i="1" s="1"/>
  <c r="AB224" i="1"/>
  <c r="AE224" i="1" s="1"/>
  <c r="V224" i="1" s="1"/>
  <c r="X224" i="1" s="1"/>
  <c r="Y224" i="1" s="1"/>
  <c r="AB223" i="1"/>
  <c r="AE223" i="1" s="1"/>
  <c r="V223" i="1" s="1"/>
  <c r="X223" i="1" s="1"/>
  <c r="Y223" i="1" s="1"/>
  <c r="AB222" i="1"/>
  <c r="AE222" i="1" s="1"/>
  <c r="V222" i="1" s="1"/>
  <c r="X222" i="1" s="1"/>
  <c r="Y222" i="1" s="1"/>
  <c r="AB221" i="1"/>
  <c r="AE221" i="1" s="1"/>
  <c r="V221" i="1" s="1"/>
  <c r="X221" i="1" s="1"/>
  <c r="Y221" i="1" s="1"/>
  <c r="AB220" i="1"/>
  <c r="AE220" i="1" s="1"/>
  <c r="V220" i="1" s="1"/>
  <c r="X220" i="1" s="1"/>
  <c r="Y220" i="1" s="1"/>
  <c r="AB219" i="1"/>
  <c r="AE219" i="1" s="1"/>
  <c r="V219" i="1" s="1"/>
  <c r="X219" i="1" s="1"/>
  <c r="Y219" i="1" s="1"/>
  <c r="AB218" i="1"/>
  <c r="AE218" i="1" s="1"/>
  <c r="V218" i="1" s="1"/>
  <c r="X218" i="1" s="1"/>
  <c r="Y218" i="1" s="1"/>
  <c r="AB217" i="1"/>
  <c r="AE217" i="1" s="1"/>
  <c r="V217" i="1" s="1"/>
  <c r="X217" i="1" s="1"/>
  <c r="Y217" i="1" s="1"/>
  <c r="AB216" i="1"/>
  <c r="AE216" i="1" s="1"/>
  <c r="V216" i="1" s="1"/>
  <c r="X216" i="1" s="1"/>
  <c r="Y216" i="1" s="1"/>
  <c r="AB215" i="1"/>
  <c r="AE215" i="1" s="1"/>
  <c r="V215" i="1" s="1"/>
  <c r="X215" i="1" s="1"/>
  <c r="Y215" i="1" s="1"/>
  <c r="AB214" i="1"/>
  <c r="AE214" i="1" s="1"/>
  <c r="V214" i="1" s="1"/>
  <c r="X214" i="1" s="1"/>
  <c r="Y214" i="1" s="1"/>
  <c r="AB213" i="1"/>
  <c r="AE213" i="1" s="1"/>
  <c r="V213" i="1" s="1"/>
  <c r="X213" i="1" s="1"/>
  <c r="Y213" i="1" s="1"/>
  <c r="AB212" i="1"/>
  <c r="AE212" i="1" s="1"/>
  <c r="V212" i="1" s="1"/>
  <c r="X212" i="1" s="1"/>
  <c r="Y212" i="1" s="1"/>
  <c r="AB211" i="1"/>
  <c r="AE211" i="1" s="1"/>
  <c r="V211" i="1" s="1"/>
  <c r="X211" i="1" s="1"/>
  <c r="Y211" i="1" s="1"/>
  <c r="AB210" i="1"/>
  <c r="AE210" i="1" s="1"/>
  <c r="V210" i="1" s="1"/>
  <c r="X210" i="1" s="1"/>
  <c r="Y210" i="1" s="1"/>
  <c r="AB209" i="1"/>
  <c r="AE209" i="1" s="1"/>
  <c r="V209" i="1" s="1"/>
  <c r="X209" i="1" s="1"/>
  <c r="Y209" i="1" s="1"/>
  <c r="AB208" i="1"/>
  <c r="AE208" i="1" s="1"/>
  <c r="V208" i="1" s="1"/>
  <c r="X208" i="1" s="1"/>
  <c r="Y208" i="1" s="1"/>
  <c r="AB207" i="1"/>
  <c r="AE207" i="1" s="1"/>
  <c r="V207" i="1" s="1"/>
  <c r="X207" i="1" s="1"/>
  <c r="Y207" i="1" s="1"/>
  <c r="AB206" i="1"/>
  <c r="AE206" i="1" s="1"/>
  <c r="V206" i="1" s="1"/>
  <c r="X206" i="1" s="1"/>
  <c r="T206" i="1"/>
  <c r="AB205" i="1"/>
  <c r="AE205" i="1" s="1"/>
  <c r="V205" i="1" s="1"/>
  <c r="X205" i="1" s="1"/>
  <c r="T205" i="1"/>
  <c r="AB204" i="1"/>
  <c r="AE204" i="1" s="1"/>
  <c r="V204" i="1" s="1"/>
  <c r="X204" i="1" s="1"/>
  <c r="T204" i="1"/>
  <c r="AB203" i="1"/>
  <c r="AE203" i="1" s="1"/>
  <c r="V203" i="1" s="1"/>
  <c r="X203" i="1" s="1"/>
  <c r="T203" i="1"/>
  <c r="AB202" i="1"/>
  <c r="AE202" i="1" s="1"/>
  <c r="V202" i="1" s="1"/>
  <c r="X202" i="1" s="1"/>
  <c r="T202" i="1"/>
  <c r="AB201" i="1"/>
  <c r="AE201" i="1" s="1"/>
  <c r="V201" i="1" s="1"/>
  <c r="X201" i="1" s="1"/>
  <c r="T201" i="1"/>
  <c r="AB200" i="1"/>
  <c r="AE200" i="1" s="1"/>
  <c r="V200" i="1" s="1"/>
  <c r="X200" i="1" s="1"/>
  <c r="T200" i="1"/>
  <c r="AB199" i="1"/>
  <c r="AE199" i="1" s="1"/>
  <c r="V199" i="1" s="1"/>
  <c r="X199" i="1" s="1"/>
  <c r="T199" i="1"/>
  <c r="AB198" i="1"/>
  <c r="AE198" i="1" s="1"/>
  <c r="V198" i="1" s="1"/>
  <c r="X198" i="1" s="1"/>
  <c r="T198" i="1"/>
  <c r="AB197" i="1"/>
  <c r="AE197" i="1" s="1"/>
  <c r="V197" i="1" s="1"/>
  <c r="X197" i="1" s="1"/>
  <c r="T197" i="1"/>
  <c r="AB196" i="1"/>
  <c r="AE196" i="1" s="1"/>
  <c r="V196" i="1" s="1"/>
  <c r="X196" i="1" s="1"/>
  <c r="T196" i="1"/>
  <c r="AB195" i="1"/>
  <c r="AE195" i="1" s="1"/>
  <c r="V195" i="1" s="1"/>
  <c r="X195" i="1" s="1"/>
  <c r="T195" i="1"/>
  <c r="AB194" i="1"/>
  <c r="AE194" i="1" s="1"/>
  <c r="V194" i="1" s="1"/>
  <c r="X194" i="1" s="1"/>
  <c r="Y194" i="1" s="1"/>
  <c r="AB193" i="1"/>
  <c r="AE193" i="1" s="1"/>
  <c r="V193" i="1" s="1"/>
  <c r="X193" i="1" s="1"/>
  <c r="T193" i="1"/>
  <c r="AB192" i="1"/>
  <c r="AE192" i="1" s="1"/>
  <c r="V192" i="1" s="1"/>
  <c r="X192" i="1" s="1"/>
  <c r="T192" i="1"/>
  <c r="AB191" i="1"/>
  <c r="AE191" i="1" s="1"/>
  <c r="V191" i="1" s="1"/>
  <c r="X191" i="1" s="1"/>
  <c r="Y191" i="1" s="1"/>
  <c r="AB190" i="1"/>
  <c r="AE190" i="1" s="1"/>
  <c r="V190" i="1" s="1"/>
  <c r="X190" i="1" s="1"/>
  <c r="T190" i="1"/>
  <c r="AB189" i="1"/>
  <c r="AE189" i="1" s="1"/>
  <c r="V189" i="1" s="1"/>
  <c r="X189" i="1" s="1"/>
  <c r="T189" i="1"/>
  <c r="AB188" i="1"/>
  <c r="AE188" i="1" s="1"/>
  <c r="V188" i="1" s="1"/>
  <c r="X188" i="1" s="1"/>
  <c r="Y188" i="1" s="1"/>
  <c r="AB187" i="1"/>
  <c r="AE187" i="1" s="1"/>
  <c r="V187" i="1" s="1"/>
  <c r="X187" i="1" s="1"/>
  <c r="Y187" i="1" s="1"/>
  <c r="AB186" i="1"/>
  <c r="AE186" i="1" s="1"/>
  <c r="V186" i="1" s="1"/>
  <c r="X186" i="1" s="1"/>
  <c r="T186" i="1"/>
  <c r="AB185" i="1"/>
  <c r="AE185" i="1" s="1"/>
  <c r="V185" i="1" s="1"/>
  <c r="X185" i="1" s="1"/>
  <c r="T185" i="1"/>
  <c r="AB184" i="1"/>
  <c r="AE184" i="1" s="1"/>
  <c r="V184" i="1" s="1"/>
  <c r="X184" i="1" s="1"/>
  <c r="Y184" i="1" s="1"/>
  <c r="AB183" i="1"/>
  <c r="AE183" i="1" s="1"/>
  <c r="V183" i="1" s="1"/>
  <c r="X183" i="1" s="1"/>
  <c r="Y183" i="1" s="1"/>
  <c r="AB182" i="1"/>
  <c r="AE182" i="1" s="1"/>
  <c r="V182" i="1" s="1"/>
  <c r="X182" i="1" s="1"/>
  <c r="T182" i="1"/>
  <c r="AB181" i="1"/>
  <c r="AE181" i="1" s="1"/>
  <c r="V181" i="1" s="1"/>
  <c r="X181" i="1" s="1"/>
  <c r="T181" i="1"/>
  <c r="AB180" i="1"/>
  <c r="AE180" i="1" s="1"/>
  <c r="V180" i="1" s="1"/>
  <c r="X180" i="1" s="1"/>
  <c r="T180" i="1"/>
  <c r="AB179" i="1"/>
  <c r="AE179" i="1" s="1"/>
  <c r="V179" i="1" s="1"/>
  <c r="X179" i="1" s="1"/>
  <c r="Y179" i="1" s="1"/>
  <c r="AB178" i="1"/>
  <c r="AE178" i="1" s="1"/>
  <c r="V178" i="1" s="1"/>
  <c r="X178" i="1" s="1"/>
  <c r="T178" i="1"/>
  <c r="AB177" i="1"/>
  <c r="AE177" i="1" s="1"/>
  <c r="V177" i="1" s="1"/>
  <c r="X177" i="1" s="1"/>
  <c r="Y177" i="1" s="1"/>
  <c r="AB176" i="1"/>
  <c r="AE176" i="1" s="1"/>
  <c r="V176" i="1" s="1"/>
  <c r="X176" i="1" s="1"/>
  <c r="Y176" i="1" s="1"/>
  <c r="AB175" i="1"/>
  <c r="AE175" i="1" s="1"/>
  <c r="V175" i="1" s="1"/>
  <c r="X175" i="1" s="1"/>
  <c r="Y175" i="1" s="1"/>
  <c r="AB174" i="1"/>
  <c r="AE174" i="1" s="1"/>
  <c r="V174" i="1" s="1"/>
  <c r="X174" i="1" s="1"/>
  <c r="T174" i="1"/>
  <c r="AB173" i="1"/>
  <c r="AE173" i="1" s="1"/>
  <c r="V173" i="1" s="1"/>
  <c r="X173" i="1" s="1"/>
  <c r="Y173" i="1" s="1"/>
  <c r="AB172" i="1"/>
  <c r="AE172" i="1" s="1"/>
  <c r="V172" i="1" s="1"/>
  <c r="X172" i="1" s="1"/>
  <c r="T172" i="1"/>
  <c r="AB171" i="1"/>
  <c r="AE171" i="1" s="1"/>
  <c r="V171" i="1" s="1"/>
  <c r="X171" i="1" s="1"/>
  <c r="Y171" i="1" s="1"/>
  <c r="AB170" i="1"/>
  <c r="AE170" i="1" s="1"/>
  <c r="V170" i="1" s="1"/>
  <c r="X170" i="1" s="1"/>
  <c r="Y170" i="1" s="1"/>
  <c r="AB169" i="1"/>
  <c r="AE169" i="1" s="1"/>
  <c r="V169" i="1" s="1"/>
  <c r="X169" i="1" s="1"/>
  <c r="Y169" i="1" s="1"/>
  <c r="AB168" i="1"/>
  <c r="AE168" i="1" s="1"/>
  <c r="V168" i="1" s="1"/>
  <c r="X168" i="1" s="1"/>
  <c r="T168" i="1"/>
  <c r="AB167" i="1"/>
  <c r="AE167" i="1" s="1"/>
  <c r="V167" i="1" s="1"/>
  <c r="X167" i="1" s="1"/>
  <c r="Y167" i="1" s="1"/>
  <c r="AB166" i="1"/>
  <c r="AE166" i="1" s="1"/>
  <c r="V166" i="1" s="1"/>
  <c r="X166" i="1" s="1"/>
  <c r="T166" i="1"/>
  <c r="AB165" i="1"/>
  <c r="AE165" i="1" s="1"/>
  <c r="V165" i="1" s="1"/>
  <c r="X165" i="1" s="1"/>
  <c r="Y165" i="1" s="1"/>
  <c r="AB164" i="1"/>
  <c r="AE164" i="1" s="1"/>
  <c r="V164" i="1" s="1"/>
  <c r="X164" i="1" s="1"/>
  <c r="Y164" i="1" s="1"/>
  <c r="AB163" i="1"/>
  <c r="AE163" i="1" s="1"/>
  <c r="V163" i="1" s="1"/>
  <c r="X163" i="1" s="1"/>
  <c r="Y163" i="1" s="1"/>
  <c r="AB162" i="1"/>
  <c r="AE162" i="1" s="1"/>
  <c r="V162" i="1" s="1"/>
  <c r="X162" i="1" s="1"/>
  <c r="T162" i="1"/>
  <c r="AB161" i="1"/>
  <c r="AE161" i="1" s="1"/>
  <c r="V161" i="1" s="1"/>
  <c r="X161" i="1" s="1"/>
  <c r="Y161" i="1" s="1"/>
  <c r="AB160" i="1"/>
  <c r="AE160" i="1" s="1"/>
  <c r="V160" i="1" s="1"/>
  <c r="X160" i="1" s="1"/>
  <c r="Y160" i="1" s="1"/>
  <c r="AB159" i="1"/>
  <c r="AE159" i="1" s="1"/>
  <c r="V159" i="1" s="1"/>
  <c r="X159" i="1" s="1"/>
  <c r="Y159" i="1" s="1"/>
  <c r="AB158" i="1"/>
  <c r="AE158" i="1" s="1"/>
  <c r="V158" i="1" s="1"/>
  <c r="X158" i="1" s="1"/>
  <c r="Y158" i="1" s="1"/>
  <c r="AB157" i="1"/>
  <c r="AE157" i="1" s="1"/>
  <c r="V157" i="1" s="1"/>
  <c r="X157" i="1" s="1"/>
  <c r="Y157" i="1" s="1"/>
  <c r="AB156" i="1"/>
  <c r="AE156" i="1" s="1"/>
  <c r="V156" i="1" s="1"/>
  <c r="X156" i="1" s="1"/>
  <c r="Y156" i="1" s="1"/>
  <c r="AB155" i="1"/>
  <c r="AE155" i="1" s="1"/>
  <c r="V155" i="1" s="1"/>
  <c r="X155" i="1" s="1"/>
  <c r="Y155" i="1" s="1"/>
  <c r="AB154" i="1"/>
  <c r="AE154" i="1" s="1"/>
  <c r="V154" i="1" s="1"/>
  <c r="X154" i="1" s="1"/>
  <c r="Y154" i="1" s="1"/>
  <c r="AB153" i="1"/>
  <c r="AE153" i="1" s="1"/>
  <c r="V153" i="1" s="1"/>
  <c r="X153" i="1" s="1"/>
  <c r="Y153" i="1" s="1"/>
  <c r="AB152" i="1"/>
  <c r="AE152" i="1" s="1"/>
  <c r="V152" i="1" s="1"/>
  <c r="X152" i="1" s="1"/>
  <c r="Y152" i="1" s="1"/>
  <c r="AB151" i="1"/>
  <c r="AE151" i="1" s="1"/>
  <c r="V151" i="1" s="1"/>
  <c r="X151" i="1" s="1"/>
  <c r="Y151" i="1" s="1"/>
  <c r="AB150" i="1"/>
  <c r="AE150" i="1" s="1"/>
  <c r="V150" i="1" s="1"/>
  <c r="X150" i="1" s="1"/>
  <c r="Y150" i="1" s="1"/>
  <c r="AB149" i="1"/>
  <c r="AE149" i="1" s="1"/>
  <c r="V149" i="1" s="1"/>
  <c r="X149" i="1" s="1"/>
  <c r="Y149" i="1" s="1"/>
  <c r="AB148" i="1"/>
  <c r="AE148" i="1" s="1"/>
  <c r="V148" i="1" s="1"/>
  <c r="X148" i="1" s="1"/>
  <c r="Y148" i="1" s="1"/>
  <c r="AB147" i="1"/>
  <c r="AE147" i="1" s="1"/>
  <c r="V147" i="1" s="1"/>
  <c r="X147" i="1" s="1"/>
  <c r="Y147" i="1" s="1"/>
  <c r="AB146" i="1"/>
  <c r="AE146" i="1" s="1"/>
  <c r="V146" i="1" s="1"/>
  <c r="X146" i="1" s="1"/>
  <c r="Y146" i="1" s="1"/>
  <c r="AB145" i="1"/>
  <c r="AE145" i="1" s="1"/>
  <c r="V145" i="1" s="1"/>
  <c r="X145" i="1" s="1"/>
  <c r="Y145" i="1" s="1"/>
  <c r="AB144" i="1"/>
  <c r="AE144" i="1" s="1"/>
  <c r="V144" i="1" s="1"/>
  <c r="X144" i="1" s="1"/>
  <c r="Y144" i="1" s="1"/>
  <c r="AB143" i="1"/>
  <c r="AE143" i="1" s="1"/>
  <c r="V143" i="1" s="1"/>
  <c r="X143" i="1" s="1"/>
  <c r="Y143" i="1" s="1"/>
  <c r="AB142" i="1"/>
  <c r="AE142" i="1" s="1"/>
  <c r="V142" i="1" s="1"/>
  <c r="X142" i="1" s="1"/>
  <c r="Y142" i="1" s="1"/>
  <c r="AB141" i="1"/>
  <c r="AE141" i="1" s="1"/>
  <c r="V141" i="1" s="1"/>
  <c r="X141" i="1" s="1"/>
  <c r="Y141" i="1" s="1"/>
  <c r="AB140" i="1"/>
  <c r="AE140" i="1" s="1"/>
  <c r="V140" i="1" s="1"/>
  <c r="X140" i="1" s="1"/>
  <c r="Y140" i="1" s="1"/>
  <c r="AB139" i="1"/>
  <c r="AE139" i="1" s="1"/>
  <c r="V139" i="1" s="1"/>
  <c r="X139" i="1" s="1"/>
  <c r="Y139" i="1" s="1"/>
  <c r="AB138" i="1"/>
  <c r="AE138" i="1" s="1"/>
  <c r="V138" i="1" s="1"/>
  <c r="X138" i="1" s="1"/>
  <c r="Y138" i="1" s="1"/>
  <c r="AB137" i="1"/>
  <c r="AE137" i="1" s="1"/>
  <c r="V137" i="1" s="1"/>
  <c r="X137" i="1" s="1"/>
  <c r="Y137" i="1" s="1"/>
  <c r="AB136" i="1"/>
  <c r="AE136" i="1" s="1"/>
  <c r="V136" i="1" s="1"/>
  <c r="X136" i="1" s="1"/>
  <c r="Y136" i="1" s="1"/>
  <c r="AB135" i="1"/>
  <c r="AE135" i="1" s="1"/>
  <c r="V135" i="1" s="1"/>
  <c r="X135" i="1" s="1"/>
  <c r="Y135" i="1" s="1"/>
  <c r="AB134" i="1"/>
  <c r="AE134" i="1" s="1"/>
  <c r="V134" i="1" s="1"/>
  <c r="X134" i="1" s="1"/>
  <c r="Y134" i="1" s="1"/>
  <c r="AB133" i="1"/>
  <c r="AE133" i="1" s="1"/>
  <c r="V133" i="1" s="1"/>
  <c r="X133" i="1" s="1"/>
  <c r="Y133" i="1" s="1"/>
  <c r="AB132" i="1"/>
  <c r="AE132" i="1" s="1"/>
  <c r="V132" i="1" s="1"/>
  <c r="X132" i="1" s="1"/>
  <c r="Y132" i="1" s="1"/>
  <c r="AB131" i="1"/>
  <c r="AE131" i="1" s="1"/>
  <c r="V131" i="1" s="1"/>
  <c r="X131" i="1" s="1"/>
  <c r="Y131" i="1" s="1"/>
  <c r="AB130" i="1"/>
  <c r="AE130" i="1" s="1"/>
  <c r="V130" i="1" s="1"/>
  <c r="X130" i="1" s="1"/>
  <c r="Y130" i="1" s="1"/>
  <c r="AB129" i="1"/>
  <c r="AE129" i="1" s="1"/>
  <c r="V129" i="1" s="1"/>
  <c r="X129" i="1" s="1"/>
  <c r="Y129" i="1" s="1"/>
  <c r="AB128" i="1"/>
  <c r="AE128" i="1" s="1"/>
  <c r="V128" i="1" s="1"/>
  <c r="X128" i="1" s="1"/>
  <c r="Y128" i="1" s="1"/>
  <c r="AB127" i="1"/>
  <c r="AE127" i="1" s="1"/>
  <c r="V127" i="1" s="1"/>
  <c r="X127" i="1" s="1"/>
  <c r="Y127" i="1" s="1"/>
  <c r="AB126" i="1"/>
  <c r="AE126" i="1" s="1"/>
  <c r="V126" i="1" s="1"/>
  <c r="X126" i="1" s="1"/>
  <c r="Y126" i="1" s="1"/>
  <c r="AB125" i="1"/>
  <c r="AE125" i="1" s="1"/>
  <c r="V125" i="1" s="1"/>
  <c r="X125" i="1" s="1"/>
  <c r="Y125" i="1" s="1"/>
  <c r="AB124" i="1"/>
  <c r="AE124" i="1" s="1"/>
  <c r="V124" i="1" s="1"/>
  <c r="X124" i="1" s="1"/>
  <c r="Y124" i="1" s="1"/>
  <c r="AB123" i="1"/>
  <c r="AE123" i="1" s="1"/>
  <c r="V123" i="1" s="1"/>
  <c r="X123" i="1" s="1"/>
  <c r="Y123" i="1" s="1"/>
  <c r="AB122" i="1"/>
  <c r="AE122" i="1" s="1"/>
  <c r="V122" i="1" s="1"/>
  <c r="X122" i="1" s="1"/>
  <c r="Y122" i="1" s="1"/>
  <c r="AB121" i="1"/>
  <c r="AE121" i="1" s="1"/>
  <c r="V121" i="1" s="1"/>
  <c r="X121" i="1" s="1"/>
  <c r="Y121" i="1" s="1"/>
  <c r="AB120" i="1"/>
  <c r="AE120" i="1" s="1"/>
  <c r="V120" i="1" s="1"/>
  <c r="X120" i="1" s="1"/>
  <c r="Y120" i="1" s="1"/>
  <c r="AB119" i="1"/>
  <c r="AE119" i="1" s="1"/>
  <c r="V119" i="1" s="1"/>
  <c r="X119" i="1" s="1"/>
  <c r="Y119" i="1" s="1"/>
  <c r="AB118" i="1"/>
  <c r="AE118" i="1" s="1"/>
  <c r="V118" i="1" s="1"/>
  <c r="X118" i="1" s="1"/>
  <c r="Y118" i="1" s="1"/>
  <c r="AB117" i="1"/>
  <c r="AE117" i="1" s="1"/>
  <c r="V117" i="1" s="1"/>
  <c r="X117" i="1" s="1"/>
  <c r="Y117" i="1" s="1"/>
  <c r="AB116" i="1"/>
  <c r="AE116" i="1" s="1"/>
  <c r="V116" i="1" s="1"/>
  <c r="X116" i="1" s="1"/>
  <c r="Y116" i="1" s="1"/>
  <c r="AB115" i="1"/>
  <c r="AE115" i="1" s="1"/>
  <c r="V115" i="1" s="1"/>
  <c r="X115" i="1" s="1"/>
  <c r="Y115" i="1" s="1"/>
  <c r="AB114" i="1"/>
  <c r="AE114" i="1" s="1"/>
  <c r="V114" i="1" s="1"/>
  <c r="X114" i="1" s="1"/>
  <c r="Y114" i="1" s="1"/>
  <c r="AB113" i="1"/>
  <c r="AE113" i="1" s="1"/>
  <c r="V113" i="1" s="1"/>
  <c r="X113" i="1" s="1"/>
  <c r="Y113" i="1" s="1"/>
  <c r="AB112" i="1"/>
  <c r="AE112" i="1" s="1"/>
  <c r="V112" i="1" s="1"/>
  <c r="X112" i="1" s="1"/>
  <c r="T112" i="1"/>
  <c r="AB111" i="1"/>
  <c r="AE111" i="1" s="1"/>
  <c r="V111" i="1" s="1"/>
  <c r="X111" i="1" s="1"/>
  <c r="T111" i="1"/>
  <c r="AB110" i="1"/>
  <c r="AE110" i="1" s="1"/>
  <c r="V110" i="1" s="1"/>
  <c r="X110" i="1" s="1"/>
  <c r="T110" i="1"/>
  <c r="AB109" i="1"/>
  <c r="AE109" i="1" s="1"/>
  <c r="V109" i="1" s="1"/>
  <c r="X109" i="1" s="1"/>
  <c r="Y109" i="1" s="1"/>
  <c r="AB108" i="1"/>
  <c r="AE108" i="1" s="1"/>
  <c r="V108" i="1" s="1"/>
  <c r="X108" i="1" s="1"/>
  <c r="T108" i="1"/>
  <c r="AB107" i="1"/>
  <c r="AE107" i="1" s="1"/>
  <c r="V107" i="1" s="1"/>
  <c r="X107" i="1" s="1"/>
  <c r="Y107" i="1" s="1"/>
  <c r="AB106" i="1"/>
  <c r="AE106" i="1" s="1"/>
  <c r="V106" i="1" s="1"/>
  <c r="X106" i="1" s="1"/>
  <c r="T106" i="1"/>
  <c r="AB105" i="1"/>
  <c r="AE105" i="1" s="1"/>
  <c r="V105" i="1" s="1"/>
  <c r="X105" i="1" s="1"/>
  <c r="Y105" i="1" s="1"/>
  <c r="AB104" i="1"/>
  <c r="AE104" i="1" s="1"/>
  <c r="V104" i="1" s="1"/>
  <c r="X104" i="1" s="1"/>
  <c r="Y104" i="1" s="1"/>
  <c r="AB103" i="1"/>
  <c r="AE103" i="1" s="1"/>
  <c r="V103" i="1" s="1"/>
  <c r="X103" i="1" s="1"/>
  <c r="T103" i="1"/>
  <c r="AB102" i="1"/>
  <c r="AE102" i="1" s="1"/>
  <c r="V102" i="1" s="1"/>
  <c r="X102" i="1" s="1"/>
  <c r="Y102" i="1" s="1"/>
  <c r="AB101" i="1"/>
  <c r="AE101" i="1" s="1"/>
  <c r="V101" i="1" s="1"/>
  <c r="X101" i="1" s="1"/>
  <c r="Y101" i="1" s="1"/>
  <c r="AB100" i="1"/>
  <c r="AE100" i="1" s="1"/>
  <c r="V100" i="1" s="1"/>
  <c r="X100" i="1" s="1"/>
  <c r="T100" i="1"/>
  <c r="AB99" i="1"/>
  <c r="AE99" i="1" s="1"/>
  <c r="V99" i="1" s="1"/>
  <c r="X99" i="1" s="1"/>
  <c r="Y99" i="1" s="1"/>
  <c r="AB98" i="1"/>
  <c r="AE98" i="1" s="1"/>
  <c r="V98" i="1" s="1"/>
  <c r="X98" i="1" s="1"/>
  <c r="T98" i="1"/>
  <c r="AB97" i="1"/>
  <c r="AE97" i="1" s="1"/>
  <c r="V97" i="1" s="1"/>
  <c r="X97" i="1" s="1"/>
  <c r="T97" i="1"/>
  <c r="AB96" i="1"/>
  <c r="AE96" i="1" s="1"/>
  <c r="V96" i="1" s="1"/>
  <c r="X96" i="1" s="1"/>
  <c r="T96" i="1"/>
  <c r="AB95" i="1"/>
  <c r="AE95" i="1" s="1"/>
  <c r="V95" i="1" s="1"/>
  <c r="X95" i="1" s="1"/>
  <c r="T95" i="1"/>
  <c r="AB94" i="1"/>
  <c r="AE94" i="1" s="1"/>
  <c r="V94" i="1" s="1"/>
  <c r="X94" i="1" s="1"/>
  <c r="T94" i="1"/>
  <c r="AB93" i="1"/>
  <c r="AE93" i="1" s="1"/>
  <c r="V93" i="1" s="1"/>
  <c r="X93" i="1" s="1"/>
  <c r="Y93" i="1" s="1"/>
  <c r="AB92" i="1"/>
  <c r="AE92" i="1" s="1"/>
  <c r="V92" i="1" s="1"/>
  <c r="X92" i="1" s="1"/>
  <c r="Y92" i="1" s="1"/>
  <c r="AB91" i="1"/>
  <c r="AE91" i="1" s="1"/>
  <c r="V91" i="1" s="1"/>
  <c r="X91" i="1" s="1"/>
  <c r="Y91" i="1" s="1"/>
  <c r="AB90" i="1"/>
  <c r="AE90" i="1" s="1"/>
  <c r="V90" i="1" s="1"/>
  <c r="X90" i="1" s="1"/>
  <c r="Y90" i="1" s="1"/>
  <c r="AB89" i="1"/>
  <c r="AE89" i="1" s="1"/>
  <c r="V89" i="1" s="1"/>
  <c r="X89" i="1" s="1"/>
  <c r="Y89" i="1" s="1"/>
  <c r="AB88" i="1"/>
  <c r="AE88" i="1" s="1"/>
  <c r="V88" i="1" s="1"/>
  <c r="X88" i="1" s="1"/>
  <c r="Y88" i="1" s="1"/>
  <c r="AB87" i="1"/>
  <c r="AE87" i="1" s="1"/>
  <c r="V87" i="1" s="1"/>
  <c r="X87" i="1" s="1"/>
  <c r="Y87" i="1" s="1"/>
  <c r="AB86" i="1"/>
  <c r="AE86" i="1" s="1"/>
  <c r="V86" i="1" s="1"/>
  <c r="X86" i="1" s="1"/>
  <c r="Y86" i="1" s="1"/>
  <c r="AB85" i="1"/>
  <c r="AE85" i="1" s="1"/>
  <c r="V85" i="1" s="1"/>
  <c r="X85" i="1" s="1"/>
  <c r="Y85" i="1" s="1"/>
  <c r="AB84" i="1"/>
  <c r="AE84" i="1" s="1"/>
  <c r="V84" i="1" s="1"/>
  <c r="X84" i="1" s="1"/>
  <c r="Y84" i="1" s="1"/>
  <c r="AB83" i="1"/>
  <c r="AE83" i="1" s="1"/>
  <c r="V83" i="1" s="1"/>
  <c r="X83" i="1" s="1"/>
  <c r="Y83" i="1" s="1"/>
  <c r="AB82" i="1"/>
  <c r="AE82" i="1" s="1"/>
  <c r="V82" i="1" s="1"/>
  <c r="X82" i="1" s="1"/>
  <c r="Y82" i="1" s="1"/>
  <c r="AB81" i="1"/>
  <c r="AE81" i="1" s="1"/>
  <c r="V81" i="1" s="1"/>
  <c r="X81" i="1" s="1"/>
  <c r="Y81" i="1" s="1"/>
  <c r="AB80" i="1"/>
  <c r="AE80" i="1" s="1"/>
  <c r="V80" i="1" s="1"/>
  <c r="X80" i="1" s="1"/>
  <c r="Y80" i="1" s="1"/>
  <c r="AB79" i="1"/>
  <c r="AE79" i="1" s="1"/>
  <c r="V79" i="1" s="1"/>
  <c r="X79" i="1" s="1"/>
  <c r="Y79" i="1" s="1"/>
  <c r="AB78" i="1"/>
  <c r="AE78" i="1" s="1"/>
  <c r="V78" i="1" s="1"/>
  <c r="X78" i="1" s="1"/>
  <c r="Y78" i="1" s="1"/>
  <c r="AB77" i="1"/>
  <c r="AE77" i="1" s="1"/>
  <c r="V77" i="1" s="1"/>
  <c r="X77" i="1" s="1"/>
  <c r="Y77" i="1" s="1"/>
  <c r="AB76" i="1"/>
  <c r="AE76" i="1" s="1"/>
  <c r="V76" i="1" s="1"/>
  <c r="X76" i="1" s="1"/>
  <c r="Y76" i="1" s="1"/>
  <c r="AB75" i="1"/>
  <c r="AE75" i="1" s="1"/>
  <c r="V75" i="1" s="1"/>
  <c r="X75" i="1" s="1"/>
  <c r="Y75" i="1" s="1"/>
  <c r="AB74" i="1"/>
  <c r="AE74" i="1" s="1"/>
  <c r="V74" i="1" s="1"/>
  <c r="X74" i="1" s="1"/>
  <c r="Y74" i="1" s="1"/>
  <c r="AB73" i="1"/>
  <c r="AE73" i="1" s="1"/>
  <c r="V73" i="1" s="1"/>
  <c r="X73" i="1" s="1"/>
  <c r="Y73" i="1" s="1"/>
  <c r="AB72" i="1"/>
  <c r="AE72" i="1" s="1"/>
  <c r="V72" i="1" s="1"/>
  <c r="X72" i="1" s="1"/>
  <c r="Y72" i="1" s="1"/>
  <c r="AB71" i="1"/>
  <c r="AE71" i="1" s="1"/>
  <c r="V71" i="1" s="1"/>
  <c r="X71" i="1" s="1"/>
  <c r="Y71" i="1" s="1"/>
  <c r="AB70" i="1"/>
  <c r="AE70" i="1" s="1"/>
  <c r="V70" i="1" s="1"/>
  <c r="X70" i="1" s="1"/>
  <c r="Y70" i="1" s="1"/>
  <c r="AB69" i="1"/>
  <c r="AE69" i="1" s="1"/>
  <c r="V69" i="1" s="1"/>
  <c r="X69" i="1" s="1"/>
  <c r="Y69" i="1" s="1"/>
  <c r="AB68" i="1"/>
  <c r="AE68" i="1" s="1"/>
  <c r="V68" i="1" s="1"/>
  <c r="X68" i="1" s="1"/>
  <c r="Y68" i="1" s="1"/>
  <c r="AB67" i="1"/>
  <c r="AE67" i="1" s="1"/>
  <c r="V67" i="1" s="1"/>
  <c r="X67" i="1" s="1"/>
  <c r="Y67" i="1" s="1"/>
  <c r="AB66" i="1"/>
  <c r="AE66" i="1" s="1"/>
  <c r="V66" i="1" s="1"/>
  <c r="X66" i="1" s="1"/>
  <c r="Y66" i="1" s="1"/>
  <c r="AB65" i="1"/>
  <c r="AE65" i="1" s="1"/>
  <c r="V65" i="1" s="1"/>
  <c r="X65" i="1" s="1"/>
  <c r="Y65" i="1" s="1"/>
  <c r="AB64" i="1"/>
  <c r="AE64" i="1" s="1"/>
  <c r="V64" i="1" s="1"/>
  <c r="X64" i="1" s="1"/>
  <c r="Y64" i="1" s="1"/>
  <c r="AB63" i="1"/>
  <c r="AE63" i="1" s="1"/>
  <c r="V63" i="1" s="1"/>
  <c r="X63" i="1" s="1"/>
  <c r="Y63" i="1" s="1"/>
  <c r="AB62" i="1"/>
  <c r="AE62" i="1" s="1"/>
  <c r="V62" i="1" s="1"/>
  <c r="X62" i="1" s="1"/>
  <c r="Y62" i="1" s="1"/>
  <c r="AB61" i="1"/>
  <c r="AE61" i="1" s="1"/>
  <c r="V61" i="1" s="1"/>
  <c r="X61" i="1" s="1"/>
  <c r="Y61" i="1" s="1"/>
  <c r="AB60" i="1"/>
  <c r="AE60" i="1" s="1"/>
  <c r="V60" i="1" s="1"/>
  <c r="X60" i="1" s="1"/>
  <c r="Y60" i="1" s="1"/>
  <c r="AB59" i="1"/>
  <c r="AE59" i="1" s="1"/>
  <c r="V59" i="1" s="1"/>
  <c r="X59" i="1" s="1"/>
  <c r="Y59" i="1" s="1"/>
  <c r="AB58" i="1"/>
  <c r="AE58" i="1" s="1"/>
  <c r="V58" i="1" s="1"/>
  <c r="X58" i="1" s="1"/>
  <c r="Y58" i="1" s="1"/>
  <c r="AB57" i="1"/>
  <c r="AE57" i="1" s="1"/>
  <c r="V57" i="1" s="1"/>
  <c r="X57" i="1" s="1"/>
  <c r="Y57" i="1" s="1"/>
  <c r="AB56" i="1"/>
  <c r="AE56" i="1" s="1"/>
  <c r="V56" i="1" s="1"/>
  <c r="X56" i="1" s="1"/>
  <c r="Y56" i="1" s="1"/>
  <c r="AB55" i="1"/>
  <c r="AE55" i="1" s="1"/>
  <c r="V55" i="1" s="1"/>
  <c r="X55" i="1" s="1"/>
  <c r="Y55" i="1" s="1"/>
  <c r="AB54" i="1"/>
  <c r="AE54" i="1" s="1"/>
  <c r="V54" i="1" s="1"/>
  <c r="X54" i="1" s="1"/>
  <c r="Y54" i="1" s="1"/>
  <c r="AB53" i="1"/>
  <c r="AE53" i="1" s="1"/>
  <c r="V53" i="1" s="1"/>
  <c r="X53" i="1" s="1"/>
  <c r="Y53" i="1" s="1"/>
  <c r="AB52" i="1"/>
  <c r="AE52" i="1" s="1"/>
  <c r="V52" i="1" s="1"/>
  <c r="X52" i="1" s="1"/>
  <c r="Y52" i="1" s="1"/>
  <c r="AB51" i="1"/>
  <c r="AE51" i="1" s="1"/>
  <c r="V51" i="1" s="1"/>
  <c r="X51" i="1" s="1"/>
  <c r="Y51" i="1" s="1"/>
  <c r="AB50" i="1"/>
  <c r="AE50" i="1" s="1"/>
  <c r="V50" i="1" s="1"/>
  <c r="X50" i="1" s="1"/>
  <c r="Y50" i="1" s="1"/>
  <c r="AB49" i="1"/>
  <c r="AE49" i="1" s="1"/>
  <c r="V49" i="1" s="1"/>
  <c r="X49" i="1" s="1"/>
  <c r="Y49" i="1" s="1"/>
  <c r="AB48" i="1"/>
  <c r="AE48" i="1" s="1"/>
  <c r="V48" i="1" s="1"/>
  <c r="X48" i="1" s="1"/>
  <c r="Y48" i="1" s="1"/>
  <c r="AB47" i="1"/>
  <c r="AE47" i="1" s="1"/>
  <c r="V47" i="1" s="1"/>
  <c r="X47" i="1" s="1"/>
  <c r="Y47" i="1" s="1"/>
  <c r="AB46" i="1"/>
  <c r="AE46" i="1" s="1"/>
  <c r="V46" i="1" s="1"/>
  <c r="X46" i="1" s="1"/>
  <c r="Y46" i="1" s="1"/>
  <c r="AB45" i="1"/>
  <c r="AE45" i="1" s="1"/>
  <c r="V45" i="1" s="1"/>
  <c r="X45" i="1" s="1"/>
  <c r="Y45" i="1" s="1"/>
  <c r="AB44" i="1"/>
  <c r="AE44" i="1" s="1"/>
  <c r="V44" i="1" s="1"/>
  <c r="X44" i="1" s="1"/>
  <c r="Y44" i="1" s="1"/>
  <c r="AB43" i="1"/>
  <c r="AE43" i="1" s="1"/>
  <c r="V43" i="1" s="1"/>
  <c r="X43" i="1" s="1"/>
  <c r="Y43" i="1" s="1"/>
  <c r="AB42" i="1"/>
  <c r="AE42" i="1" s="1"/>
  <c r="V42" i="1" s="1"/>
  <c r="X42" i="1" s="1"/>
  <c r="Y42" i="1" s="1"/>
  <c r="AB41" i="1"/>
  <c r="AE41" i="1" s="1"/>
  <c r="V41" i="1" s="1"/>
  <c r="X41" i="1" s="1"/>
  <c r="Y41" i="1" s="1"/>
  <c r="AB40" i="1"/>
  <c r="AE40" i="1" s="1"/>
  <c r="V40" i="1" s="1"/>
  <c r="X40" i="1" s="1"/>
  <c r="Y40" i="1" s="1"/>
  <c r="AB39" i="1"/>
  <c r="AE39" i="1" s="1"/>
  <c r="V39" i="1" s="1"/>
  <c r="X39" i="1" s="1"/>
  <c r="Y39" i="1" s="1"/>
  <c r="AB38" i="1"/>
  <c r="AE38" i="1" s="1"/>
  <c r="V38" i="1" s="1"/>
  <c r="X38" i="1" s="1"/>
  <c r="Y38" i="1" s="1"/>
  <c r="AB37" i="1"/>
  <c r="AE37" i="1" s="1"/>
  <c r="V37" i="1" s="1"/>
  <c r="X37" i="1" s="1"/>
  <c r="Y37" i="1" s="1"/>
  <c r="AB36" i="1"/>
  <c r="AE36" i="1" s="1"/>
  <c r="V36" i="1" s="1"/>
  <c r="X36" i="1" s="1"/>
  <c r="Y36" i="1" s="1"/>
  <c r="AB35" i="1"/>
  <c r="AE35" i="1" s="1"/>
  <c r="V35" i="1" s="1"/>
  <c r="X35" i="1" s="1"/>
  <c r="Y35" i="1" s="1"/>
  <c r="AB34" i="1"/>
  <c r="AE34" i="1" s="1"/>
  <c r="V34" i="1" s="1"/>
  <c r="X34" i="1" s="1"/>
  <c r="Y34" i="1" s="1"/>
  <c r="AB33" i="1"/>
  <c r="AE33" i="1" s="1"/>
  <c r="V33" i="1" s="1"/>
  <c r="X33" i="1" s="1"/>
  <c r="Y33" i="1" s="1"/>
  <c r="AB32" i="1"/>
  <c r="AE32" i="1" s="1"/>
  <c r="V32" i="1" s="1"/>
  <c r="X32" i="1" s="1"/>
  <c r="Y32" i="1" s="1"/>
  <c r="AB31" i="1"/>
  <c r="AE31" i="1" s="1"/>
  <c r="V31" i="1" s="1"/>
  <c r="X31" i="1" s="1"/>
  <c r="Y31" i="1" s="1"/>
  <c r="AB30" i="1"/>
  <c r="AE30" i="1" s="1"/>
  <c r="V30" i="1" s="1"/>
  <c r="X30" i="1" s="1"/>
  <c r="Y30" i="1" s="1"/>
  <c r="AB29" i="1"/>
  <c r="AE29" i="1" s="1"/>
  <c r="V29" i="1" s="1"/>
  <c r="X29" i="1" s="1"/>
  <c r="Y29" i="1" s="1"/>
  <c r="AB28" i="1"/>
  <c r="AE28" i="1" s="1"/>
  <c r="V28" i="1" s="1"/>
  <c r="X28" i="1" s="1"/>
  <c r="Y28" i="1" s="1"/>
  <c r="AB27" i="1"/>
  <c r="AE27" i="1" s="1"/>
  <c r="V27" i="1" s="1"/>
  <c r="X27" i="1" s="1"/>
  <c r="Y27" i="1" s="1"/>
  <c r="AB26" i="1"/>
  <c r="AE26" i="1" s="1"/>
  <c r="V26" i="1" s="1"/>
  <c r="X26" i="1" s="1"/>
  <c r="Y26" i="1" s="1"/>
  <c r="AB25" i="1"/>
  <c r="AE25" i="1" s="1"/>
  <c r="V25" i="1" s="1"/>
  <c r="X25" i="1" s="1"/>
  <c r="Y25" i="1" s="1"/>
  <c r="AB24" i="1"/>
  <c r="AE24" i="1" s="1"/>
  <c r="V24" i="1" s="1"/>
  <c r="X24" i="1" s="1"/>
  <c r="Y24" i="1" s="1"/>
  <c r="AB23" i="1"/>
  <c r="AE23" i="1" s="1"/>
  <c r="V23" i="1" s="1"/>
  <c r="X23" i="1" s="1"/>
  <c r="Y23" i="1" s="1"/>
  <c r="AB22" i="1"/>
  <c r="AE22" i="1" s="1"/>
  <c r="V22" i="1" s="1"/>
  <c r="X22" i="1" s="1"/>
  <c r="Y22" i="1" s="1"/>
  <c r="AB21" i="1"/>
  <c r="AE21" i="1" s="1"/>
  <c r="V21" i="1" s="1"/>
  <c r="X21" i="1" s="1"/>
  <c r="Y21" i="1" s="1"/>
  <c r="AB20" i="1"/>
  <c r="AE20" i="1" s="1"/>
  <c r="V20" i="1" s="1"/>
  <c r="X20" i="1" s="1"/>
  <c r="Y20" i="1" s="1"/>
  <c r="AB19" i="1"/>
  <c r="AE19" i="1" s="1"/>
  <c r="V19" i="1" s="1"/>
  <c r="X19" i="1" s="1"/>
  <c r="Y19" i="1" s="1"/>
  <c r="AB18" i="1"/>
  <c r="AE18" i="1" s="1"/>
  <c r="V18" i="1" s="1"/>
  <c r="X18" i="1" s="1"/>
  <c r="Y18" i="1" s="1"/>
  <c r="AB17" i="1"/>
  <c r="AE17" i="1" s="1"/>
  <c r="V17" i="1" s="1"/>
  <c r="X17" i="1" s="1"/>
  <c r="Y17" i="1" s="1"/>
  <c r="AB16" i="1"/>
  <c r="AE16" i="1" s="1"/>
  <c r="V16" i="1" s="1"/>
  <c r="X16" i="1" s="1"/>
  <c r="Y16" i="1" s="1"/>
  <c r="AB15" i="1"/>
  <c r="AE15" i="1" s="1"/>
  <c r="V15" i="1" s="1"/>
  <c r="X15" i="1" s="1"/>
  <c r="Y15" i="1" s="1"/>
  <c r="AB14" i="1"/>
  <c r="AE14" i="1" s="1"/>
  <c r="V14" i="1" s="1"/>
  <c r="X14" i="1" s="1"/>
  <c r="Y14" i="1" s="1"/>
  <c r="AB13" i="1"/>
  <c r="AE13" i="1" s="1"/>
  <c r="V13" i="1" s="1"/>
  <c r="X13" i="1" s="1"/>
  <c r="Y13" i="1" s="1"/>
  <c r="AB12" i="1"/>
  <c r="AE12" i="1" s="1"/>
  <c r="V12" i="1" s="1"/>
  <c r="X12" i="1" s="1"/>
  <c r="Y12" i="1" s="1"/>
  <c r="AB11" i="1"/>
  <c r="AE11" i="1" s="1"/>
  <c r="V11" i="1" s="1"/>
  <c r="X11" i="1" s="1"/>
  <c r="Y11" i="1" s="1"/>
  <c r="AB10" i="1"/>
  <c r="AE10" i="1" s="1"/>
  <c r="V10" i="1" s="1"/>
  <c r="X10" i="1" s="1"/>
  <c r="Y10" i="1" s="1"/>
  <c r="AB9" i="1"/>
  <c r="AE9" i="1" s="1"/>
  <c r="V9" i="1" s="1"/>
  <c r="X9" i="1" s="1"/>
  <c r="Y9" i="1" s="1"/>
  <c r="AB8" i="1"/>
  <c r="AE8" i="1" s="1"/>
  <c r="V8" i="1" s="1"/>
  <c r="X8" i="1" s="1"/>
  <c r="Y8" i="1" s="1"/>
  <c r="AB7" i="1"/>
  <c r="AE7" i="1" s="1"/>
  <c r="V7" i="1" s="1"/>
  <c r="X7" i="1" s="1"/>
  <c r="Y7" i="1" s="1"/>
  <c r="AB6" i="1"/>
  <c r="AE6" i="1" s="1"/>
  <c r="V6" i="1" s="1"/>
  <c r="X6" i="1" s="1"/>
  <c r="Y6" i="1" s="1"/>
  <c r="AB5" i="1"/>
  <c r="AE5" i="1" s="1"/>
  <c r="V5" i="1" s="1"/>
  <c r="X5" i="1" s="1"/>
  <c r="Y5" i="1" s="1"/>
  <c r="AB4" i="1"/>
  <c r="AE4" i="1" s="1"/>
  <c r="V4" i="1" s="1"/>
  <c r="X4" i="1" s="1"/>
  <c r="Y4" i="1" s="1"/>
  <c r="AB3" i="1"/>
  <c r="AE3" i="1" s="1"/>
  <c r="V3" i="1" s="1"/>
  <c r="X3" i="1" s="1"/>
  <c r="Y3" i="1" s="1"/>
  <c r="AB2" i="1"/>
  <c r="AE2" i="1" s="1"/>
  <c r="V2" i="1" s="1"/>
  <c r="X2" i="1" s="1"/>
  <c r="Y2" i="1" s="1"/>
  <c r="Y195" i="1" l="1"/>
  <c r="Y205" i="1"/>
  <c r="Y162" i="1"/>
  <c r="Y96" i="1"/>
  <c r="Y100" i="1"/>
  <c r="Y197" i="1"/>
  <c r="Y103" i="1"/>
  <c r="Y204" i="1"/>
  <c r="Y112" i="1"/>
  <c r="Y199" i="1"/>
  <c r="Y106" i="1"/>
  <c r="Y95" i="1"/>
  <c r="Y94" i="1"/>
  <c r="Y190" i="1"/>
  <c r="Y200" i="1"/>
  <c r="Y110" i="1"/>
  <c r="Y181" i="1"/>
  <c r="Y172" i="1"/>
  <c r="Y182" i="1"/>
  <c r="Y192" i="1"/>
  <c r="Y174" i="1"/>
  <c r="Y201" i="1"/>
  <c r="Y193" i="1"/>
  <c r="Y97" i="1"/>
  <c r="Y186" i="1"/>
  <c r="Y203" i="1"/>
  <c r="Y178" i="1"/>
  <c r="Y166" i="1"/>
  <c r="Y189" i="1"/>
  <c r="Y168" i="1"/>
  <c r="Y202" i="1"/>
  <c r="Y108" i="1"/>
  <c r="Y180" i="1"/>
  <c r="Y196" i="1"/>
  <c r="Y111" i="1"/>
  <c r="Y198" i="1"/>
  <c r="Y98" i="1"/>
  <c r="Y206" i="1"/>
  <c r="Y185" i="1"/>
  <c r="E45" i="1" l="1"/>
  <c r="D45" i="1" l="1"/>
  <c r="D2" i="1" l="1"/>
  <c r="E2" i="1"/>
</calcChain>
</file>

<file path=xl/sharedStrings.xml><?xml version="1.0" encoding="utf-8"?>
<sst xmlns="http://schemas.openxmlformats.org/spreadsheetml/2006/main" count="9025" uniqueCount="835">
  <si>
    <t>Site</t>
  </si>
  <si>
    <t>Environment</t>
  </si>
  <si>
    <t>Contact Name</t>
  </si>
  <si>
    <t>Evidence for coseismic proxy</t>
  </si>
  <si>
    <t>Cores in which event was identified</t>
  </si>
  <si>
    <t>Inferred correlation</t>
  </si>
  <si>
    <t>Inferred most likely evidence source</t>
  </si>
  <si>
    <t>Reference</t>
  </si>
  <si>
    <t>Notes</t>
  </si>
  <si>
    <t>Age Rank
(0 - 5)</t>
  </si>
  <si>
    <t>Evidence Rank
(0 - 3)</t>
  </si>
  <si>
    <t>No. of pulses</t>
  </si>
  <si>
    <t>Thickness [cm]</t>
  </si>
  <si>
    <t>Grain size</t>
  </si>
  <si>
    <t>Erosive base</t>
  </si>
  <si>
    <t>Provenance</t>
  </si>
  <si>
    <t>Slipstream</t>
  </si>
  <si>
    <t>Deep sea core</t>
  </si>
  <si>
    <t>SSt-SS0</t>
  </si>
  <si>
    <t>Sandy turbidite</t>
  </si>
  <si>
    <t>No</t>
  </si>
  <si>
    <t>Yes</t>
  </si>
  <si>
    <t>2008007PGC0010</t>
  </si>
  <si>
    <t>Sand</t>
  </si>
  <si>
    <t>Not explicitly published</t>
  </si>
  <si>
    <t>No age analysis</t>
  </si>
  <si>
    <t>E1</t>
  </si>
  <si>
    <t>Hamilton et al., 2015</t>
  </si>
  <si>
    <t>The Slipstream core transect crosses a proximal to distal late pleistocene landslide complex beginning with an ampitheater shaped headscarp adjacent to a continental slope basin at the top, crossing a mid-slope basin, a frontal ridge, then out onto the abysal plain. The cores sole into a glacial diamict and dense glauconitic microfossil ooze. The overlying section is composed of interbedded hemipelagic mud, turbidite sands and silts, and remoulded and reworked slimp materials.Delta R correction was modified from the global deltaR, so applied a custom deltaR. in preferred age model (fig 17b), using event free depth, delta R = 0. fig 17 c, delta r = 420, put top of core into the future. and did not fit with effingham (plant based ages) as well. so, forams offshore at slipstream are only 400 yrs old, not 800 yrs old. john southon, using salmon scales and 13C, disagrees. so, the data fit with modern carbon better (so preferred delta R = 0 +- 50). Turbidites interbedded with hemipelagic mud overlying late Pleistocene diamicton and Glauconitic biogenic ooze. Transect of cores from proximal to distal (abysal plain) have facies that trend with coarses sandy turbidites near the headwall and bigger failure events contain larger particles and ripup clasts clasts and have Bouma A through D, transitioning to bouma E, upward fining sequences, and debris flow facies. bedded from cm to 10s of cm. Distal turbidites are more finer grained, bouma B sand to silt beds, but still mud clasts. thickness of sandy units may relate to duration of shaking. turbidite frequency is higher in lower section.</t>
  </si>
  <si>
    <t>SSt-SS1</t>
  </si>
  <si>
    <t>2008007PGC0010, 09, 07</t>
  </si>
  <si>
    <t>3 - 19.5</t>
  </si>
  <si>
    <t>T6</t>
  </si>
  <si>
    <t>Cascadia megathrust event</t>
  </si>
  <si>
    <t>SSt-SS2</t>
  </si>
  <si>
    <t>6.5-20.5</t>
  </si>
  <si>
    <t>T9 &amp; E8 correlation is bombproof (Randy)</t>
  </si>
  <si>
    <t>SSt-SS3</t>
  </si>
  <si>
    <t>4-40.5</t>
  </si>
  <si>
    <t>T11</t>
  </si>
  <si>
    <t>SSt-SS4</t>
  </si>
  <si>
    <t>6.5-19</t>
  </si>
  <si>
    <t>T12</t>
  </si>
  <si>
    <t>SSt-SS5</t>
  </si>
  <si>
    <t>3.5-7.5</t>
  </si>
  <si>
    <t>T13</t>
  </si>
  <si>
    <t>SSt-SS6</t>
  </si>
  <si>
    <t>4.5-22</t>
  </si>
  <si>
    <t>T14</t>
  </si>
  <si>
    <t>SSt-SS7</t>
  </si>
  <si>
    <t>T15</t>
  </si>
  <si>
    <t>SSt-SS8</t>
  </si>
  <si>
    <t>4.5-18.5</t>
  </si>
  <si>
    <t>T16</t>
  </si>
  <si>
    <t>SSt-SS9</t>
  </si>
  <si>
    <t>T17</t>
  </si>
  <si>
    <t>SSt-SS10</t>
  </si>
  <si>
    <t>1-9.5</t>
  </si>
  <si>
    <t>T17a</t>
  </si>
  <si>
    <t>SSt-SS11</t>
  </si>
  <si>
    <t>T18</t>
  </si>
  <si>
    <t>SSt-SS12</t>
  </si>
  <si>
    <t>T20</t>
  </si>
  <si>
    <t>Barkley Canyon</t>
  </si>
  <si>
    <t>BRK-T1</t>
  </si>
  <si>
    <t>Hemipelagic sedimentation appears undisturbed, questionable turbidite presence</t>
  </si>
  <si>
    <t>M9907-099TC, 08PC</t>
  </si>
  <si>
    <t>1?</t>
  </si>
  <si>
    <t>Mud</t>
  </si>
  <si>
    <t>Goldfinger et al., 2012</t>
  </si>
  <si>
    <t>Barkley Canyon sediment source is the Barkley Sound, along western Vancouver Island. Thus, the canyon system records turbidites triggeted along the middle-southern Vancouver Island margin. There is an active fault in the thalweg of Barkley Canyon near its lowermost reach, which appears to offset the thalweg by ~50 meters.</t>
  </si>
  <si>
    <t>BRK-T2</t>
  </si>
  <si>
    <t>BRK-T3</t>
  </si>
  <si>
    <t>BRK-T4</t>
  </si>
  <si>
    <t>BRK-T5</t>
  </si>
  <si>
    <t>Silty turbidite, most apparent in cores -08TC/PC.</t>
  </si>
  <si>
    <t>M9907-09PC, 09TC, 08PC, 08TC</t>
  </si>
  <si>
    <t>Silt</t>
  </si>
  <si>
    <t>T5</t>
  </si>
  <si>
    <t>BRK-T6</t>
  </si>
  <si>
    <t>Sandy robust turbidite, strong perturbation of density and magnetic susceptibility logs</t>
  </si>
  <si>
    <t>BRK-T7</t>
  </si>
  <si>
    <t>M9907-09PC</t>
  </si>
  <si>
    <t>T7</t>
  </si>
  <si>
    <t>BRK-T8</t>
  </si>
  <si>
    <t>T8</t>
  </si>
  <si>
    <t>BRK-T9</t>
  </si>
  <si>
    <t>Sandy robust turbidite, moderate perturbation of density and magnetic susceptibility logs</t>
  </si>
  <si>
    <t>T9</t>
  </si>
  <si>
    <t>BRK-T10</t>
  </si>
  <si>
    <t>T10</t>
  </si>
  <si>
    <t>BRK-T11</t>
  </si>
  <si>
    <t>Unclear</t>
  </si>
  <si>
    <t>BRK-T12</t>
  </si>
  <si>
    <t>BRK-T13</t>
  </si>
  <si>
    <t>BRK-T14</t>
  </si>
  <si>
    <t>Silty, minor perturbation of density and magnetic susceptibility logs. Present in all cores that reach this depth</t>
  </si>
  <si>
    <t>M9907-09PC, 09TC, 08PC</t>
  </si>
  <si>
    <t>BRK-T15</t>
  </si>
  <si>
    <t>Silty, moderate perturbation of density and magnetic susceptibility logs. Present in all cores that reach this depth. 200 year reservoir excursion was originally applied to ages for T15 and T16 to fit data to correlation.</t>
  </si>
  <si>
    <t>BRK-T16</t>
  </si>
  <si>
    <t>BRK-T17</t>
  </si>
  <si>
    <t>Silty, moderate perturbation of density and magnetic susceptibility logs. Present in all cores that reach this depth.</t>
  </si>
  <si>
    <t>M9907-09PC, 08PC</t>
  </si>
  <si>
    <t>BRK-T17a</t>
  </si>
  <si>
    <t>T17A</t>
  </si>
  <si>
    <t>Cascadia megathrust event - partial rupture</t>
  </si>
  <si>
    <t>BRK-T18</t>
  </si>
  <si>
    <t>BRK-T19</t>
  </si>
  <si>
    <t>Sandy robust turbidite, moderate perturbation of density and magnetic susceptibility logs. Fairly thick, sandy, mag suscept suggestive of pulses</t>
  </si>
  <si>
    <t>16-17</t>
  </si>
  <si>
    <t>T19</t>
  </si>
  <si>
    <t>BRK-T20</t>
  </si>
  <si>
    <t>Diffucult to distinguish between T19 and T20 in cores. No hemipelagic material between proposed events.</t>
  </si>
  <si>
    <t>BRK-T21</t>
  </si>
  <si>
    <t>T21</t>
  </si>
  <si>
    <t>BRK-T22</t>
  </si>
  <si>
    <t>T22</t>
  </si>
  <si>
    <t>BRK-T23</t>
  </si>
  <si>
    <t>2-3?</t>
  </si>
  <si>
    <t>13-14</t>
  </si>
  <si>
    <t>T23</t>
  </si>
  <si>
    <t>BRK-T24</t>
  </si>
  <si>
    <t>T24</t>
  </si>
  <si>
    <t>No Name Canyon</t>
  </si>
  <si>
    <t>~1500 - 6500</t>
  </si>
  <si>
    <t>NN-T5</t>
  </si>
  <si>
    <t>Sediment chatacteristics unclear. No clear change in petrophysical logs.</t>
  </si>
  <si>
    <t>M9907-06TC, M9907-07TC</t>
  </si>
  <si>
    <t>NN-T6</t>
  </si>
  <si>
    <t>Sediment chatacteristics unclear. Slight perturbation of density and magnetic susceptibility logs.</t>
  </si>
  <si>
    <t>NN-T9</t>
  </si>
  <si>
    <t>M9907-07TC</t>
  </si>
  <si>
    <t>NN-T11</t>
  </si>
  <si>
    <t>Sediment chatacteristics unclear. Slight perturbation of magnetic susceptibility log.</t>
  </si>
  <si>
    <t>NN-T12</t>
  </si>
  <si>
    <t>Upper Juan de Fuca Canyon</t>
  </si>
  <si>
    <t>~8200</t>
  </si>
  <si>
    <t>UJDF-1?</t>
  </si>
  <si>
    <t>Sandy turbidite. Slight perturbation of density log.</t>
  </si>
  <si>
    <t>M907-05PC</t>
  </si>
  <si>
    <t>T1</t>
  </si>
  <si>
    <t xml:space="preserve">Cores taken near fan aoex of JDF channel, which is the northern tributary of the Cascadia Channel and therefore part of the confluence test. GF2012 interprets these cores to include T4-13. T1-3 are tentatively identified in core -05PC. Neither core was sampled/submitted for radiocarbon analysis. </t>
  </si>
  <si>
    <t>UJDF-2?</t>
  </si>
  <si>
    <t>0 - barely registers</t>
  </si>
  <si>
    <t>T2</t>
  </si>
  <si>
    <t>UJDF-3?</t>
  </si>
  <si>
    <t>Sandy turbidite. Slight perturbation of density log. Underlain by thick liquified sand section</t>
  </si>
  <si>
    <t>T3</t>
  </si>
  <si>
    <t>UJDF-4</t>
  </si>
  <si>
    <t>Sandy turbidite. Slight perturbation of magnetic susceptibility log.</t>
  </si>
  <si>
    <t>M9907-05TC</t>
  </si>
  <si>
    <t>T4</t>
  </si>
  <si>
    <t>UJDF-5</t>
  </si>
  <si>
    <t>Sandy turbidite. Moderate perturbation of magnetic susceptibility log.</t>
  </si>
  <si>
    <t>UJDF-6</t>
  </si>
  <si>
    <t>Sandy turbidite. Moderate perturbation of density and magnetic susceptibility logs.</t>
  </si>
  <si>
    <t>UJDF-7</t>
  </si>
  <si>
    <t>Sandy turbidite. Slight perturbation of density and magnetic susceptibility logs.</t>
  </si>
  <si>
    <t>UJDF-8</t>
  </si>
  <si>
    <t>UJDF-9</t>
  </si>
  <si>
    <t>Sandy turbidite. Strong perturbation of density and magnetic susceptibility logs.</t>
  </si>
  <si>
    <t>UJDF-10</t>
  </si>
  <si>
    <t>UJDF-11</t>
  </si>
  <si>
    <t>Sandy turbidite. Strong perturbation of magnetic susceptibility log.</t>
  </si>
  <si>
    <t>UJDF-12</t>
  </si>
  <si>
    <t>UJDF-13</t>
  </si>
  <si>
    <t>UJDF-14</t>
  </si>
  <si>
    <t>UJDF-15</t>
  </si>
  <si>
    <t>Mid-Juan de Fuca Canyon</t>
  </si>
  <si>
    <t>~12000</t>
  </si>
  <si>
    <t>MJDF-1</t>
  </si>
  <si>
    <t>Sandy or silty turbidite, moderate perturbation of magnetic susceptibility and density logs.</t>
  </si>
  <si>
    <t>M9907-11TC, M9907-12TC, M9907-12PC</t>
  </si>
  <si>
    <t>Juan de Fuca channel is the upper tributary to Cascadia channel and therefore part of the confluence test. The system originates in Juan de Fuca Strait and received some input from coastal rivers in nothern Washington.</t>
  </si>
  <si>
    <t>MJDF-2</t>
  </si>
  <si>
    <t>MJDF-3</t>
  </si>
  <si>
    <t>Sandy or silty turbidite, strong perturbation of magnetic susceptibility and density logs.</t>
  </si>
  <si>
    <t>MJDF-4</t>
  </si>
  <si>
    <t>Sandy or silty turbidite, mild perturbation of magnetic susceptibility and density logs.</t>
  </si>
  <si>
    <t>MJDF-5</t>
  </si>
  <si>
    <t>Sandy turbidite, moderate perturbation of magnetic susceptibility and density logs.</t>
  </si>
  <si>
    <t>MJDF-6</t>
  </si>
  <si>
    <t>Sandy turbidite, moderate to strong perturbation of magnetic susceptibility and density logs.</t>
  </si>
  <si>
    <t>MJDF-7</t>
  </si>
  <si>
    <t>MJDF-8</t>
  </si>
  <si>
    <t>MJDF-9</t>
  </si>
  <si>
    <t>MJDF-10</t>
  </si>
  <si>
    <t>MJDF-11</t>
  </si>
  <si>
    <t>Thick sandy turbidite, strong perturbation of magnetic susceptibility and density logs.</t>
  </si>
  <si>
    <t>MJDF-12</t>
  </si>
  <si>
    <t>Silty turbidite, mild perturbation of magnetic susceptibility and density logs.</t>
  </si>
  <si>
    <t>MJDF-13</t>
  </si>
  <si>
    <t>MJDF-14</t>
  </si>
  <si>
    <t>Silty turbidite, mild to moderate perturbation of magnetic susceptibility and density logs.</t>
  </si>
  <si>
    <t>MJDF-15</t>
  </si>
  <si>
    <t>M9907-11PC, M9907-05PC, M9907-12TC, M9907-12PC</t>
  </si>
  <si>
    <t>MJDF-16</t>
  </si>
  <si>
    <t>M9907-12PC</t>
  </si>
  <si>
    <t>MJDF-17</t>
  </si>
  <si>
    <t>Silty turbidite, moderate to strong perturbation of magnetic susceptibility and density logs.</t>
  </si>
  <si>
    <t>MJDF-17a</t>
  </si>
  <si>
    <t>Silty turbidite, moderate perturbation of magnetic susceptibility and density logs.</t>
  </si>
  <si>
    <t>M9907-11PC, M9907-12PC</t>
  </si>
  <si>
    <t>MJDF-18</t>
  </si>
  <si>
    <t>no</t>
  </si>
  <si>
    <t>MJDF-19</t>
  </si>
  <si>
    <t>Silty turbidite, strong perturbation of magnetic susceptibility and density logs.</t>
  </si>
  <si>
    <t>MJDF-20</t>
  </si>
  <si>
    <t>Willapa Canyon</t>
  </si>
  <si>
    <t>~7200</t>
  </si>
  <si>
    <t>W-T1?</t>
  </si>
  <si>
    <t>M9907-14TC</t>
  </si>
  <si>
    <t>T1?</t>
  </si>
  <si>
    <t>Willapa channel is the southern tributary to Cascadia channel and therefore part of the confluence test. The cores collectively contain 13 post-Mazama ash turbidites, best recorded in -14TC. Cores -13PC/TC recovered only Pleisticene material and suggest nondeposition or scouring of the channel floor in some regions. None of the cores were sampled/submitted for radiocarbon analysis, thus turbdiite correlations are based solely on petrophysical characteristics</t>
  </si>
  <si>
    <t>W-T2?</t>
  </si>
  <si>
    <t>M9907-14TC, M9907-14PC, M9907-15PC</t>
  </si>
  <si>
    <t>T2?</t>
  </si>
  <si>
    <t>W-T3?</t>
  </si>
  <si>
    <t>T3?</t>
  </si>
  <si>
    <t>W-T4?</t>
  </si>
  <si>
    <t>M9907-14TC, M9907-14PC, M9907-15TC, M9907-15PC</t>
  </si>
  <si>
    <t>T4?</t>
  </si>
  <si>
    <t>W-T5?</t>
  </si>
  <si>
    <t>T5?</t>
  </si>
  <si>
    <t>W-T6</t>
  </si>
  <si>
    <t>W-T7</t>
  </si>
  <si>
    <t>not preserved in -14TC/PC, unclear lithology. Moderately perturbs density and magnetic susceptibility logs in -15TC</t>
  </si>
  <si>
    <t>M9907-15TC, M9907-15PC</t>
  </si>
  <si>
    <t>0-1</t>
  </si>
  <si>
    <t>W-T8</t>
  </si>
  <si>
    <t>W-T9</t>
  </si>
  <si>
    <t>W-T10</t>
  </si>
  <si>
    <t>W-T11</t>
  </si>
  <si>
    <t>Complicated petrophysical characteristics, Interpreted T11-12 blend together in cores. Sandy with strong record in magnetic susceptibility and density logs.</t>
  </si>
  <si>
    <t>3-5?</t>
  </si>
  <si>
    <t>thick in -14PC?</t>
  </si>
  <si>
    <t>W-T12</t>
  </si>
  <si>
    <t>1-2?</t>
  </si>
  <si>
    <t>W-T13</t>
  </si>
  <si>
    <t>North Astoria Fan</t>
  </si>
  <si>
    <t>NAF-T1</t>
  </si>
  <si>
    <t>Large spike in gamma density in 17TC, small gamma spike in 16TC but clear point MS spike, barely noticeable in 16PC; described as v.f. sand in 16TC</t>
  </si>
  <si>
    <t>M9907-16TC, M9907-16PC, M9907-17TC</t>
  </si>
  <si>
    <t>few cm</t>
  </si>
  <si>
    <t>NAF-T2</t>
  </si>
  <si>
    <t>Peaks in gamma density and point MS; described as v.f. sand in 16TC</t>
  </si>
  <si>
    <t>NAF-T3</t>
  </si>
  <si>
    <t>Clear gamma spike in 17TC, point MS spike in 16TC; other logs less clear; described as v.f. sand in 16TC</t>
  </si>
  <si>
    <t>NAF-T4</t>
  </si>
  <si>
    <t>Subtle gamma/MS in 16TC/PC, more prominent gamma/MS in 17TC, no signal in 20TC; described as silt in 16TC and v.f. sand in 17PC</t>
  </si>
  <si>
    <t>M9907-16TC, M9907-16PC, M9907-17TC, M9907-17PC, M9907-20TC</t>
  </si>
  <si>
    <t>NAF-T5</t>
  </si>
  <si>
    <t>Peaks in gamma density in 20TC/PC and 17PC/TC, less clear in 16TC/PC but MS point spike; described as v.f. sand in 16TC, 17PC</t>
  </si>
  <si>
    <t>M9907-16TC, M9907-16PC, M9907-17TC, M9907-17PC, M9907-20PC, M9907-20TC</t>
  </si>
  <si>
    <t>NAF-T5b</t>
  </si>
  <si>
    <t>MS point peak in 16PC; other logs are less clear; described as hemipelagic with burrows in 16TC and 17PC</t>
  </si>
  <si>
    <t>T5B</t>
  </si>
  <si>
    <t>NAF-T6</t>
  </si>
  <si>
    <t>MS point peak in 16TC/PC; other logs are less clear; described as silt/v.f. sand in 16TC and silt in 17PC</t>
  </si>
  <si>
    <t>NAF-T7</t>
  </si>
  <si>
    <t>No clear peak in logs; described as v.f. sand in 16TC and silt in 17PC</t>
  </si>
  <si>
    <t>NAF-T8</t>
  </si>
  <si>
    <t>Gamma density and MS peaks; described as silt in 16TC and v.f. sand/silt in 17PC</t>
  </si>
  <si>
    <t>NAF-T9</t>
  </si>
  <si>
    <t>Gamma density and MS peaks; described as v.f. sand in 16TC and v.f. sand/silt in 17PC</t>
  </si>
  <si>
    <t>M9907-16TC, M9907-16PC, M9907-17TC, M9907-20PC, M9907-20TC</t>
  </si>
  <si>
    <t>NAF-T9a</t>
  </si>
  <si>
    <t>Gamma density and MS peaks; described as sand in 16TC and v.f. sand/silt in 17PC</t>
  </si>
  <si>
    <t>M9907-17PC</t>
  </si>
  <si>
    <t>T9A</t>
  </si>
  <si>
    <t>NAF-T10</t>
  </si>
  <si>
    <t>Gamma density and MS peaks; described as sand in 16TC and sand/silt in 17PC</t>
  </si>
  <si>
    <t>NAF-T10b</t>
  </si>
  <si>
    <t>Base of TC; Gamma density and MS increase</t>
  </si>
  <si>
    <t>M9907-17TC</t>
  </si>
  <si>
    <t>T10B</t>
  </si>
  <si>
    <t>NAF-T11</t>
  </si>
  <si>
    <t>Gamma density and MS peaks; described as sand in 16TC and silt in 17PC</t>
  </si>
  <si>
    <t>M9907-16TC, M9907-16PC, M9907-17PC, M9907-20PC, M9907-20TC</t>
  </si>
  <si>
    <t>NAF-T12</t>
  </si>
  <si>
    <t>Gamma density peak, MS less clear; absent from several cores; increased Mazama content; described as v.f. sand in 17PC</t>
  </si>
  <si>
    <t>M9907-17PC, M9907-20TC</t>
  </si>
  <si>
    <t>NAF-T13</t>
  </si>
  <si>
    <t>Gamma density peak, MS less clear; increased Mazama content; described as v.f. sand in 17PC</t>
  </si>
  <si>
    <t>M9907-17PC, M9907-20PC, M9907-20TC</t>
  </si>
  <si>
    <t>NAF-T14</t>
  </si>
  <si>
    <t>Gamma density and MS peaks; described as v.f. sand in 17PC</t>
  </si>
  <si>
    <t>NAF-T15</t>
  </si>
  <si>
    <t>Gamma density peak, MS less clear; described as v.f. sand in 17PC</t>
  </si>
  <si>
    <t>M9907-20PC, M9907-20TC</t>
  </si>
  <si>
    <t>NAF-T16</t>
  </si>
  <si>
    <t>Hydrate Ridge Basin</t>
  </si>
  <si>
    <t>Deep sea core, isolated basin</t>
  </si>
  <si>
    <t>HRB-T1</t>
  </si>
  <si>
    <t>Sandy turbidite (sharp base), multiple pulses, visible in all cores, *only in trigger core for 56PC, questionable hemipelagic, dated in 56TC</t>
  </si>
  <si>
    <t>RR0207-02PC, RR0207-02TC, RR0207-56TC, RR0207-56PC</t>
  </si>
  <si>
    <t>Goldfinger et al., 2012; Goldfinger et al., 2017 + supplementary tables</t>
  </si>
  <si>
    <t xml:space="preserve">This site is a small basin site, with a  high cliff to the east that is the sediment source, called Hydrate Ridge.  The cliff face is 9 km in length and 1400 meters vertically, with an average slope of 9.9 degrees.   The ridge top is at 800m.  The ridge is a seaward-vergent thrust, with most of the west-facing forelimb missing due to failure and erosion (Godfinger et al., Trehu et al., Johnson et al.).This site was the subject of numerous ALVIN dives in which the character of the open slope is observed, and video of this exists.  Teh video and GEOMAR camera tows show (Bohrmann et al) the ridge top is coverd in a carapace of overlapping and deformed carbonates, and the open fase is loose uncolidated sand.  The HRBW cores form an E-W transect, from proximal to the cliff, medim distance, and more distal in teh basin.  Proximal cores have a high resolution expandes sectiosn ! 1500 years in length.  Medial cores have a full Holocene section, and the distal core has a compaced thin section extendin well into teh Pleistocene.  All cores at this site have what appears to be a steady rain of silty sandy materisl, presumably from the nearby cliff, making turbidite tail boundary calls more difficult.  This site also as a higher than typical number of thin wispy  lamellae, perhaps also due to priximal source, or to other causes.   The site isolation likely reduces the turbidity current sources to: Self failure, gas hydrate destabilization events, and crustal, slab or plate boundary earthquakes.  This site is a fully isolated basin, ringed on all sides by high ridges.  Lowest pass elevation into this basin is too high for intrusion of turbidity currents external to the site (400m, north side).  There are no other obvious canyon or channel pathward leading in the direction of this site.  </t>
  </si>
  <si>
    <t>HRB-T1a</t>
  </si>
  <si>
    <t>Mud turbidite (queried throughout cores)</t>
  </si>
  <si>
    <t xml:space="preserve">T1A  </t>
  </si>
  <si>
    <t>HRB-T2</t>
  </si>
  <si>
    <t>Sandy turbidite (sharp base) visible in 3 cores, dated in 1 core</t>
  </si>
  <si>
    <t>RR0207-02PC, RR0207-56TC, RR0207-56PC</t>
  </si>
  <si>
    <t>HRB-T3</t>
  </si>
  <si>
    <t>Sandy turbidite (sharp base) visible in 3 cores, hemipelagic identified below, dated in 2 cores</t>
  </si>
  <si>
    <t>Mud turbidite, visible in 2 cores</t>
  </si>
  <si>
    <t>RR0207-02PC, RR0207-56PC</t>
  </si>
  <si>
    <t>T3A</t>
  </si>
  <si>
    <t>HRB-T4</t>
  </si>
  <si>
    <t>Sandy turbidite (sharp base), visible in 2 cores, multi-pulse in one core, single pulse in another, hemipelagic identified below, dated in 1 cores</t>
  </si>
  <si>
    <t>RR0207-02PC</t>
  </si>
  <si>
    <t>T4A</t>
  </si>
  <si>
    <t>HRB-T5</t>
  </si>
  <si>
    <t>Sandy turbidite (sharp base), visible tail, visible in 2 cores, hemipelagic identified below, hemipelagic date</t>
  </si>
  <si>
    <t>HRB-T5a</t>
  </si>
  <si>
    <t>Mud turbidite visible in 2 cores, queried in 1</t>
  </si>
  <si>
    <t>RR0207-56PC, RR0207-02PC</t>
  </si>
  <si>
    <t>T5A</t>
  </si>
  <si>
    <t>HRB-T5b</t>
  </si>
  <si>
    <t>Mud turbidite, visible in 2 cores, queried in 1</t>
  </si>
  <si>
    <t>HRB-T5c</t>
  </si>
  <si>
    <t>Mud turbidite, visible peaks in physical property logs, visible in 2 cores, queried in 1</t>
  </si>
  <si>
    <t>T5C</t>
  </si>
  <si>
    <t>HRB-T6</t>
  </si>
  <si>
    <t>Sandy turbidite (sharp base), hemipelagic identified below, hemipelagic age</t>
  </si>
  <si>
    <t>RR0207-56PC</t>
  </si>
  <si>
    <t>HRB-T7</t>
  </si>
  <si>
    <t>Sandy turbidite (sharp base), hemipelagic identified below, dated by combining 3 dates from same core</t>
  </si>
  <si>
    <t>HRB-T8</t>
  </si>
  <si>
    <t>Sandy turbidite (sharp base), visible tail, hemipelagic below, dated by combining 3 dates from same core</t>
  </si>
  <si>
    <t>HRB-T9</t>
  </si>
  <si>
    <t>Sandy turbidite (sharp base), visible tail, hemipelagic below, hemipelagic date</t>
  </si>
  <si>
    <t>HRB-T10</t>
  </si>
  <si>
    <t>Sandy turbidite (sharp base), visible tail, hemipelagic below, dated</t>
  </si>
  <si>
    <t>HRB-T10a</t>
  </si>
  <si>
    <t>Mud turbidite</t>
  </si>
  <si>
    <t>T10a</t>
  </si>
  <si>
    <t>HRB-T10b</t>
  </si>
  <si>
    <t>Sandy turbidite (sharp base), visible in 1 core, hemipelagic below, dated</t>
  </si>
  <si>
    <t>T10b</t>
  </si>
  <si>
    <t>HRB-T10c</t>
  </si>
  <si>
    <t>Sandy turbidite (sharp base), visible tail, no hemipelagic below, dated</t>
  </si>
  <si>
    <t>T10c</t>
  </si>
  <si>
    <t>HRB-T10d</t>
  </si>
  <si>
    <t>Mud turbidite, small uncorrelated event?</t>
  </si>
  <si>
    <t>T10d</t>
  </si>
  <si>
    <t>HRB-T10f</t>
  </si>
  <si>
    <t>Sandy turbidite (sharp base), visible tail, hemipelagic below, hemipelagic date, slurp effect noted</t>
  </si>
  <si>
    <t>T10f</t>
  </si>
  <si>
    <t>HRB-T11</t>
  </si>
  <si>
    <t>Thick sandy turbidite, sharp base, 2 pulses, sharp top, robust physical property signature, hemipelagic age. turbdite has sharp (erosive) base, and sharp top of sandy portion (some bypass of suspension interval)</t>
  </si>
  <si>
    <t>HRB-T13</t>
  </si>
  <si>
    <t>Thick sandy turbidite, sharp base, 2 pulses, sharp top, robust physical property signature, dated</t>
  </si>
  <si>
    <t>HRB-T14</t>
  </si>
  <si>
    <t>Sandy turbidite (sharp base), visible in 1 core, dated</t>
  </si>
  <si>
    <t>HRB-T15</t>
  </si>
  <si>
    <t>Sandy turbidite (sharp base), visible in 1 core, 3 pulses, hemipelagic below, dated</t>
  </si>
  <si>
    <t>HRB-T16</t>
  </si>
  <si>
    <t>HRB-T17</t>
  </si>
  <si>
    <t>HRB-T18</t>
  </si>
  <si>
    <t>Sandy turbidite (sharp base), 2 pulses, visible in 1 core, hemipelagic below, dated</t>
  </si>
  <si>
    <t>HRB-T19</t>
  </si>
  <si>
    <t>Sandy turbidite (sharp base), 2pulses, visible in 1 core, hemipelagic below, dated</t>
  </si>
  <si>
    <t>Cascadia Deep-Sea</t>
  </si>
  <si>
    <t>~9970</t>
  </si>
  <si>
    <t>CDS-T1</t>
  </si>
  <si>
    <t>Fine sandy turbidite associated with moderate to strong change in density and magnetic susceptibility logs.</t>
  </si>
  <si>
    <t>M9907-25TC, M9907-24BC, M9907-23TC, M9907-25PC, M9907-23PC</t>
  </si>
  <si>
    <t xml:space="preserve">This site is comprised of a collection of cores in distal Cascadia deep-sea Channel.  It was chosen because there were existing records there from Griggs 1968.  Cascadia channel is formed beolw the confluence of Juan de Fuca and Willapa channels, with input further down stream from other tributaries from Nitinat Fan and Vancouver sea valley which may be largely relict during the Holocene.  Below the confluence it extends 340 km tohte Blanco Fracture Zone, and through it to the Tufts abyssal plain.  The channel is deeply incised, up to 80-100 m deep along the reach north of the core sites, whcih are midway between the confluence and the BFZ.  This makes the turbidity current passage a highly constrained conduit setting.  Perhaps not coincidentally, basal erosion in the event beds is more common in these cores than other sites, likely due to higher velocities.  Aspects of this are discussed in Griggs, (1968).  The erosion makes some age determinations less reliable, though corrections are possible with the multiple cores available.  Otherwise this is a high resolution, high fidelity site that captures many exquisite bed details, and has prominent tan colored hemipleagic sediment, with a very stable interevent sedimentation rate which relfects expected downcore compaction, which is not corrected for.  </t>
  </si>
  <si>
    <t>CDS-T2</t>
  </si>
  <si>
    <t>Silty snady turbidite associated with mild to strong change in density and magnetic susceptibility logs.</t>
  </si>
  <si>
    <t>M9907-25TC, M9907-24BC, M9907-23TC,  M9907-25PC, M9907-23PC</t>
  </si>
  <si>
    <t>Fine sand</t>
  </si>
  <si>
    <t>CDS-T3</t>
  </si>
  <si>
    <t>Fine sandy turbidite with 3 distinctive geophysical peaks. Associated with moderate to strong change in density and magnetic susceptibility logs.</t>
  </si>
  <si>
    <t>M9907-25TC, M9907-24BC, M9907-23TC, M9907-22TC, M9907-22PC, M9907-25PC, M9907-23PC</t>
  </si>
  <si>
    <t>Silty sand</t>
  </si>
  <si>
    <t>CDS-T4</t>
  </si>
  <si>
    <t>M9907-25TC, M9907-23TC, M9907-22TC, M9907-22PC,  M9907-25PC, M9907-23PC</t>
  </si>
  <si>
    <t>CDS-T5</t>
  </si>
  <si>
    <t>M9907-23TC, M9907-22TC, M9907-22PC,  M9907-25PC, M9907-23PC</t>
  </si>
  <si>
    <t>CDS-T6</t>
  </si>
  <si>
    <t>M9907-23TC, M9907-22TC, M9907-22PC, M9907-25PC, M9907-23PC</t>
  </si>
  <si>
    <t>CDS-T7</t>
  </si>
  <si>
    <t>M9907-22PC,  M9907-25PC, M9907-23PC</t>
  </si>
  <si>
    <t>CDS-T8</t>
  </si>
  <si>
    <t>Fine sandy turbidite with between 5-6% Mazama ash estimated. Associated with moderate to strong change in density and magnetic susceptibility logs.</t>
  </si>
  <si>
    <t xml:space="preserve">M9907-22PC,  M9907-25PC, M9907-23PC </t>
  </si>
  <si>
    <t>CDS-T9</t>
  </si>
  <si>
    <t>Sandy turbidite with between 3-20% Mazama ash estimated associated with moderate to strong change in density and magnetic susceptibility logs.</t>
  </si>
  <si>
    <t>CDS-T10</t>
  </si>
  <si>
    <t>Silty sandy turbidite with ~15% Mazama ash estimated. Associated with moderate to strong change in density and magnetic susceptibility logs.</t>
  </si>
  <si>
    <t>CDS-T11</t>
  </si>
  <si>
    <t>Thick sandy turbidite with between 5-40% Mazama ash estimated.</t>
  </si>
  <si>
    <t>CDS-T12</t>
  </si>
  <si>
    <t>Sandy turbidite with 6-12% Mazama ash estimated. Associated with moderate to strong change in density and magnetic susceptibility logs.</t>
  </si>
  <si>
    <t>CDS-T13</t>
  </si>
  <si>
    <t>Sandy turbidite with 12-20% Mazama ash estimated. Associated with moderate to strong change in density and magnetic susceptibility logs.</t>
  </si>
  <si>
    <t>CDS-T14</t>
  </si>
  <si>
    <t>Sandy turbidite with ~0.5% Mazama ash estimated. Associated with moderate to strong change in density and magnetic susceptibility logs.</t>
  </si>
  <si>
    <t>CDS-T15</t>
  </si>
  <si>
    <t>Sandy turbidite with 0-0.5% Mazama ash estimated. Associated with moderate to strong change in density and magnetic susceptibility logs.</t>
  </si>
  <si>
    <t>M9907-25PC, M9907-23PC</t>
  </si>
  <si>
    <t>CDS-T16</t>
  </si>
  <si>
    <t>Thick sandy turbidite with ~0% Mazama ash estimated.Associated with moderate to strong change in density and magnetic susceptibility logs.</t>
  </si>
  <si>
    <t>CDS-T17</t>
  </si>
  <si>
    <t>Silty sandy turbidite. Associated with moderate to strong change in density and magnetic susceptibility logs.</t>
  </si>
  <si>
    <t>CDS-T17a</t>
  </si>
  <si>
    <t>Sandy turbidite - ine some cores it runs into T18. Associated with moderate to strong change in density and magnetic susceptibility logs.</t>
  </si>
  <si>
    <t>CDS-T18</t>
  </si>
  <si>
    <t>Sandy turbidite sssociated with moderate to strong change in density and magnetic susceptibility logs.</t>
  </si>
  <si>
    <t>2?</t>
  </si>
  <si>
    <t>Rogue Apron</t>
  </si>
  <si>
    <t>RA-T1</t>
  </si>
  <si>
    <t>Eroded into T2 in 30TC, 31TC, distinct with hemipelagic below in 55KC; mostly v.fine sand</t>
  </si>
  <si>
    <t>M9907-32BC, RR0207-55KC, M9907-30TC, M9907-31TC</t>
  </si>
  <si>
    <t>?</t>
  </si>
  <si>
    <t xml:space="preserve">Rogue Apron is a thin constructional apron on the abyssal plain at the mouth of Rogue Canyon.  The apron is fairly smooth and the scale of the multibeam sonars of the era, and has several subtle distributary channels which did not influence sampling location. Rogue Canyon has four primary tributary arms on the mid to upper slope which merge in the lowest reach.  The upper canyon heads (4) range from 15 -26 km from the coast, providing good isolation from the Rogue River.  It should be noted that although Goldfinger et al. (2012) noted the site likely contains few if any terestrally souorced event beds, at least one major hyperpycnal flow was likely required to deposit the Mazama ash on Rogue Apron.     </t>
  </si>
  <si>
    <t>RA-T2</t>
  </si>
  <si>
    <t>sandy turbidite; sharp base; variable thickness; clear gamma density/MS signal</t>
  </si>
  <si>
    <t>RR0207-55KC, M9907-30TC, M9907-31TC</t>
  </si>
  <si>
    <t>3+?</t>
  </si>
  <si>
    <t>RA-T2a</t>
  </si>
  <si>
    <t>mud turbidite; dated; gamma density/MS signal most identifiable in 30TC</t>
  </si>
  <si>
    <t>T2A</t>
  </si>
  <si>
    <t>RA-T3</t>
  </si>
  <si>
    <t>Thin sandy turbidite, visible in 4 cores; hemipelagic below; dated; clear gamma density/MS signal</t>
  </si>
  <si>
    <t>RR0207-55KC, M9907-30TC, M9907-31TC, M9907-31PC</t>
  </si>
  <si>
    <t>RA-T3a</t>
  </si>
  <si>
    <t>mud turbidite; subtle gamma density signal in 31PC, others are less clear</t>
  </si>
  <si>
    <t>RR0207-55KC, M9907-30TC, M9907-31TC, M9907-30PC, M9907-31PC</t>
  </si>
  <si>
    <t>RA-T4</t>
  </si>
  <si>
    <t>RA-T4a</t>
  </si>
  <si>
    <t>mud turbidite; dated with hemipelagic</t>
  </si>
  <si>
    <t>RA-T5</t>
  </si>
  <si>
    <t>thicker sandy turbidite; sharp base; variable thickness; clear gamma density/MS signal</t>
  </si>
  <si>
    <t>3+</t>
  </si>
  <si>
    <t>RA-T5a</t>
  </si>
  <si>
    <t>mud turbidite; dated with hemipelagic; subtle gamma density variations; little to no MS signal</t>
  </si>
  <si>
    <t>RA-T5b</t>
  </si>
  <si>
    <t>RA-T5c</t>
  </si>
  <si>
    <t>RA-T6</t>
  </si>
  <si>
    <t>thin sandy turbidite; sharp base; variable thickness; clear gamma density/MS signal</t>
  </si>
  <si>
    <t>RA-T6a</t>
  </si>
  <si>
    <t>mud turbidite; dated with hemipelagic; subtle gamma density/MS variations (mostly in 30TC)</t>
  </si>
  <si>
    <t>T6A</t>
  </si>
  <si>
    <t>RA-T7</t>
  </si>
  <si>
    <t>RA-T8</t>
  </si>
  <si>
    <t>RA-T8a</t>
  </si>
  <si>
    <t>mud turbidite; dated with hemipelagic; not clear in gamma density/MS logs</t>
  </si>
  <si>
    <t>RR0207-55KC, M9907-31TC, , M9907-30PC, M9907-31PC</t>
  </si>
  <si>
    <t>T8A</t>
  </si>
  <si>
    <t>RA-T8b</t>
  </si>
  <si>
    <t>RR0207-55KC, M9907-30PC, M9907-31PC</t>
  </si>
  <si>
    <t>T8B</t>
  </si>
  <si>
    <t>RA-T9</t>
  </si>
  <si>
    <t>3?</t>
  </si>
  <si>
    <t>RA-T9a</t>
  </si>
  <si>
    <t>RA-T10</t>
  </si>
  <si>
    <t>thick sandy turbidite (except in 55KC); sharp base; variable thickness; clear gamma density/MS signal</t>
  </si>
  <si>
    <t>4?</t>
  </si>
  <si>
    <t>RA-T10a</t>
  </si>
  <si>
    <t>T10A</t>
  </si>
  <si>
    <t>RA-T10b</t>
  </si>
  <si>
    <t>thick sandy turbidite; sharp base; variable thickness; clear gamma density/MS signal</t>
  </si>
  <si>
    <t>5?</t>
  </si>
  <si>
    <t>RA-T10c</t>
  </si>
  <si>
    <t>M9907-30PC, M9907-31PC</t>
  </si>
  <si>
    <t>T10C</t>
  </si>
  <si>
    <t>RA-T10d</t>
  </si>
  <si>
    <t>T10D</t>
  </si>
  <si>
    <t>RA-T10f</t>
  </si>
  <si>
    <t>T10F</t>
  </si>
  <si>
    <t>RA-T11</t>
  </si>
  <si>
    <t>v. thick sandy turbidite; sharp base; variable thickness; clear gamma density/MS signal; multiple pulses</t>
  </si>
  <si>
    <t>LOTS</t>
  </si>
  <si>
    <t>RA-T12</t>
  </si>
  <si>
    <t>silt turbidite? no clear indication in CT or gamma/MS logs</t>
  </si>
  <si>
    <t>RA-T12a</t>
  </si>
  <si>
    <t>T12A</t>
  </si>
  <si>
    <t>RA-T13</t>
  </si>
  <si>
    <t>sandy turbidite; sharp base; variable thickness; clear gamma density/MS signal; multiple pulses</t>
  </si>
  <si>
    <t>RA-T14</t>
  </si>
  <si>
    <t>silt turbidite; visible in CT and gamma density/MS logs; inceased mazama ash content</t>
  </si>
  <si>
    <t>RA-T14a</t>
  </si>
  <si>
    <t>M9907-30PC</t>
  </si>
  <si>
    <t>T14A</t>
  </si>
  <si>
    <t>RA-T15</t>
  </si>
  <si>
    <t>sandy turbidite; sharp base; variable thickness; clear gamma density/MS signal; multiple pulses in 31PC</t>
  </si>
  <si>
    <t>RA-T16</t>
  </si>
  <si>
    <t>4+?</t>
  </si>
  <si>
    <t>RA-T16a</t>
  </si>
  <si>
    <t>T16A</t>
  </si>
  <si>
    <t>RA-T17</t>
  </si>
  <si>
    <t>sandy turbidite; sharp base; variable thickness (thin in 30PC, thick in 31PC); clear gamma density/MS signal</t>
  </si>
  <si>
    <t>RA-T17a</t>
  </si>
  <si>
    <t>very thick sandy turbidite with multiple pulses in 31PC, thin sandy in 30PC; clear gamma density/MS signal</t>
  </si>
  <si>
    <t>RA-T18</t>
  </si>
  <si>
    <t>RA-T19</t>
  </si>
  <si>
    <t>thin silty turbidite, visible in CT and gama density logs</t>
  </si>
  <si>
    <t>2+?</t>
  </si>
  <si>
    <t>RA-T19a</t>
  </si>
  <si>
    <t>thin silty turbidite, visible in CT, relatively small change in magnetic susceptibility and gamma density logs</t>
  </si>
  <si>
    <t>T19a</t>
  </si>
  <si>
    <t>RA-T20</t>
  </si>
  <si>
    <t>RA-T21</t>
  </si>
  <si>
    <t>RA-T22</t>
  </si>
  <si>
    <t>RA-T23</t>
  </si>
  <si>
    <t>RA-T24</t>
  </si>
  <si>
    <t>thick sandy turbidite; sharp base; variable thickness; clear gamma density/MS signal; multiple pulses</t>
  </si>
  <si>
    <t>RA-T25</t>
  </si>
  <si>
    <t>very thick sandy turbidite; sharp base; variable thickness; clear gamma density/MS signal; multiple pulses</t>
  </si>
  <si>
    <t>T25</t>
  </si>
  <si>
    <t>RA-T26</t>
  </si>
  <si>
    <t>T26</t>
  </si>
  <si>
    <t>Smith Apron</t>
  </si>
  <si>
    <t>~7850</t>
  </si>
  <si>
    <t>SA-T1</t>
  </si>
  <si>
    <t>Does not appear sandy from CT scan, fine silt perhaps, correlated with sharp increase in gamma density, gradual increase in magnetic susceptibility</t>
  </si>
  <si>
    <t>M9907-33TC</t>
  </si>
  <si>
    <t>Fine silt</t>
  </si>
  <si>
    <t>Goldfinger et al., 2012; 2013</t>
  </si>
  <si>
    <t>Smith Canyon is a small discontinuous canyon likely associated with the Smith River, CA. On the lower slope the canyon loses it's coherence and merges with submarine slides the active strucures, making it a diffuse source, likely mixing with open slope sources as noted by Hill et al., (2020). The canyon is likely relict with respect to Holocene recharge, but may act as a partial conduit for shaking events nontheless. The Smith Apron is a very thin apron like Rogue Apron, but barely discernable a the resolution existing multibeam and sidescan data. The Smith cores are high resolution and expanded records, covering ~ 7500 years in 8 m of core. However, the grain size and event bed overall densities are relatively low, making the medum to thinner event beds more difficut to interpret. This is more so in the late Holocene, as sediment supply appears to weaken as it does at many deep water sites with no modern recharge upslope. The result is thin beds are more bioturbated.</t>
  </si>
  <si>
    <t>SA-T2</t>
  </si>
  <si>
    <t>Silty sand turbdite associated with sharp increase in CT density and gamma desnity log</t>
  </si>
  <si>
    <t>M9907-33TC, M9907-33PC</t>
  </si>
  <si>
    <t>SA-T2a</t>
  </si>
  <si>
    <t>silty sand associated with slight increase in gamma density log. Sharp base, fining upwards, not crossbedded, visible in CT scan, grainsize does not exceed sand-silt threshold.</t>
  </si>
  <si>
    <t>SA-T3</t>
  </si>
  <si>
    <t>Thick silty sand turbidite associated with increase in gamma density log</t>
  </si>
  <si>
    <t>SA-T4</t>
  </si>
  <si>
    <t>silty sand associated with slight increase in gamma density log</t>
  </si>
  <si>
    <t>SA-T4a</t>
  </si>
  <si>
    <t>Sharp-ish base, not fining upwards, not crossbedded, not visible in CT scan, grainsize does not exceed sand-silt threshold. Not identified in Goldfinger et al., 2012.</t>
  </si>
  <si>
    <t>M9907-33PC</t>
  </si>
  <si>
    <t>SA-T5</t>
  </si>
  <si>
    <t>Fine sandy turbidite, associated with drop in magnetic susceptibility, slight increase in gamma density and CT density.</t>
  </si>
  <si>
    <t>SA-T5a</t>
  </si>
  <si>
    <t>Silty turbidite. Sharp base, fining upwards, not crossbedded, visible in CT scan, grainsize does not exceed sand-silt threshold.</t>
  </si>
  <si>
    <t>SA-T5b</t>
  </si>
  <si>
    <t>SA-T5c</t>
  </si>
  <si>
    <t>SA-T6</t>
  </si>
  <si>
    <t>Vaguely persent turbidite? No major changes in geophysical logs.</t>
  </si>
  <si>
    <t>SA-T7</t>
  </si>
  <si>
    <t>Silty turbidite, somewhat diffuse in CT density and magnetic susceptibility, increase in gamma density log</t>
  </si>
  <si>
    <t>SA-T8</t>
  </si>
  <si>
    <t>Find sandy turbidite. Increase in gamma density, magnetic suscepbility.</t>
  </si>
  <si>
    <t>1-?</t>
  </si>
  <si>
    <t>SA-T8a</t>
  </si>
  <si>
    <t>Silty turbidite, moderate increase in gamma density log and magnetic susceptibility. Sharp base, fining upwards, crossbedded, visible in CT scan, grainsize does exceed sand-silt threshold.</t>
  </si>
  <si>
    <t>SA-T8b</t>
  </si>
  <si>
    <t>Thick silty sandy interval, large increase in gamma and CT density logs.Sharp base, fining upwards, crossbedded, visible in CT scan, grainsize does exceed sand-silt threshold.</t>
  </si>
  <si>
    <t>SA-T9</t>
  </si>
  <si>
    <t>Thick silty interval, associated with uncrease in gamma and CT density logs.</t>
  </si>
  <si>
    <t>SA-T9a</t>
  </si>
  <si>
    <t>Silty turbidite, associated with moderate increase in gamma density log. Sharp base, fining upwards, crossbedded, visible in CT scan, grainsize does exceed sand-silt threshold.</t>
  </si>
  <si>
    <t>SA-T10</t>
  </si>
  <si>
    <t>Silty turbidite associated with moderate increase in gamma density log.</t>
  </si>
  <si>
    <t>SA-T10a</t>
  </si>
  <si>
    <t>Silty turbidite associated with moderate increase in gamma density log.Sharp base, fining upwards, crossbedded, visible in CT scan, grainsize does exceed sand-silt threshold.</t>
  </si>
  <si>
    <t>SA-T10b</t>
  </si>
  <si>
    <t>Silty turbidite associated with large broad increase in gamma density log.Sharp base, fining upwards, crossbedded, visible in CT scan, grainsize does exceed sand-silt threshold.</t>
  </si>
  <si>
    <t>1-4?</t>
  </si>
  <si>
    <t>SA-T10c</t>
  </si>
  <si>
    <t>Silty turbidite, diffuse change in geophysical logs. Sharp base, fining upwards, crossbedded, visible in CT scan, grainsize does exceed sand-silt threshold.</t>
  </si>
  <si>
    <t>SA-T10d</t>
  </si>
  <si>
    <t>Silty turbidite associated with sharp increase in gamma density log. Sharp base, fining upwards, crossbedded, visible in CT scan, grainsize does exceed sand-silt threshold.</t>
  </si>
  <si>
    <t>SA-T10f</t>
  </si>
  <si>
    <t>SA-T11</t>
  </si>
  <si>
    <t>Broad sandy silty interval associated with increase in gamma density and variable CT density log.</t>
  </si>
  <si>
    <t>SA-T12</t>
  </si>
  <si>
    <t>Sharp change into sandy silty interval accoaited with sharp increase in density logs and magnetic susceptibility</t>
  </si>
  <si>
    <t>SA-T13</t>
  </si>
  <si>
    <t>T13A</t>
  </si>
  <si>
    <t>SA-T14</t>
  </si>
  <si>
    <t>1-3?</t>
  </si>
  <si>
    <t>Klamath Apron</t>
  </si>
  <si>
    <t>~10000</t>
  </si>
  <si>
    <t>KA-T1</t>
  </si>
  <si>
    <t>Silty turbidite associated with slightly perturbation of gamma density log and magnetic susceptibility log</t>
  </si>
  <si>
    <t>M9907-34TC</t>
  </si>
  <si>
    <t>Goldfinger et al., 2012; Goldfinger et al., 2013</t>
  </si>
  <si>
    <t xml:space="preserve">Klamath Canyon is a small discontinuous canyon likely associated with the Klamath River, CA.  On the lower slope the canyon loses it's coherence and merges with submarine slides the active strucures, making it a diffuse source, likely mixing with open slope sources as noted by Hill et al., (2020).  The canyon is likely relict with respect to Holocene recharge, but may act as a partial conduit for shaking events nontheless.  The Klamath Apron is a very thin apron like Rogue Apron, but barely discernable a the resolution existing multibeam and sidescan data.  The Smith cores are high resolution and expanded records, covering ~ 9800 years in 8 m of core.  However, the grain size and event bed overall densities are relatively low, making the medum to thinner event beds more difficut to interpret.  This is more so in the late Holocene, as sediment supply appears to weaken as it does at many deep water sites with no modern recharge upslope.  The result is thin beds are more bioturbated.  Klamath also is the northern limit of a facies change with respect to turbidite frequency.  The lower half of the cores contain a much higher event frequency than the upper half, a marked and abrupt change.  This change is observed in all cores south of Klamath, and discussed to some extent in Goldfinger et al. (2012, 2013, 2021). The origins of this shift are not fully understood however.  </t>
  </si>
  <si>
    <t>KA-T1a</t>
  </si>
  <si>
    <t>Silty turbidite but not associated with noticable change in gamma density, CT density, or magnetic susceptibility log</t>
  </si>
  <si>
    <t xml:space="preserve">T1a </t>
  </si>
  <si>
    <t>KA-T2</t>
  </si>
  <si>
    <t>Fine sandy turbidite associated with strong perturbation of gamma and CT density log, and broad wavelength change in magnetic suscepibility log</t>
  </si>
  <si>
    <t>KA-T2a</t>
  </si>
  <si>
    <t>Fine sandy turbidite associated with strong perturbation of gamma and CT density log, and in magnetic suscepibility log</t>
  </si>
  <si>
    <t>T2a</t>
  </si>
  <si>
    <t>KA-T3</t>
  </si>
  <si>
    <t>Fine sandy turbidite associated with strong perturbation of gamma and CT density log, no major shift in magnetic susceptibility log</t>
  </si>
  <si>
    <t>M9907-34TC, M9907-34PC</t>
  </si>
  <si>
    <t>KA-T4</t>
  </si>
  <si>
    <t>KA-T5</t>
  </si>
  <si>
    <t>Fine sandy turbidite associated with strong perturbation of gamma and CT density log, and moderate shift in magnetic suscepibility log</t>
  </si>
  <si>
    <t>KA-T5a</t>
  </si>
  <si>
    <t>Silty turbidite associated with minor change in gamma density, CT density, and magnetic susceptibility logs.</t>
  </si>
  <si>
    <t>M9907-34TC?, M9907-34PC?</t>
  </si>
  <si>
    <t>T5a</t>
  </si>
  <si>
    <t>KA-T5b</t>
  </si>
  <si>
    <t>Silty turbidite associated with minor change in gamma density, CT density, and magnetic susceptibility logs. Sharp base, fining upwards (?), not crossbedded, visible in CT scan, grainsize does not exceed sand-silt threshold.</t>
  </si>
  <si>
    <t>T5b</t>
  </si>
  <si>
    <t>KA-T5v</t>
  </si>
  <si>
    <t>Silty turbidite associated with minor change in gamma density, CT density, and magnetic susceptibility logs.. No sharp base, weakly fining upwards, not crossbedded, not visible in CT scan, grainsize does not exceed sand-silt threshold.</t>
  </si>
  <si>
    <t>T5c</t>
  </si>
  <si>
    <t>KA-T6</t>
  </si>
  <si>
    <t>Silty turbidite associated with minimal change in gamma and CT density logs, broad wavelength change in magnetic susceptibility log.</t>
  </si>
  <si>
    <t>M9907-34TC?, M9907-34PC</t>
  </si>
  <si>
    <t>KA-T7</t>
  </si>
  <si>
    <t>Silty turbdite asspciated with minor changes in geophysical logs, broad wavelength change in magnetic susceptibility log.</t>
  </si>
  <si>
    <t>T7?</t>
  </si>
  <si>
    <t>KA-T8</t>
  </si>
  <si>
    <t>KA-T8a</t>
  </si>
  <si>
    <t>Silty turbidite associated with slight change in gamma density log. Sharp base, fining upwards, crossbedded, visible in CT scan, grainsize does exceed sand-silt threshold.</t>
  </si>
  <si>
    <t>M9907-34PC</t>
  </si>
  <si>
    <t>KA-T8b</t>
  </si>
  <si>
    <t>Fine sandy turbidite associated with sharp change in gamma density and CT density logs, minor change in magnetic susceptibility log. Sharp base, fining upwards, crossbedded, visible in CT scan, grainsize does exceed sand-silt threshold.</t>
  </si>
  <si>
    <t>KA-T9</t>
  </si>
  <si>
    <t>KA-T9a</t>
  </si>
  <si>
    <t>Fine sandy turbidite associated with moderate perturbation of gamma and CT density log, and minor change in magnetic suscepibility log. Sharp base, fining upwards, crossbedded, visible in CT scan, grainsize does exceed sand-silt threshold.</t>
  </si>
  <si>
    <t>KA-T10</t>
  </si>
  <si>
    <t>Fine sandy turbidite associated with strong perturbation of gamma and CT density log, and moderate change in magnetic suscepibility log</t>
  </si>
  <si>
    <t>KA-T10a</t>
  </si>
  <si>
    <t>Silty turbidite associated with strong perturbation of gamma and CT density log, and minor change in magnetic suscepibility log. Sharp base, fining upwards, crossbedded, visible in CT scan, grainsize does exceed sand-silt threshold.</t>
  </si>
  <si>
    <t>KA-T10b</t>
  </si>
  <si>
    <t>Fine sandy turbidite associated with strong perturbation of gamma and CT density log, and in magnetic suscepibility log. Sharp base, fining upwards, crossbedded, visible in CT scan, grainsize does exceed sand-silt threshold.</t>
  </si>
  <si>
    <t>KA-T10c</t>
  </si>
  <si>
    <t>silty turbidite. Sharp base, fining upwards, crossbedded, visible in CT scan, grainsize does exceed sand-silt threshold.</t>
  </si>
  <si>
    <t>KA-T10d</t>
  </si>
  <si>
    <t>KA-T10e</t>
  </si>
  <si>
    <t>T10E</t>
  </si>
  <si>
    <t>KA-T10f</t>
  </si>
  <si>
    <t>Silty turbidite associated with strong perturbation of gamma and CT density log, and moderate change in magnetic suscepibility log. Sharp base, fining upwards, crossbedded, visible in CT scan, grainsize does exceed sand-silt threshold.</t>
  </si>
  <si>
    <t>KA-T18</t>
  </si>
  <si>
    <t>Trinidad North</t>
  </si>
  <si>
    <t>Oldest age &lt;2170, core much longer</t>
  </si>
  <si>
    <t>TN-T1</t>
  </si>
  <si>
    <t>Silty possible turbidite asociated with moderate cange in magnetic susceptibility log, no obvious change in gamma density log</t>
  </si>
  <si>
    <t>TN0909-06JC, TN0909-06TC</t>
  </si>
  <si>
    <t>TN-T2</t>
  </si>
  <si>
    <t>Thin very fine sandy turbidite associated with moderate perturbation of magnetic susceptibility and gamma density log</t>
  </si>
  <si>
    <t>TN-T2a</t>
  </si>
  <si>
    <t>Uncertain correlation below T2, spike in magnetic susceptibility and no major change in gamma density log</t>
  </si>
  <si>
    <t>TN-T3</t>
  </si>
  <si>
    <t>Sandy turbidite associated with change in gamma density and magnetic susceptibility logs</t>
  </si>
  <si>
    <t>TN-T3a</t>
  </si>
  <si>
    <t>TN-T4</t>
  </si>
  <si>
    <t>Thin very fine sandy turbidite associated with strong shift in magnetic susceptibility log, moderate shift in gamma density log.</t>
  </si>
  <si>
    <t>TN-T4a</t>
  </si>
  <si>
    <t>Tentatively correlated silty layer with minor/no change in gamma density or magnetic susceptibility log</t>
  </si>
  <si>
    <t>TN-T5</t>
  </si>
  <si>
    <t>Moderately thick very fine sandy turbidite associated with strong change in gamma density log and magnetic susceptibility log.</t>
  </si>
  <si>
    <t>TN-T5a</t>
  </si>
  <si>
    <t>TN-T5b</t>
  </si>
  <si>
    <t>Sandy turbidite associated with strong change in gamma density and magnetic susceptibility logs</t>
  </si>
  <si>
    <t>TN-T5c</t>
  </si>
  <si>
    <t>TN-T6</t>
  </si>
  <si>
    <t>TN-T7</t>
  </si>
  <si>
    <t>TN-T8</t>
  </si>
  <si>
    <t>Thick sandy turbidite associated with strong change in gamma density and magnetic susceptibility logs</t>
  </si>
  <si>
    <t>TN-T8a</t>
  </si>
  <si>
    <t>Sandy turbidite associated with moderate change in gamma density and magnetic susceptibility logs</t>
  </si>
  <si>
    <t>TN-T8b</t>
  </si>
  <si>
    <t>TN-T9</t>
  </si>
  <si>
    <t>TN-T9a</t>
  </si>
  <si>
    <t>TN-T9b</t>
  </si>
  <si>
    <t>T9B</t>
  </si>
  <si>
    <t>TN-T9c</t>
  </si>
  <si>
    <t>T9C</t>
  </si>
  <si>
    <t>TN-T10</t>
  </si>
  <si>
    <t>TN-T10b</t>
  </si>
  <si>
    <t>Thin sandy turbidite associated with change in gamma density log, minor/no change in magnetic susceptibility log</t>
  </si>
  <si>
    <t>TN-T10c</t>
  </si>
  <si>
    <t>TN-T10d</t>
  </si>
  <si>
    <t>Thin sandy turbidite associated with change in gamma density log, minor in magnetic susceptibility log</t>
  </si>
  <si>
    <t>TN-T10e</t>
  </si>
  <si>
    <t>TN-T10f</t>
  </si>
  <si>
    <t>Sandy turbidite associated with change in gamma density log, minor change in magnetic susceptibility log</t>
  </si>
  <si>
    <t>Trinidad South</t>
  </si>
  <si>
    <t>Oldest age &lt;2300, core much longer</t>
  </si>
  <si>
    <t>TS-T1</t>
  </si>
  <si>
    <t>Fine sandy turbidite associated with moderate change in magnetic susceptibility log andin gamma density log</t>
  </si>
  <si>
    <t>TN0909-07JC, TN0909-07TC</t>
  </si>
  <si>
    <t>Goldfinger et al., 2013</t>
  </si>
  <si>
    <t>Few ages from these cores, most interpreted in from 36PC (Trinidad plunge pool).</t>
  </si>
  <si>
    <t>TS-T2</t>
  </si>
  <si>
    <t>TS-T2a</t>
  </si>
  <si>
    <t>Uncertain correlation below T2, spike in magnetic susceptibility and in gamma density log</t>
  </si>
  <si>
    <t>TS-T3</t>
  </si>
  <si>
    <t>TS-T3a</t>
  </si>
  <si>
    <t>TS-T4</t>
  </si>
  <si>
    <t>Thin very fine sandy turbidite associated with moderate shift in magnetic susceptibility log and in gamma density log.</t>
  </si>
  <si>
    <t>TS-T4a</t>
  </si>
  <si>
    <t>TS-T5</t>
  </si>
  <si>
    <t>TS-T5a</t>
  </si>
  <si>
    <t>Tentatively correlated silty layer with minor change in gamma density and magnetic susceptibility log</t>
  </si>
  <si>
    <t>TS-T5b</t>
  </si>
  <si>
    <t>TS-T5c</t>
  </si>
  <si>
    <t>TS-T6</t>
  </si>
  <si>
    <t>TS-T7</t>
  </si>
  <si>
    <t>Fine sandy layer with minor change in gamma density and magnetic susceptibility log</t>
  </si>
  <si>
    <t>TS-T8</t>
  </si>
  <si>
    <t>Tentatively correlated turbidite associated with slight change in gamma density and magnetic susceptibility logs</t>
  </si>
  <si>
    <t>TS-T8a</t>
  </si>
  <si>
    <t>TS-T8b</t>
  </si>
  <si>
    <t>TS-T9</t>
  </si>
  <si>
    <t>4-5?</t>
  </si>
  <si>
    <t>TS-T9a</t>
  </si>
  <si>
    <t>Trinidad Plunge Pool</t>
  </si>
  <si>
    <t>~2800</t>
  </si>
  <si>
    <t>TPP-T1</t>
  </si>
  <si>
    <t>Silty sandy turbidite associated with strong perturbation of gamma and CT density log, and minor change in magnetic suscepibility log.</t>
  </si>
  <si>
    <t>M9907-36TC, M9907-37TC</t>
  </si>
  <si>
    <t>T3 dates range from 860 - 922 cal yr BP. T4, T5 age from benthic foraminifera.</t>
  </si>
  <si>
    <t>TPP-T2</t>
  </si>
  <si>
    <t>Silty sandy turbidite associated with moderate perturbation of gamma and CT density log, and in magnetic suscepibility log.</t>
  </si>
  <si>
    <t>M9907-35TC,M9907-36TC/PC, M9907-37TC/PC</t>
  </si>
  <si>
    <t>TPP-T3</t>
  </si>
  <si>
    <t>Silty turbidite associated with strong perturbation of gamma and CT density log, and in magnetic suscepibility log.</t>
  </si>
  <si>
    <t>M9907-36PC</t>
  </si>
  <si>
    <t>TPP-T3a</t>
  </si>
  <si>
    <t>Sandy turbidite associated with strong perturbation of gamma and CT density log, and moderate change in magnetic suscepibility log.</t>
  </si>
  <si>
    <t>TPP-T3b</t>
  </si>
  <si>
    <t>Sandy turbidite associated with strong perturbation of gamma and CT density log, and in magnetic suscepibility log.</t>
  </si>
  <si>
    <t>T3B</t>
  </si>
  <si>
    <t>TPP-T4</t>
  </si>
  <si>
    <t>Silty sandy turbidite associated with moderate perturbation of gamma and CT density log, and minor change in magnetic suscepibility log.</t>
  </si>
  <si>
    <t>TPP-T4a</t>
  </si>
  <si>
    <t>Sandy turbidite associated with moderate perturbation of gamma and CT density log, and in magnetic suscepibility log.</t>
  </si>
  <si>
    <t>TPP-T4b</t>
  </si>
  <si>
    <t>Silty sandy turbidite associated with moderate perturbation of gamma and CT density log, and strong change in magnetic suscepibility log.</t>
  </si>
  <si>
    <t>M9907-35PC, M9907-36PC, M9907-37PC</t>
  </si>
  <si>
    <t>T4B</t>
  </si>
  <si>
    <t>TPP-T5</t>
  </si>
  <si>
    <t>Thin sandy turbidite associated with moderate perturbation of gamma and CT density log, and minor change in magnetic suscepibility log.</t>
  </si>
  <si>
    <t>TPP-T5a</t>
  </si>
  <si>
    <t>TPP-T5b</t>
  </si>
  <si>
    <t>Silty sandy turbidite associated with moderate perturbation of gamma and CT density log, and sharp peak in magnetic suscepibility log.</t>
  </si>
  <si>
    <t>TPP-T5c</t>
  </si>
  <si>
    <t>Silty sandy turbidite associated with abrupt moderate perturbation of gamma and CT density log, and in magnetic suscepibility log.</t>
  </si>
  <si>
    <t>TPP-T6</t>
  </si>
  <si>
    <t>Silty sandy turbidite associated with moderate perturbation of gamma and CT density log, and sharp change in magnetic suscepibility log.</t>
  </si>
  <si>
    <t>Eel Canyon</t>
  </si>
  <si>
    <t>~3800</t>
  </si>
  <si>
    <t>EEL-T1</t>
  </si>
  <si>
    <t>Sandy turbidite associated with moderate perturbation of gamma density log, and minor/moderate change in magnetic suscepibility log.</t>
  </si>
  <si>
    <t>M9907-41TC</t>
  </si>
  <si>
    <t>Eel channel system is sand rich, similar to Trinidad system. Cores show numerous, thin, graded-sand turbidite beds. Given the lack of hemipelagic material in proximal cores, distal cores were used to identify and date horizons. 51 turidites were identified in core 41PC, most ages are from the same core, giving an average turbidite recurrence of 60-70 years. Several out of sequence ages underlie interpreted T7 turbidite and above T8.</t>
  </si>
  <si>
    <t>EEL-T2</t>
  </si>
  <si>
    <t>Sandy turbidite associated with moderate perturbation of gamma density log, and broad wavelength change in magnetic suscepibility log.</t>
  </si>
  <si>
    <t>M9907-41PC</t>
  </si>
  <si>
    <t>EEL-T2a</t>
  </si>
  <si>
    <t>Silty discontinuous turbidite associated with moderate perturbation of gamma density log, and minor change in magnetic suscepibility log.</t>
  </si>
  <si>
    <t>EEL-T3</t>
  </si>
  <si>
    <t>Sandy turbidite associated with moderate perturbation of gamma density log, and minor change in magnetic suscepibility log.</t>
  </si>
  <si>
    <t>EEL-T3a</t>
  </si>
  <si>
    <t>EEL-T3b</t>
  </si>
  <si>
    <t>EEL-T3c</t>
  </si>
  <si>
    <t>Fine sandy discontinuous turbidite associated with minor perturbation of gamma and CT density log, and minor/broad wavelength change in magnetic suscepibility log.</t>
  </si>
  <si>
    <t>T3C</t>
  </si>
  <si>
    <t>EEL-T4</t>
  </si>
  <si>
    <t>Fine sandy turbidite associated with moderate perturbation of gamma density log, and minor change in magnetic suscepibility log.</t>
  </si>
  <si>
    <t>EEL-T4a?</t>
  </si>
  <si>
    <t>T4A?</t>
  </si>
  <si>
    <t>EEL-T5?</t>
  </si>
  <si>
    <t>Fine sandy turbidite associated with minor perturbation of gamma density log, and minor/broad wavelength change in magnetic suscepibility log.</t>
  </si>
  <si>
    <t>EEL-T6?</t>
  </si>
  <si>
    <t>Fine sandy turbidite associated with moderate perturbation of gamma density log, and minor/no change in magnetic suscepibility log.</t>
  </si>
  <si>
    <t>T6?</t>
  </si>
  <si>
    <t>EEL-T7?</t>
  </si>
  <si>
    <t>EEL-T8?</t>
  </si>
  <si>
    <t>T8?</t>
  </si>
  <si>
    <t>Evidence Type</t>
  </si>
  <si>
    <t>Marine Turbidite</t>
  </si>
  <si>
    <t>Site-Averaged Evidence Rank
(0 - 3)</t>
  </si>
  <si>
    <t>Sample mixed from multiple cores before analysis?</t>
  </si>
  <si>
    <t>Age comments</t>
  </si>
  <si>
    <t xml:space="preserve">5 - Annual-subannual precision
</t>
  </si>
  <si>
    <t>4.5 - "Close-limiting" age with growth- position plants</t>
  </si>
  <si>
    <t>4 - Age with growth- position plants</t>
  </si>
  <si>
    <t>3.5 - Multiple bracketing age and dated/well correlated tephra</t>
  </si>
  <si>
    <t>3 - Multiple bracketing age from detrital material</t>
  </si>
  <si>
    <t>2.5 - Non-bracketing age from multiple detrital samples and dated/correlated tephra</t>
  </si>
  <si>
    <t>2 - Non-bracketing age from multiple detrital samples</t>
  </si>
  <si>
    <t>1.5 - Single detrital age and dated/correlated tephra or excess 210Pb</t>
  </si>
  <si>
    <t>1 - Single detrital age</t>
  </si>
  <si>
    <t>0.5 - Modeled age from bracketing dated horizons or only benthic detrital age</t>
  </si>
  <si>
    <t>A - Disruptive feature that is laterally extensive within site</t>
  </si>
  <si>
    <t>B - Characteristic of deposit/record is distinctive of seismic triggering</t>
  </si>
  <si>
    <t>C - Site susceptibility or modeling omits triggering from non-CSZ earthquake source</t>
  </si>
  <si>
    <t>(1) Distinctive petrophyiscal characteristics suitable for wiggle matching</t>
  </si>
  <si>
    <t xml:space="preserve">(2) Correlatable presence within a sequence
</t>
  </si>
  <si>
    <t>(3) Do local and regional turbidite age ranges overlap by &lt;30%</t>
  </si>
  <si>
    <t>(4) Passes confluence test
(bonus 0.5 pts for provenance information)</t>
  </si>
  <si>
    <t>(5) Correlated across distance &gt; 300 km (beyond triggering from crustal events in S. Cascadia)</t>
  </si>
  <si>
    <t>Correlation Rank
(1-5)</t>
  </si>
  <si>
    <t>age in column AL is from core 7 and is a minimum limiting age, from above the turbidite</t>
  </si>
  <si>
    <t>age in column AL is from core 7 and is a max limiting age from below the turbidite</t>
  </si>
  <si>
    <t>no direct ages for this deposit</t>
  </si>
  <si>
    <t>age in col AL is from core 9 and is max lim age, from below turb, but not directly below</t>
  </si>
  <si>
    <t>age in col AL is from core 9 and is max lim age, from below turb, but not directly below; there is also an age from core 7 between SS5 and SS6 of 7050 +- 45 not entered into col AL</t>
  </si>
  <si>
    <t>age in col AL is from core 9 and is a max limiting age from almost durectly beneath SS6</t>
  </si>
  <si>
    <t>age in col AL is from core 9 and is a max limiting age from directly beneath SS7; there is a min limiting age above SS7 from core 7 not entered in col AL 7970+-60</t>
  </si>
  <si>
    <t>no direct ages for this deposit, except for the age below SS7, which acts as a min limiting age, but there is ~5 cm between the sample and the bed</t>
  </si>
  <si>
    <t>Possibly</t>
  </si>
  <si>
    <t>mixed sample</t>
  </si>
  <si>
    <t>2 ages, listed youngest from CASC-6</t>
  </si>
  <si>
    <t>** mixed sample **</t>
  </si>
  <si>
    <t>** not shown in GF2012 pub</t>
  </si>
  <si>
    <t>large difference in ages across cores</t>
  </si>
  <si>
    <t>Mixed sample? Two different corrected ages; using reported</t>
  </si>
  <si>
    <t>Very different calibrated ages?</t>
  </si>
  <si>
    <t>Mixed sample - Different calibrated ages?</t>
  </si>
  <si>
    <t>out of sequence age</t>
  </si>
  <si>
    <t>*in 2012 publication, but not 2013?</t>
  </si>
  <si>
    <t>Reporting for CASC219, 221 is benthic and 75 was mixed from multiple cores</t>
  </si>
  <si>
    <t>Goldfinger et al., 2012 suggests this age corresponds to T10F but not labeled as such in supplementary data</t>
  </si>
  <si>
    <t>Latitude [°]</t>
  </si>
  <si>
    <t>Longitude [°]</t>
  </si>
  <si>
    <t>Length of Record [cal yr BP]</t>
  </si>
  <si>
    <t xml:space="preserve">Sum of ranking criteria </t>
  </si>
  <si>
    <t>Radiocarbon age mean [yr BP]</t>
  </si>
  <si>
    <t>Radiocarbon age uncertainty [yr BP]</t>
  </si>
  <si>
    <t>Mean delta R (Marine20) [yr]</t>
  </si>
  <si>
    <t>Uncertainty in delta R (Marine20) [yr]</t>
  </si>
  <si>
    <t>Published Hemipelagic Age Minimum [cal yr BP]</t>
  </si>
  <si>
    <t>Published Hemipelagic Age Maximum [cal yr BP]</t>
  </si>
  <si>
    <t>Published Event Age Minimum [cal yr BP]</t>
  </si>
  <si>
    <t>Published Event Age Maximum [cal yr BP]</t>
  </si>
  <si>
    <t>Regional Event Age Minimum [cal yr BP]</t>
  </si>
  <si>
    <t>Regional Event Age Maximum [cal yr 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</si>
</sst>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Arial"/>
      <scheme val="minor"/>
    </font>
    <font>
      <sz val="11"/>
      <color theme="1"/>
      <name val="Arial"/>
      <family val="2"/>
      <scheme val="minor"/>
    </font>
    <font>
      <sz val="10"/>
      <color rgb="FF000000"/>
      <name val="Arial"/>
      <family val="2"/>
      <scheme val="major"/>
    </font>
    <font>
      <sz val="10"/>
      <color theme="1"/>
      <name val="Arial"/>
      <family val="2"/>
      <scheme val="major"/>
    </font>
    <font>
      <sz val="10"/>
      <name val="Arial"/>
      <family val="2"/>
      <scheme val="major"/>
    </font>
    <font>
      <b/>
      <i/>
      <sz val="12"/>
      <color theme="1"/>
      <name val="Arial"/>
      <family val="2"/>
    </font>
  </fonts>
  <fills count="2">
    <fill>
      <patternFill patternType="none"/>
    </fill>
    <fill>
      <patternFill patternType="gray125"/>
    </fill>
  </fills>
  <borders count="10">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s>
  <cellStyleXfs count="2">
    <xf numFmtId="0" fontId="0" fillId="0" borderId="0"/>
    <xf numFmtId="0" fontId="1" fillId="0" borderId="1"/>
  </cellStyleXfs>
  <cellXfs count="76">
    <xf numFmtId="0" fontId="0" fillId="0" borderId="0" xfId="0" applyFont="1" applyAlignment="1"/>
    <xf numFmtId="0" fontId="2" fillId="0" borderId="0" xfId="0" applyFont="1" applyAlignment="1"/>
    <xf numFmtId="0" fontId="3" fillId="0" borderId="0" xfId="0" applyFont="1" applyAlignment="1">
      <alignment horizontal="center" vertical="center"/>
    </xf>
    <xf numFmtId="0" fontId="3" fillId="0" borderId="0" xfId="0" applyFont="1" applyAlignment="1">
      <alignment horizontal="center" wrapText="1"/>
    </xf>
    <xf numFmtId="0" fontId="3" fillId="0" borderId="0" xfId="0" applyFont="1" applyAlignment="1">
      <alignment wrapText="1"/>
    </xf>
    <xf numFmtId="0" fontId="3" fillId="0" borderId="0" xfId="0" applyFont="1" applyAlignment="1">
      <alignment horizontal="center" vertical="center" wrapText="1"/>
    </xf>
    <xf numFmtId="0" fontId="3" fillId="0" borderId="0" xfId="0" applyFont="1" applyFill="1" applyAlignment="1">
      <alignment wrapText="1"/>
    </xf>
    <xf numFmtId="0" fontId="3" fillId="0" borderId="2" xfId="0" applyFont="1" applyFill="1" applyBorder="1" applyAlignment="1">
      <alignment vertical="center"/>
    </xf>
    <xf numFmtId="0" fontId="2" fillId="0" borderId="0" xfId="0" applyFont="1" applyAlignment="1">
      <alignment horizontal="center"/>
    </xf>
    <xf numFmtId="0" fontId="3" fillId="0" borderId="3" xfId="0" applyFont="1" applyFill="1" applyBorder="1" applyAlignment="1">
      <alignment vertical="center" wrapText="1"/>
    </xf>
    <xf numFmtId="0" fontId="3" fillId="0" borderId="2" xfId="0" applyFont="1" applyFill="1" applyBorder="1" applyAlignment="1">
      <alignment vertical="center" wrapText="1"/>
    </xf>
    <xf numFmtId="0" fontId="2" fillId="0" borderId="2" xfId="0" applyFont="1" applyFill="1" applyBorder="1" applyAlignment="1">
      <alignment horizontal="left" vertical="center" wrapText="1"/>
    </xf>
    <xf numFmtId="0" fontId="2" fillId="0" borderId="0" xfId="0" applyFont="1" applyAlignment="1">
      <alignment wrapText="1"/>
    </xf>
    <xf numFmtId="0" fontId="2" fillId="0" borderId="2" xfId="0" applyFont="1" applyFill="1" applyBorder="1" applyAlignment="1">
      <alignment vertical="center" wrapText="1"/>
    </xf>
    <xf numFmtId="0" fontId="3" fillId="0" borderId="2" xfId="0" applyFont="1" applyFill="1" applyBorder="1" applyAlignment="1">
      <alignment horizontal="left" vertical="center" wrapText="1"/>
    </xf>
    <xf numFmtId="0" fontId="3" fillId="0" borderId="0" xfId="0" applyFont="1" applyAlignment="1">
      <alignment horizontal="left" vertical="center"/>
    </xf>
    <xf numFmtId="0" fontId="2" fillId="0" borderId="0" xfId="0" applyFont="1" applyAlignment="1">
      <alignment horizontal="left"/>
    </xf>
    <xf numFmtId="165" fontId="2" fillId="0" borderId="2" xfId="0" applyNumberFormat="1" applyFont="1" applyBorder="1" applyAlignment="1">
      <alignment horizontal="center" wrapText="1"/>
    </xf>
    <xf numFmtId="165" fontId="3" fillId="0" borderId="8" xfId="0" applyNumberFormat="1" applyFont="1" applyBorder="1" applyAlignment="1">
      <alignment horizontal="center" vertical="center" wrapText="1"/>
    </xf>
    <xf numFmtId="165" fontId="3" fillId="0" borderId="1" xfId="0" applyNumberFormat="1" applyFont="1" applyBorder="1" applyAlignment="1">
      <alignment horizontal="center" vertical="center" wrapText="1"/>
    </xf>
    <xf numFmtId="165" fontId="2" fillId="0" borderId="0" xfId="0" applyNumberFormat="1" applyFont="1" applyAlignment="1">
      <alignment wrapText="1"/>
    </xf>
    <xf numFmtId="165" fontId="4" fillId="0" borderId="3" xfId="0" applyNumberFormat="1" applyFont="1" applyBorder="1" applyAlignment="1">
      <alignment horizontal="center" vertical="center"/>
    </xf>
    <xf numFmtId="165" fontId="4" fillId="0" borderId="2" xfId="0" applyNumberFormat="1" applyFont="1" applyBorder="1" applyAlignment="1">
      <alignment horizontal="center" vertical="center"/>
    </xf>
    <xf numFmtId="165" fontId="4" fillId="0" borderId="0" xfId="0" applyNumberFormat="1" applyFont="1" applyAlignment="1">
      <alignment horizontal="center" vertical="center"/>
    </xf>
    <xf numFmtId="165" fontId="4" fillId="0" borderId="0" xfId="0" applyNumberFormat="1" applyFont="1" applyAlignment="1">
      <alignment horizontal="center"/>
    </xf>
    <xf numFmtId="0" fontId="2" fillId="0" borderId="9" xfId="0" applyFont="1" applyBorder="1" applyAlignment="1">
      <alignment vertical="center" wrapText="1"/>
    </xf>
    <xf numFmtId="0" fontId="2" fillId="0" borderId="2" xfId="0" applyFont="1" applyBorder="1" applyAlignment="1">
      <alignment vertical="center" wrapText="1"/>
    </xf>
    <xf numFmtId="165" fontId="3" fillId="0" borderId="2" xfId="0" applyNumberFormat="1" applyFont="1" applyBorder="1" applyAlignment="1">
      <alignment horizontal="center" vertical="center"/>
    </xf>
    <xf numFmtId="0" fontId="3" fillId="0" borderId="3" xfId="0" applyFont="1" applyBorder="1" applyAlignment="1">
      <alignment horizontal="center" vertical="center"/>
    </xf>
    <xf numFmtId="0" fontId="2" fillId="0" borderId="3" xfId="0" applyFont="1" applyBorder="1" applyAlignment="1">
      <alignment horizontal="center" vertical="center"/>
    </xf>
    <xf numFmtId="0" fontId="3" fillId="0" borderId="3" xfId="0" applyFont="1" applyBorder="1" applyAlignment="1">
      <alignment vertical="center"/>
    </xf>
    <xf numFmtId="0" fontId="3" fillId="0" borderId="3" xfId="0" applyFont="1" applyBorder="1" applyAlignment="1">
      <alignment vertical="center" wrapText="1"/>
    </xf>
    <xf numFmtId="3" fontId="3" fillId="0" borderId="3" xfId="0" applyNumberFormat="1" applyFont="1" applyBorder="1" applyAlignment="1">
      <alignment vertical="center"/>
    </xf>
    <xf numFmtId="1" fontId="3" fillId="0" borderId="3" xfId="0" applyNumberFormat="1" applyFont="1" applyBorder="1" applyAlignment="1">
      <alignment vertical="center"/>
    </xf>
    <xf numFmtId="0" fontId="3" fillId="0" borderId="2" xfId="0" applyFont="1" applyBorder="1" applyAlignment="1">
      <alignment horizontal="center" vertical="center"/>
    </xf>
    <xf numFmtId="0" fontId="3" fillId="0" borderId="2" xfId="0" applyFont="1" applyBorder="1" applyAlignment="1">
      <alignment vertical="center"/>
    </xf>
    <xf numFmtId="0" fontId="3" fillId="0" borderId="2" xfId="0" applyFont="1" applyBorder="1" applyAlignment="1">
      <alignment vertical="center" wrapText="1"/>
    </xf>
    <xf numFmtId="1" fontId="3" fillId="0" borderId="2" xfId="0" applyNumberFormat="1" applyFont="1" applyBorder="1" applyAlignment="1">
      <alignment vertical="center"/>
    </xf>
    <xf numFmtId="164" fontId="3" fillId="0" borderId="2" xfId="0" applyNumberFormat="1" applyFont="1" applyBorder="1" applyAlignment="1">
      <alignment horizontal="center" vertical="center"/>
    </xf>
    <xf numFmtId="0" fontId="2" fillId="0" borderId="2" xfId="0" applyFont="1" applyBorder="1" applyAlignment="1">
      <alignment horizontal="center" wrapText="1"/>
    </xf>
    <xf numFmtId="3" fontId="3" fillId="0" borderId="2" xfId="0" applyNumberFormat="1" applyFont="1" applyBorder="1" applyAlignment="1">
      <alignment vertical="center"/>
    </xf>
    <xf numFmtId="0" fontId="3" fillId="0" borderId="8" xfId="0" applyFont="1" applyBorder="1" applyAlignment="1">
      <alignment horizontal="center" vertical="center" wrapText="1"/>
    </xf>
    <xf numFmtId="0" fontId="2" fillId="0" borderId="8" xfId="0" applyFont="1" applyBorder="1" applyAlignment="1">
      <alignment horizontal="center" wrapText="1"/>
    </xf>
    <xf numFmtId="0" fontId="2" fillId="0" borderId="2" xfId="0" applyFont="1" applyBorder="1" applyAlignment="1">
      <alignment vertical="center"/>
    </xf>
    <xf numFmtId="0" fontId="2" fillId="0" borderId="2" xfId="0" applyFont="1" applyBorder="1" applyAlignment="1">
      <alignment horizontal="left"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horizontal="left" vertical="center"/>
    </xf>
    <xf numFmtId="0" fontId="2" fillId="0" borderId="6" xfId="0" applyFont="1" applyBorder="1" applyAlignment="1">
      <alignment horizontal="center" wrapText="1"/>
    </xf>
    <xf numFmtId="0" fontId="2" fillId="0" borderId="0" xfId="0" applyFont="1"/>
    <xf numFmtId="0" fontId="3" fillId="0" borderId="0" xfId="0" applyFont="1" applyAlignment="1">
      <alignment horizontal="center"/>
    </xf>
    <xf numFmtId="0" fontId="5" fillId="0" borderId="2" xfId="0" applyFont="1" applyBorder="1" applyAlignment="1">
      <alignment horizontal="center" vertical="center" wrapText="1"/>
    </xf>
    <xf numFmtId="2" fontId="3" fillId="0" borderId="2" xfId="0" applyNumberFormat="1" applyFont="1" applyFill="1" applyBorder="1" applyAlignment="1">
      <alignment horizontal="center" vertical="center" wrapText="1"/>
    </xf>
    <xf numFmtId="2" fontId="2" fillId="0" borderId="2" xfId="0" applyNumberFormat="1" applyFont="1" applyFill="1" applyBorder="1" applyAlignment="1">
      <alignment vertical="center"/>
    </xf>
    <xf numFmtId="2" fontId="3" fillId="0" borderId="2" xfId="0" applyNumberFormat="1" applyFont="1" applyFill="1" applyBorder="1" applyAlignment="1">
      <alignment horizontal="center" vertical="center"/>
    </xf>
    <xf numFmtId="0" fontId="3" fillId="0" borderId="2" xfId="0" applyFont="1" applyFill="1" applyBorder="1" applyAlignment="1">
      <alignment horizontal="center" vertical="center" wrapText="1"/>
    </xf>
    <xf numFmtId="0" fontId="2" fillId="0" borderId="2" xfId="0" applyFont="1" applyFill="1" applyBorder="1" applyAlignment="1">
      <alignment wrapText="1"/>
    </xf>
    <xf numFmtId="0" fontId="2" fillId="0" borderId="2" xfId="0" applyFont="1" applyFill="1" applyBorder="1" applyAlignment="1">
      <alignment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wrapText="1"/>
    </xf>
    <xf numFmtId="3" fontId="3" fillId="0" borderId="2" xfId="0" applyNumberFormat="1" applyFont="1" applyFill="1" applyBorder="1" applyAlignment="1">
      <alignment horizontal="center" vertical="center" wrapText="1"/>
    </xf>
    <xf numFmtId="0" fontId="3" fillId="0" borderId="3" xfId="0" applyFont="1" applyFill="1" applyBorder="1" applyAlignment="1">
      <alignment horizontal="center" vertical="center"/>
    </xf>
    <xf numFmtId="2" fontId="3" fillId="0" borderId="3" xfId="0" applyNumberFormat="1" applyFont="1" applyFill="1" applyBorder="1" applyAlignment="1">
      <alignment horizontal="center" vertical="center" wrapText="1"/>
    </xf>
    <xf numFmtId="165" fontId="3" fillId="0" borderId="3" xfId="0" applyNumberFormat="1" applyFont="1" applyBorder="1" applyAlignment="1">
      <alignment horizontal="center" vertical="center"/>
    </xf>
    <xf numFmtId="0" fontId="3" fillId="0" borderId="5" xfId="0" applyFont="1" applyBorder="1" applyAlignment="1">
      <alignment horizontal="left" vertical="top"/>
    </xf>
    <xf numFmtId="0" fontId="3" fillId="0" borderId="3" xfId="0" applyFont="1" applyBorder="1" applyAlignment="1">
      <alignment horizontal="left" vertical="top"/>
    </xf>
    <xf numFmtId="0" fontId="3" fillId="0" borderId="5" xfId="0" applyFont="1" applyBorder="1" applyAlignment="1">
      <alignment horizontal="left" vertical="top" wrapText="1"/>
    </xf>
    <xf numFmtId="0" fontId="3" fillId="0" borderId="3" xfId="0" applyFont="1" applyBorder="1" applyAlignment="1">
      <alignment horizontal="left" vertical="top" wrapText="1"/>
    </xf>
    <xf numFmtId="165" fontId="3" fillId="0" borderId="2" xfId="0" applyNumberFormat="1" applyFont="1" applyBorder="1" applyAlignment="1">
      <alignment horizontal="center" vertical="center"/>
    </xf>
    <xf numFmtId="0" fontId="3" fillId="0" borderId="2" xfId="0" applyFont="1" applyBorder="1" applyAlignment="1">
      <alignment horizontal="left" vertical="top"/>
    </xf>
    <xf numFmtId="0" fontId="2" fillId="0" borderId="2" xfId="0" applyFont="1" applyBorder="1"/>
    <xf numFmtId="0" fontId="3" fillId="0" borderId="2" xfId="0" applyFont="1" applyBorder="1" applyAlignment="1">
      <alignment horizontal="left" vertical="top" wrapText="1"/>
    </xf>
    <xf numFmtId="0" fontId="2" fillId="0" borderId="2" xfId="0" applyFont="1" applyBorder="1" applyAlignment="1">
      <alignment horizontal="left" vertical="top" wrapText="1"/>
    </xf>
    <xf numFmtId="165" fontId="3" fillId="0" borderId="6" xfId="0" applyNumberFormat="1" applyFont="1" applyBorder="1" applyAlignment="1">
      <alignment horizontal="center" vertical="center"/>
    </xf>
    <xf numFmtId="165" fontId="3" fillId="0" borderId="7" xfId="0" applyNumberFormat="1" applyFont="1" applyBorder="1" applyAlignment="1">
      <alignment horizontal="center" vertical="center"/>
    </xf>
    <xf numFmtId="0" fontId="3" fillId="0" borderId="4" xfId="0" applyFont="1" applyBorder="1" applyAlignment="1">
      <alignment horizontal="left" vertical="top"/>
    </xf>
  </cellXfs>
  <cellStyles count="2">
    <cellStyle name="Normal" xfId="0" builtinId="0"/>
    <cellStyle name="Normal 2" xfId="1" xr:uid="{61DE5B77-FF18-459C-ABDE-B17E85C9CA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1193"/>
  <sheetViews>
    <sheetView tabSelected="1" zoomScale="70" zoomScaleNormal="70" workbookViewId="0">
      <pane xSplit="3" ySplit="1" topLeftCell="D316" activePane="bottomRight" state="frozen"/>
      <selection pane="topRight" activeCell="D1" sqref="D1"/>
      <selection pane="bottomLeft" activeCell="A5" sqref="A5"/>
      <selection pane="bottomRight" activeCell="I19" sqref="I19"/>
    </sheetView>
  </sheetViews>
  <sheetFormatPr defaultColWidth="12.5546875" defaultRowHeight="13.2" x14ac:dyDescent="0.25"/>
  <cols>
    <col min="1" max="1" width="12.5546875" style="1"/>
    <col min="2" max="2" width="10.109375" style="1" customWidth="1"/>
    <col min="3" max="3" width="24.6640625" style="12" bestFit="1" customWidth="1"/>
    <col min="4" max="4" width="16.5546875" style="1" customWidth="1"/>
    <col min="5" max="5" width="16.88671875" style="1" customWidth="1"/>
    <col min="6" max="6" width="27.88671875" style="1" bestFit="1" customWidth="1"/>
    <col min="7" max="8" width="17.44140625" style="1" customWidth="1"/>
    <col min="9" max="9" width="146.109375" style="12" customWidth="1"/>
    <col min="10" max="11" width="25.109375" style="49" customWidth="1"/>
    <col min="12" max="24" width="27" style="49" customWidth="1"/>
    <col min="25" max="25" width="17.44140625" style="8" customWidth="1"/>
    <col min="26" max="31" width="31.88671875" style="49" customWidth="1"/>
    <col min="32" max="32" width="27" style="8" customWidth="1"/>
    <col min="33" max="33" width="51.44140625" style="49" customWidth="1"/>
    <col min="34" max="35" width="21.5546875" style="49" customWidth="1"/>
    <col min="36" max="36" width="21.5546875" style="16" customWidth="1"/>
    <col min="37" max="38" width="21.5546875" style="49" customWidth="1"/>
    <col min="39" max="40" width="15.44140625" style="12" customWidth="1"/>
    <col min="41" max="42" width="17.44140625" style="8" customWidth="1"/>
    <col min="43" max="44" width="15.88671875" style="20" customWidth="1"/>
    <col min="45" max="46" width="17.44140625" style="24" customWidth="1"/>
    <col min="47" max="47" width="20.5546875" style="49" customWidth="1"/>
    <col min="48" max="48" width="28.88671875" style="49" customWidth="1"/>
    <col min="49" max="50" width="15.109375" style="49" customWidth="1"/>
    <col min="51" max="51" width="41.109375" style="49" bestFit="1" customWidth="1"/>
    <col min="52" max="52" width="35.44140625" style="49" customWidth="1"/>
    <col min="53" max="53" width="116.44140625" style="49" customWidth="1"/>
    <col min="54" max="16384" width="12.5546875" style="1"/>
  </cols>
  <sheetData>
    <row r="1" spans="1:53" ht="78.599999999999994" thickBot="1" x14ac:dyDescent="0.3">
      <c r="A1" s="51" t="s">
        <v>776</v>
      </c>
      <c r="B1" s="51" t="s">
        <v>2</v>
      </c>
      <c r="C1" s="51" t="s">
        <v>0</v>
      </c>
      <c r="D1" s="51" t="s">
        <v>821</v>
      </c>
      <c r="E1" s="51" t="s">
        <v>822</v>
      </c>
      <c r="F1" s="51" t="s">
        <v>1</v>
      </c>
      <c r="G1" s="51" t="s">
        <v>823</v>
      </c>
      <c r="H1" s="51" t="s">
        <v>778</v>
      </c>
      <c r="I1" s="51" t="s">
        <v>3</v>
      </c>
      <c r="J1" s="51" t="s">
        <v>781</v>
      </c>
      <c r="K1" s="51" t="s">
        <v>782</v>
      </c>
      <c r="L1" s="51" t="s">
        <v>783</v>
      </c>
      <c r="M1" s="51" t="s">
        <v>784</v>
      </c>
      <c r="N1" s="51" t="s">
        <v>785</v>
      </c>
      <c r="O1" s="51" t="s">
        <v>786</v>
      </c>
      <c r="P1" s="51" t="s">
        <v>787</v>
      </c>
      <c r="Q1" s="51" t="s">
        <v>788</v>
      </c>
      <c r="R1" s="51" t="s">
        <v>789</v>
      </c>
      <c r="S1" s="51" t="s">
        <v>790</v>
      </c>
      <c r="T1" s="51" t="s">
        <v>9</v>
      </c>
      <c r="U1" s="51" t="s">
        <v>791</v>
      </c>
      <c r="V1" s="51" t="s">
        <v>792</v>
      </c>
      <c r="W1" s="51" t="s">
        <v>793</v>
      </c>
      <c r="X1" s="51" t="s">
        <v>10</v>
      </c>
      <c r="Y1" s="51" t="s">
        <v>824</v>
      </c>
      <c r="Z1" s="51" t="s">
        <v>794</v>
      </c>
      <c r="AA1" s="51" t="s">
        <v>795</v>
      </c>
      <c r="AB1" s="51" t="s">
        <v>796</v>
      </c>
      <c r="AC1" s="51" t="s">
        <v>797</v>
      </c>
      <c r="AD1" s="51" t="s">
        <v>798</v>
      </c>
      <c r="AE1" s="51" t="s">
        <v>799</v>
      </c>
      <c r="AF1" s="51" t="s">
        <v>779</v>
      </c>
      <c r="AG1" s="51" t="s">
        <v>4</v>
      </c>
      <c r="AH1" s="51" t="s">
        <v>11</v>
      </c>
      <c r="AI1" s="51" t="s">
        <v>12</v>
      </c>
      <c r="AJ1" s="51" t="s">
        <v>13</v>
      </c>
      <c r="AK1" s="51" t="s">
        <v>14</v>
      </c>
      <c r="AL1" s="51" t="s">
        <v>15</v>
      </c>
      <c r="AM1" s="51" t="s">
        <v>825</v>
      </c>
      <c r="AN1" s="51" t="s">
        <v>826</v>
      </c>
      <c r="AO1" s="51" t="s">
        <v>827</v>
      </c>
      <c r="AP1" s="51" t="s">
        <v>828</v>
      </c>
      <c r="AQ1" s="51" t="s">
        <v>829</v>
      </c>
      <c r="AR1" s="51" t="s">
        <v>830</v>
      </c>
      <c r="AS1" s="51" t="s">
        <v>831</v>
      </c>
      <c r="AT1" s="51" t="s">
        <v>832</v>
      </c>
      <c r="AU1" s="51" t="s">
        <v>5</v>
      </c>
      <c r="AV1" s="51" t="s">
        <v>780</v>
      </c>
      <c r="AW1" s="51" t="s">
        <v>833</v>
      </c>
      <c r="AX1" s="51" t="s">
        <v>834</v>
      </c>
      <c r="AY1" s="51" t="s">
        <v>6</v>
      </c>
      <c r="AZ1" s="51" t="s">
        <v>7</v>
      </c>
      <c r="BA1" s="51" t="s">
        <v>8</v>
      </c>
    </row>
    <row r="2" spans="1:53" ht="12.9" customHeight="1" thickTop="1" x14ac:dyDescent="0.25">
      <c r="A2" s="25" t="s">
        <v>777</v>
      </c>
      <c r="B2" s="9" t="s">
        <v>18</v>
      </c>
      <c r="C2" s="59" t="s">
        <v>16</v>
      </c>
      <c r="D2" s="61">
        <f>48+(29/30)+(35.46/3600)</f>
        <v>48.976516666666669</v>
      </c>
      <c r="E2" s="61">
        <f>-126-(58/60)-(33.8/3600)</f>
        <v>-126.97605555555556</v>
      </c>
      <c r="F2" s="61" t="s">
        <v>17</v>
      </c>
      <c r="G2" s="59">
        <v>11000</v>
      </c>
      <c r="H2" s="62">
        <v>2.6153846153846154</v>
      </c>
      <c r="I2" s="9" t="s">
        <v>19</v>
      </c>
      <c r="J2" s="28" t="s">
        <v>20</v>
      </c>
      <c r="K2" s="28" t="s">
        <v>20</v>
      </c>
      <c r="L2" s="28" t="s">
        <v>20</v>
      </c>
      <c r="M2" s="28" t="s">
        <v>20</v>
      </c>
      <c r="N2" s="28" t="s">
        <v>20</v>
      </c>
      <c r="O2" s="28" t="s">
        <v>20</v>
      </c>
      <c r="P2" s="28" t="s">
        <v>20</v>
      </c>
      <c r="Q2" s="28" t="s">
        <v>20</v>
      </c>
      <c r="R2" s="28" t="s">
        <v>20</v>
      </c>
      <c r="S2" s="28" t="s">
        <v>20</v>
      </c>
      <c r="T2" s="28">
        <v>0</v>
      </c>
      <c r="U2" s="28" t="s">
        <v>20</v>
      </c>
      <c r="V2" s="28" t="str">
        <f>IF(AE2&lt;3, "No", "Yes")</f>
        <v>No</v>
      </c>
      <c r="W2" s="28" t="s">
        <v>21</v>
      </c>
      <c r="X2" s="28">
        <f>COUNTIF(U2:W2,"Yes")</f>
        <v>1</v>
      </c>
      <c r="Y2" s="28">
        <f t="shared" ref="Y2:Y65" si="0">T2+X2</f>
        <v>1</v>
      </c>
      <c r="Z2" s="28" t="s">
        <v>21</v>
      </c>
      <c r="AA2" s="28" t="s">
        <v>20</v>
      </c>
      <c r="AB2" s="29" t="str">
        <f t="shared" ref="AB2:AB65" si="1">IF( IF(ISTEXT(AQ2), TRUE, FALSE), "No radiocarbon age analysis", IF(ABS((MEDIAN(AS2,AW2,AX2)-MEDIAN(AT2,AW2,AX2))/(MAX(AT2,AX2)-MIN(AS2,AW2)))&gt;0.3,"Yes","No"))</f>
        <v>No radiocarbon age analysis</v>
      </c>
      <c r="AC2" s="28" t="s">
        <v>20</v>
      </c>
      <c r="AD2" s="28" t="s">
        <v>20</v>
      </c>
      <c r="AE2" s="28">
        <f t="shared" ref="AE2:AE65" si="2">COUNTIF(Z2:AD2,"Yes")</f>
        <v>1</v>
      </c>
      <c r="AF2" s="28" t="s">
        <v>20</v>
      </c>
      <c r="AG2" s="30" t="s">
        <v>22</v>
      </c>
      <c r="AH2" s="28">
        <v>1</v>
      </c>
      <c r="AI2" s="28">
        <v>4.5</v>
      </c>
      <c r="AJ2" s="28" t="s">
        <v>23</v>
      </c>
      <c r="AK2" s="28" t="s">
        <v>24</v>
      </c>
      <c r="AL2" s="28" t="s">
        <v>24</v>
      </c>
      <c r="AM2" s="28"/>
      <c r="AN2" s="28"/>
      <c r="AO2" s="28">
        <v>0</v>
      </c>
      <c r="AP2" s="28">
        <v>50</v>
      </c>
      <c r="AQ2" s="63" t="s">
        <v>25</v>
      </c>
      <c r="AR2" s="63"/>
      <c r="AS2" s="21"/>
      <c r="AT2" s="21"/>
      <c r="AU2" s="31" t="s">
        <v>26</v>
      </c>
      <c r="AV2" s="32"/>
      <c r="AW2" s="33">
        <v>1573</v>
      </c>
      <c r="AX2" s="33">
        <v>1693</v>
      </c>
      <c r="AY2" s="30"/>
      <c r="AZ2" s="64" t="s">
        <v>27</v>
      </c>
      <c r="BA2" s="66" t="s">
        <v>28</v>
      </c>
    </row>
    <row r="3" spans="1:53" ht="12.9" customHeight="1" x14ac:dyDescent="0.25">
      <c r="A3" s="26" t="s">
        <v>777</v>
      </c>
      <c r="B3" s="10" t="s">
        <v>29</v>
      </c>
      <c r="C3" s="56"/>
      <c r="D3" s="57"/>
      <c r="E3" s="57"/>
      <c r="F3" s="57"/>
      <c r="G3" s="57"/>
      <c r="H3" s="53"/>
      <c r="I3" s="10" t="s">
        <v>19</v>
      </c>
      <c r="J3" s="34" t="s">
        <v>20</v>
      </c>
      <c r="K3" s="34" t="s">
        <v>20</v>
      </c>
      <c r="L3" s="34" t="s">
        <v>20</v>
      </c>
      <c r="M3" s="34" t="s">
        <v>20</v>
      </c>
      <c r="N3" s="34" t="s">
        <v>20</v>
      </c>
      <c r="O3" s="34" t="s">
        <v>20</v>
      </c>
      <c r="P3" s="34" t="s">
        <v>20</v>
      </c>
      <c r="Q3" s="34" t="s">
        <v>20</v>
      </c>
      <c r="R3" s="34" t="s">
        <v>21</v>
      </c>
      <c r="S3" s="34" t="s">
        <v>20</v>
      </c>
      <c r="T3" s="34">
        <v>1</v>
      </c>
      <c r="U3" s="34" t="s">
        <v>21</v>
      </c>
      <c r="V3" s="28" t="str">
        <f t="shared" ref="V3:V66" si="3">IF(AE3&lt;3, "No", "Yes")</f>
        <v>Yes</v>
      </c>
      <c r="W3" s="34" t="s">
        <v>21</v>
      </c>
      <c r="X3" s="28">
        <f t="shared" ref="X3:X66" si="4">COUNTIF(U3:W3,"Yes")</f>
        <v>3</v>
      </c>
      <c r="Y3" s="34">
        <f t="shared" si="0"/>
        <v>4</v>
      </c>
      <c r="Z3" s="34" t="s">
        <v>21</v>
      </c>
      <c r="AA3" s="34" t="s">
        <v>21</v>
      </c>
      <c r="AB3" s="29" t="str">
        <f t="shared" si="1"/>
        <v>No</v>
      </c>
      <c r="AC3" s="34" t="s">
        <v>20</v>
      </c>
      <c r="AD3" s="34" t="s">
        <v>21</v>
      </c>
      <c r="AE3" s="34">
        <f t="shared" si="2"/>
        <v>3</v>
      </c>
      <c r="AF3" s="34" t="s">
        <v>20</v>
      </c>
      <c r="AG3" s="35" t="s">
        <v>30</v>
      </c>
      <c r="AH3" s="34">
        <v>2</v>
      </c>
      <c r="AI3" s="34" t="s">
        <v>31</v>
      </c>
      <c r="AJ3" s="28" t="s">
        <v>23</v>
      </c>
      <c r="AK3" s="34" t="s">
        <v>24</v>
      </c>
      <c r="AL3" s="34" t="s">
        <v>24</v>
      </c>
      <c r="AM3" s="34">
        <v>2500</v>
      </c>
      <c r="AN3" s="34">
        <v>40</v>
      </c>
      <c r="AO3" s="34">
        <v>0</v>
      </c>
      <c r="AP3" s="34">
        <v>50</v>
      </c>
      <c r="AQ3" s="17">
        <v>1990</v>
      </c>
      <c r="AR3" s="17">
        <v>2322</v>
      </c>
      <c r="AS3" s="22">
        <v>2101</v>
      </c>
      <c r="AT3" s="22">
        <v>2506</v>
      </c>
      <c r="AU3" s="36" t="s">
        <v>32</v>
      </c>
      <c r="AV3" s="35" t="s">
        <v>800</v>
      </c>
      <c r="AW3" s="37">
        <v>2389</v>
      </c>
      <c r="AX3" s="37">
        <v>2673</v>
      </c>
      <c r="AY3" s="35" t="s">
        <v>33</v>
      </c>
      <c r="AZ3" s="64"/>
      <c r="BA3" s="66"/>
    </row>
    <row r="4" spans="1:53" ht="14.4" customHeight="1" x14ac:dyDescent="0.25">
      <c r="A4" s="26" t="s">
        <v>777</v>
      </c>
      <c r="B4" s="10" t="s">
        <v>34</v>
      </c>
      <c r="C4" s="56"/>
      <c r="D4" s="57"/>
      <c r="E4" s="57"/>
      <c r="F4" s="57"/>
      <c r="G4" s="57"/>
      <c r="H4" s="53"/>
      <c r="I4" s="10" t="s">
        <v>19</v>
      </c>
      <c r="J4" s="34" t="s">
        <v>20</v>
      </c>
      <c r="K4" s="34" t="s">
        <v>20</v>
      </c>
      <c r="L4" s="34" t="s">
        <v>20</v>
      </c>
      <c r="M4" s="34" t="s">
        <v>20</v>
      </c>
      <c r="N4" s="34" t="s">
        <v>20</v>
      </c>
      <c r="O4" s="34" t="s">
        <v>20</v>
      </c>
      <c r="P4" s="34" t="s">
        <v>20</v>
      </c>
      <c r="Q4" s="34" t="s">
        <v>20</v>
      </c>
      <c r="R4" s="34" t="s">
        <v>21</v>
      </c>
      <c r="S4" s="34" t="s">
        <v>20</v>
      </c>
      <c r="T4" s="34">
        <v>1</v>
      </c>
      <c r="U4" s="34" t="s">
        <v>21</v>
      </c>
      <c r="V4" s="28" t="str">
        <f t="shared" si="3"/>
        <v>Yes</v>
      </c>
      <c r="W4" s="34" t="s">
        <v>21</v>
      </c>
      <c r="X4" s="28">
        <f t="shared" si="4"/>
        <v>3</v>
      </c>
      <c r="Y4" s="34">
        <f t="shared" si="0"/>
        <v>4</v>
      </c>
      <c r="Z4" s="34" t="s">
        <v>21</v>
      </c>
      <c r="AA4" s="34" t="s">
        <v>21</v>
      </c>
      <c r="AB4" s="29" t="str">
        <f t="shared" si="1"/>
        <v>No</v>
      </c>
      <c r="AC4" s="34" t="s">
        <v>20</v>
      </c>
      <c r="AD4" s="34" t="s">
        <v>21</v>
      </c>
      <c r="AE4" s="34">
        <f t="shared" si="2"/>
        <v>3</v>
      </c>
      <c r="AF4" s="34" t="s">
        <v>20</v>
      </c>
      <c r="AG4" s="35" t="s">
        <v>30</v>
      </c>
      <c r="AH4" s="34">
        <v>2</v>
      </c>
      <c r="AI4" s="34" t="s">
        <v>35</v>
      </c>
      <c r="AJ4" s="28" t="s">
        <v>23</v>
      </c>
      <c r="AK4" s="34" t="s">
        <v>24</v>
      </c>
      <c r="AL4" s="34" t="s">
        <v>24</v>
      </c>
      <c r="AM4" s="34">
        <v>4490</v>
      </c>
      <c r="AN4" s="34">
        <v>50</v>
      </c>
      <c r="AO4" s="34">
        <v>0</v>
      </c>
      <c r="AP4" s="34">
        <v>50</v>
      </c>
      <c r="AQ4" s="17">
        <v>4440</v>
      </c>
      <c r="AR4" s="17">
        <v>4828</v>
      </c>
      <c r="AS4" s="22">
        <v>4326</v>
      </c>
      <c r="AT4" s="22">
        <v>4756</v>
      </c>
      <c r="AU4" s="36" t="s">
        <v>36</v>
      </c>
      <c r="AV4" s="35" t="s">
        <v>801</v>
      </c>
      <c r="AW4" s="37">
        <v>3918</v>
      </c>
      <c r="AX4" s="37">
        <v>4278</v>
      </c>
      <c r="AY4" s="35" t="s">
        <v>33</v>
      </c>
      <c r="AZ4" s="64"/>
      <c r="BA4" s="66"/>
    </row>
    <row r="5" spans="1:53" ht="26.4" x14ac:dyDescent="0.25">
      <c r="A5" s="26" t="s">
        <v>777</v>
      </c>
      <c r="B5" s="10" t="s">
        <v>37</v>
      </c>
      <c r="C5" s="56"/>
      <c r="D5" s="57"/>
      <c r="E5" s="57"/>
      <c r="F5" s="57"/>
      <c r="G5" s="57"/>
      <c r="H5" s="53"/>
      <c r="I5" s="10" t="s">
        <v>19</v>
      </c>
      <c r="J5" s="34" t="s">
        <v>20</v>
      </c>
      <c r="K5" s="34" t="s">
        <v>20</v>
      </c>
      <c r="L5" s="34" t="s">
        <v>20</v>
      </c>
      <c r="M5" s="34" t="s">
        <v>20</v>
      </c>
      <c r="N5" s="34" t="s">
        <v>20</v>
      </c>
      <c r="O5" s="34" t="s">
        <v>20</v>
      </c>
      <c r="P5" s="34" t="s">
        <v>20</v>
      </c>
      <c r="Q5" s="34" t="s">
        <v>20</v>
      </c>
      <c r="R5" s="34" t="s">
        <v>20</v>
      </c>
      <c r="S5" s="34" t="s">
        <v>21</v>
      </c>
      <c r="T5" s="34">
        <v>0.5</v>
      </c>
      <c r="U5" s="34" t="s">
        <v>21</v>
      </c>
      <c r="V5" s="28" t="str">
        <f t="shared" si="3"/>
        <v>Yes</v>
      </c>
      <c r="W5" s="34" t="s">
        <v>21</v>
      </c>
      <c r="X5" s="28">
        <f t="shared" si="4"/>
        <v>3</v>
      </c>
      <c r="Y5" s="34">
        <f t="shared" si="0"/>
        <v>3.5</v>
      </c>
      <c r="Z5" s="34" t="s">
        <v>21</v>
      </c>
      <c r="AA5" s="34" t="s">
        <v>21</v>
      </c>
      <c r="AB5" s="29" t="str">
        <f t="shared" si="1"/>
        <v>No radiocarbon age analysis</v>
      </c>
      <c r="AC5" s="34" t="s">
        <v>20</v>
      </c>
      <c r="AD5" s="34" t="s">
        <v>21</v>
      </c>
      <c r="AE5" s="34">
        <f t="shared" si="2"/>
        <v>3</v>
      </c>
      <c r="AF5" s="34" t="s">
        <v>20</v>
      </c>
      <c r="AG5" s="35" t="s">
        <v>30</v>
      </c>
      <c r="AH5" s="34">
        <v>8</v>
      </c>
      <c r="AI5" s="34" t="s">
        <v>38</v>
      </c>
      <c r="AJ5" s="28" t="s">
        <v>23</v>
      </c>
      <c r="AK5" s="34" t="s">
        <v>24</v>
      </c>
      <c r="AL5" s="34" t="s">
        <v>24</v>
      </c>
      <c r="AM5" s="34"/>
      <c r="AN5" s="34"/>
      <c r="AO5" s="34"/>
      <c r="AP5" s="34"/>
      <c r="AQ5" s="68" t="s">
        <v>25</v>
      </c>
      <c r="AR5" s="68"/>
      <c r="AS5" s="22">
        <v>6397</v>
      </c>
      <c r="AT5" s="22">
        <v>6925</v>
      </c>
      <c r="AU5" s="36" t="s">
        <v>39</v>
      </c>
      <c r="AV5" s="35" t="s">
        <v>802</v>
      </c>
      <c r="AW5" s="37">
        <v>5824</v>
      </c>
      <c r="AX5" s="37">
        <v>6100</v>
      </c>
      <c r="AY5" s="35" t="s">
        <v>33</v>
      </c>
      <c r="AZ5" s="64"/>
      <c r="BA5" s="66"/>
    </row>
    <row r="6" spans="1:53" ht="26.4" x14ac:dyDescent="0.25">
      <c r="A6" s="26" t="s">
        <v>777</v>
      </c>
      <c r="B6" s="10" t="s">
        <v>40</v>
      </c>
      <c r="C6" s="56"/>
      <c r="D6" s="57"/>
      <c r="E6" s="57"/>
      <c r="F6" s="57"/>
      <c r="G6" s="57"/>
      <c r="H6" s="53"/>
      <c r="I6" s="10" t="s">
        <v>19</v>
      </c>
      <c r="J6" s="34" t="s">
        <v>20</v>
      </c>
      <c r="K6" s="34" t="s">
        <v>20</v>
      </c>
      <c r="L6" s="34" t="s">
        <v>20</v>
      </c>
      <c r="M6" s="34" t="s">
        <v>20</v>
      </c>
      <c r="N6" s="34" t="s">
        <v>20</v>
      </c>
      <c r="O6" s="34" t="s">
        <v>20</v>
      </c>
      <c r="P6" s="34" t="s">
        <v>20</v>
      </c>
      <c r="Q6" s="34" t="s">
        <v>20</v>
      </c>
      <c r="R6" s="34" t="s">
        <v>21</v>
      </c>
      <c r="S6" s="34" t="s">
        <v>20</v>
      </c>
      <c r="T6" s="34">
        <v>1</v>
      </c>
      <c r="U6" s="34" t="s">
        <v>21</v>
      </c>
      <c r="V6" s="28" t="str">
        <f t="shared" si="3"/>
        <v>Yes</v>
      </c>
      <c r="W6" s="34" t="s">
        <v>21</v>
      </c>
      <c r="X6" s="28">
        <f t="shared" si="4"/>
        <v>3</v>
      </c>
      <c r="Y6" s="34">
        <f t="shared" si="0"/>
        <v>4</v>
      </c>
      <c r="Z6" s="34" t="s">
        <v>21</v>
      </c>
      <c r="AA6" s="34" t="s">
        <v>21</v>
      </c>
      <c r="AB6" s="29" t="str">
        <f t="shared" si="1"/>
        <v>No</v>
      </c>
      <c r="AC6" s="34" t="s">
        <v>20</v>
      </c>
      <c r="AD6" s="34" t="s">
        <v>21</v>
      </c>
      <c r="AE6" s="34">
        <f t="shared" si="2"/>
        <v>3</v>
      </c>
      <c r="AF6" s="34" t="s">
        <v>20</v>
      </c>
      <c r="AG6" s="35" t="s">
        <v>30</v>
      </c>
      <c r="AH6" s="34">
        <v>5</v>
      </c>
      <c r="AI6" s="34" t="s">
        <v>41</v>
      </c>
      <c r="AJ6" s="28" t="s">
        <v>23</v>
      </c>
      <c r="AK6" s="34" t="s">
        <v>24</v>
      </c>
      <c r="AL6" s="34" t="s">
        <v>24</v>
      </c>
      <c r="AM6" s="34">
        <v>7000</v>
      </c>
      <c r="AN6" s="34">
        <v>40</v>
      </c>
      <c r="AO6" s="34">
        <v>0</v>
      </c>
      <c r="AP6" s="34">
        <v>50</v>
      </c>
      <c r="AQ6" s="17">
        <v>7285</v>
      </c>
      <c r="AR6" s="17">
        <v>7535</v>
      </c>
      <c r="AS6" s="22">
        <v>6765</v>
      </c>
      <c r="AT6" s="22">
        <v>7214</v>
      </c>
      <c r="AU6" s="36" t="s">
        <v>42</v>
      </c>
      <c r="AV6" s="35" t="s">
        <v>803</v>
      </c>
      <c r="AW6" s="37">
        <v>6333</v>
      </c>
      <c r="AX6" s="37">
        <v>6612</v>
      </c>
      <c r="AY6" s="35" t="s">
        <v>33</v>
      </c>
      <c r="AZ6" s="64"/>
      <c r="BA6" s="66"/>
    </row>
    <row r="7" spans="1:53" ht="26.4" x14ac:dyDescent="0.25">
      <c r="A7" s="26" t="s">
        <v>777</v>
      </c>
      <c r="B7" s="10" t="s">
        <v>43</v>
      </c>
      <c r="C7" s="56"/>
      <c r="D7" s="57"/>
      <c r="E7" s="57"/>
      <c r="F7" s="57"/>
      <c r="G7" s="57"/>
      <c r="H7" s="53"/>
      <c r="I7" s="10" t="s">
        <v>19</v>
      </c>
      <c r="J7" s="34" t="s">
        <v>20</v>
      </c>
      <c r="K7" s="34" t="s">
        <v>20</v>
      </c>
      <c r="L7" s="34" t="s">
        <v>20</v>
      </c>
      <c r="M7" s="34" t="s">
        <v>20</v>
      </c>
      <c r="N7" s="34" t="s">
        <v>21</v>
      </c>
      <c r="O7" s="34" t="s">
        <v>20</v>
      </c>
      <c r="P7" s="34" t="s">
        <v>20</v>
      </c>
      <c r="Q7" s="34" t="s">
        <v>20</v>
      </c>
      <c r="R7" s="34" t="s">
        <v>20</v>
      </c>
      <c r="S7" s="34" t="s">
        <v>20</v>
      </c>
      <c r="T7" s="34">
        <v>3</v>
      </c>
      <c r="U7" s="34" t="s">
        <v>21</v>
      </c>
      <c r="V7" s="28" t="str">
        <f t="shared" si="3"/>
        <v>Yes</v>
      </c>
      <c r="W7" s="34" t="s">
        <v>21</v>
      </c>
      <c r="X7" s="28">
        <f t="shared" si="4"/>
        <v>3</v>
      </c>
      <c r="Y7" s="34">
        <f t="shared" si="0"/>
        <v>6</v>
      </c>
      <c r="Z7" s="34" t="s">
        <v>21</v>
      </c>
      <c r="AA7" s="34" t="s">
        <v>21</v>
      </c>
      <c r="AB7" s="29" t="str">
        <f t="shared" si="1"/>
        <v>No</v>
      </c>
      <c r="AC7" s="34" t="s">
        <v>20</v>
      </c>
      <c r="AD7" s="34" t="s">
        <v>21</v>
      </c>
      <c r="AE7" s="34">
        <f t="shared" si="2"/>
        <v>3</v>
      </c>
      <c r="AF7" s="34" t="s">
        <v>20</v>
      </c>
      <c r="AG7" s="35" t="s">
        <v>30</v>
      </c>
      <c r="AH7" s="34">
        <v>3</v>
      </c>
      <c r="AI7" s="34" t="s">
        <v>44</v>
      </c>
      <c r="AJ7" s="28" t="s">
        <v>23</v>
      </c>
      <c r="AK7" s="34" t="s">
        <v>24</v>
      </c>
      <c r="AL7" s="34" t="s">
        <v>24</v>
      </c>
      <c r="AM7" s="34">
        <v>7220</v>
      </c>
      <c r="AN7" s="34">
        <v>50</v>
      </c>
      <c r="AO7" s="34">
        <v>0</v>
      </c>
      <c r="AP7" s="34">
        <v>50</v>
      </c>
      <c r="AQ7" s="17">
        <v>7571</v>
      </c>
      <c r="AR7" s="17">
        <v>7840</v>
      </c>
      <c r="AS7" s="22">
        <v>7311</v>
      </c>
      <c r="AT7" s="22">
        <v>7562</v>
      </c>
      <c r="AU7" s="36" t="s">
        <v>45</v>
      </c>
      <c r="AV7" s="35" t="s">
        <v>804</v>
      </c>
      <c r="AW7" s="37">
        <v>7062</v>
      </c>
      <c r="AX7" s="37">
        <v>7304</v>
      </c>
      <c r="AY7" s="35" t="s">
        <v>33</v>
      </c>
      <c r="AZ7" s="64"/>
      <c r="BA7" s="66"/>
    </row>
    <row r="8" spans="1:53" ht="26.4" x14ac:dyDescent="0.25">
      <c r="A8" s="26" t="s">
        <v>777</v>
      </c>
      <c r="B8" s="10" t="s">
        <v>46</v>
      </c>
      <c r="C8" s="56"/>
      <c r="D8" s="57"/>
      <c r="E8" s="57"/>
      <c r="F8" s="57"/>
      <c r="G8" s="57"/>
      <c r="H8" s="53"/>
      <c r="I8" s="10" t="s">
        <v>19</v>
      </c>
      <c r="J8" s="34" t="s">
        <v>20</v>
      </c>
      <c r="K8" s="34" t="s">
        <v>20</v>
      </c>
      <c r="L8" s="34" t="s">
        <v>20</v>
      </c>
      <c r="M8" s="34" t="s">
        <v>20</v>
      </c>
      <c r="N8" s="34" t="s">
        <v>21</v>
      </c>
      <c r="O8" s="34" t="s">
        <v>20</v>
      </c>
      <c r="P8" s="34" t="s">
        <v>20</v>
      </c>
      <c r="Q8" s="34" t="s">
        <v>20</v>
      </c>
      <c r="R8" s="34" t="s">
        <v>20</v>
      </c>
      <c r="S8" s="34" t="s">
        <v>20</v>
      </c>
      <c r="T8" s="34">
        <v>3</v>
      </c>
      <c r="U8" s="34" t="s">
        <v>21</v>
      </c>
      <c r="V8" s="28" t="str">
        <f t="shared" si="3"/>
        <v>Yes</v>
      </c>
      <c r="W8" s="34" t="s">
        <v>21</v>
      </c>
      <c r="X8" s="28">
        <f t="shared" si="4"/>
        <v>3</v>
      </c>
      <c r="Y8" s="34">
        <f t="shared" si="0"/>
        <v>6</v>
      </c>
      <c r="Z8" s="34" t="s">
        <v>21</v>
      </c>
      <c r="AA8" s="34" t="s">
        <v>21</v>
      </c>
      <c r="AB8" s="29" t="str">
        <f t="shared" si="1"/>
        <v>Yes</v>
      </c>
      <c r="AC8" s="34" t="s">
        <v>20</v>
      </c>
      <c r="AD8" s="34" t="s">
        <v>21</v>
      </c>
      <c r="AE8" s="34">
        <f t="shared" si="2"/>
        <v>4</v>
      </c>
      <c r="AF8" s="34" t="s">
        <v>20</v>
      </c>
      <c r="AG8" s="35" t="s">
        <v>30</v>
      </c>
      <c r="AH8" s="34">
        <v>5</v>
      </c>
      <c r="AI8" s="34" t="s">
        <v>47</v>
      </c>
      <c r="AJ8" s="28" t="s">
        <v>23</v>
      </c>
      <c r="AK8" s="34" t="s">
        <v>24</v>
      </c>
      <c r="AL8" s="34" t="s">
        <v>24</v>
      </c>
      <c r="AM8" s="34">
        <v>7690</v>
      </c>
      <c r="AN8" s="34">
        <v>55</v>
      </c>
      <c r="AO8" s="34">
        <v>0</v>
      </c>
      <c r="AP8" s="34">
        <v>50</v>
      </c>
      <c r="AQ8" s="18">
        <v>7965</v>
      </c>
      <c r="AR8" s="18">
        <v>8275</v>
      </c>
      <c r="AS8" s="22">
        <v>7573</v>
      </c>
      <c r="AT8" s="22">
        <v>7842</v>
      </c>
      <c r="AU8" s="36" t="s">
        <v>48</v>
      </c>
      <c r="AV8" s="35" t="s">
        <v>805</v>
      </c>
      <c r="AW8" s="37">
        <v>7487</v>
      </c>
      <c r="AX8" s="37">
        <v>7763</v>
      </c>
      <c r="AY8" s="35" t="s">
        <v>33</v>
      </c>
      <c r="AZ8" s="64"/>
      <c r="BA8" s="66"/>
    </row>
    <row r="9" spans="1:53" ht="26.4" x14ac:dyDescent="0.25">
      <c r="A9" s="26" t="s">
        <v>777</v>
      </c>
      <c r="B9" s="10" t="s">
        <v>49</v>
      </c>
      <c r="C9" s="56"/>
      <c r="D9" s="57"/>
      <c r="E9" s="57"/>
      <c r="F9" s="57"/>
      <c r="G9" s="57"/>
      <c r="H9" s="53"/>
      <c r="I9" s="10" t="s">
        <v>19</v>
      </c>
      <c r="J9" s="34" t="s">
        <v>20</v>
      </c>
      <c r="K9" s="34" t="s">
        <v>20</v>
      </c>
      <c r="L9" s="34" t="s">
        <v>20</v>
      </c>
      <c r="M9" s="34" t="s">
        <v>20</v>
      </c>
      <c r="N9" s="34" t="s">
        <v>21</v>
      </c>
      <c r="O9" s="34" t="s">
        <v>20</v>
      </c>
      <c r="P9" s="34" t="s">
        <v>20</v>
      </c>
      <c r="Q9" s="34" t="s">
        <v>20</v>
      </c>
      <c r="R9" s="34" t="s">
        <v>20</v>
      </c>
      <c r="S9" s="34" t="s">
        <v>20</v>
      </c>
      <c r="T9" s="34">
        <v>3</v>
      </c>
      <c r="U9" s="34" t="s">
        <v>21</v>
      </c>
      <c r="V9" s="28" t="str">
        <f t="shared" si="3"/>
        <v>Yes</v>
      </c>
      <c r="W9" s="34" t="s">
        <v>20</v>
      </c>
      <c r="X9" s="28">
        <f t="shared" si="4"/>
        <v>2</v>
      </c>
      <c r="Y9" s="34">
        <f t="shared" si="0"/>
        <v>5</v>
      </c>
      <c r="Z9" s="34" t="s">
        <v>21</v>
      </c>
      <c r="AA9" s="34" t="s">
        <v>21</v>
      </c>
      <c r="AB9" s="29" t="str">
        <f t="shared" si="1"/>
        <v>No</v>
      </c>
      <c r="AC9" s="34" t="s">
        <v>20</v>
      </c>
      <c r="AD9" s="34" t="s">
        <v>21</v>
      </c>
      <c r="AE9" s="34">
        <f t="shared" si="2"/>
        <v>3</v>
      </c>
      <c r="AF9" s="34" t="s">
        <v>20</v>
      </c>
      <c r="AG9" s="35" t="s">
        <v>30</v>
      </c>
      <c r="AH9" s="34">
        <v>5</v>
      </c>
      <c r="AI9" s="38">
        <v>44335</v>
      </c>
      <c r="AJ9" s="28" t="s">
        <v>23</v>
      </c>
      <c r="AK9" s="34" t="s">
        <v>24</v>
      </c>
      <c r="AL9" s="34" t="s">
        <v>24</v>
      </c>
      <c r="AM9" s="34">
        <v>8160</v>
      </c>
      <c r="AN9" s="34">
        <v>50</v>
      </c>
      <c r="AO9" s="34">
        <v>0</v>
      </c>
      <c r="AP9" s="34">
        <v>50</v>
      </c>
      <c r="AQ9" s="17">
        <v>8421</v>
      </c>
      <c r="AR9" s="17">
        <v>8760</v>
      </c>
      <c r="AS9" s="22">
        <v>8291</v>
      </c>
      <c r="AT9" s="22">
        <v>8590</v>
      </c>
      <c r="AU9" s="36" t="s">
        <v>50</v>
      </c>
      <c r="AV9" s="35" t="s">
        <v>806</v>
      </c>
      <c r="AW9" s="37">
        <v>8038</v>
      </c>
      <c r="AX9" s="37">
        <v>8356</v>
      </c>
      <c r="AY9" s="35" t="s">
        <v>33</v>
      </c>
      <c r="AZ9" s="64"/>
      <c r="BA9" s="66"/>
    </row>
    <row r="10" spans="1:53" ht="26.4" x14ac:dyDescent="0.25">
      <c r="A10" s="26" t="s">
        <v>777</v>
      </c>
      <c r="B10" s="10" t="s">
        <v>51</v>
      </c>
      <c r="C10" s="56"/>
      <c r="D10" s="57"/>
      <c r="E10" s="57"/>
      <c r="F10" s="57"/>
      <c r="G10" s="57"/>
      <c r="H10" s="53"/>
      <c r="I10" s="10" t="s">
        <v>19</v>
      </c>
      <c r="J10" s="34" t="s">
        <v>20</v>
      </c>
      <c r="K10" s="34" t="s">
        <v>20</v>
      </c>
      <c r="L10" s="34" t="s">
        <v>20</v>
      </c>
      <c r="M10" s="34" t="s">
        <v>20</v>
      </c>
      <c r="N10" s="34" t="s">
        <v>20</v>
      </c>
      <c r="O10" s="34" t="s">
        <v>20</v>
      </c>
      <c r="P10" s="34" t="s">
        <v>20</v>
      </c>
      <c r="Q10" s="34" t="s">
        <v>20</v>
      </c>
      <c r="R10" s="34" t="s">
        <v>20</v>
      </c>
      <c r="S10" s="34" t="s">
        <v>21</v>
      </c>
      <c r="T10" s="34">
        <v>0.5</v>
      </c>
      <c r="U10" s="34" t="s">
        <v>21</v>
      </c>
      <c r="V10" s="28" t="str">
        <f t="shared" si="3"/>
        <v>Yes</v>
      </c>
      <c r="W10" s="34" t="s">
        <v>21</v>
      </c>
      <c r="X10" s="28">
        <f t="shared" si="4"/>
        <v>3</v>
      </c>
      <c r="Y10" s="34">
        <f t="shared" si="0"/>
        <v>3.5</v>
      </c>
      <c r="Z10" s="34" t="s">
        <v>21</v>
      </c>
      <c r="AA10" s="34" t="s">
        <v>21</v>
      </c>
      <c r="AB10" s="29" t="str">
        <f t="shared" si="1"/>
        <v>No radiocarbon age analysis</v>
      </c>
      <c r="AC10" s="34" t="s">
        <v>20</v>
      </c>
      <c r="AD10" s="34" t="s">
        <v>21</v>
      </c>
      <c r="AE10" s="34">
        <f t="shared" si="2"/>
        <v>3</v>
      </c>
      <c r="AF10" s="34" t="s">
        <v>20</v>
      </c>
      <c r="AG10" s="35" t="s">
        <v>30</v>
      </c>
      <c r="AH10" s="34">
        <v>4</v>
      </c>
      <c r="AI10" s="34" t="s">
        <v>52</v>
      </c>
      <c r="AJ10" s="28" t="s">
        <v>23</v>
      </c>
      <c r="AK10" s="34" t="s">
        <v>24</v>
      </c>
      <c r="AL10" s="34" t="s">
        <v>24</v>
      </c>
      <c r="AM10" s="34"/>
      <c r="AN10" s="34"/>
      <c r="AO10" s="34"/>
      <c r="AP10" s="34"/>
      <c r="AQ10" s="68" t="s">
        <v>25</v>
      </c>
      <c r="AR10" s="68"/>
      <c r="AS10" s="22">
        <v>8704</v>
      </c>
      <c r="AT10" s="22">
        <v>9226</v>
      </c>
      <c r="AU10" s="36" t="s">
        <v>53</v>
      </c>
      <c r="AV10" s="35" t="s">
        <v>807</v>
      </c>
      <c r="AW10" s="37">
        <v>8761</v>
      </c>
      <c r="AX10" s="37">
        <v>9066</v>
      </c>
      <c r="AY10" s="35" t="s">
        <v>33</v>
      </c>
      <c r="AZ10" s="64"/>
      <c r="BA10" s="66"/>
    </row>
    <row r="11" spans="1:53" ht="26.4" x14ac:dyDescent="0.25">
      <c r="A11" s="26" t="s">
        <v>777</v>
      </c>
      <c r="B11" s="10" t="s">
        <v>54</v>
      </c>
      <c r="C11" s="56"/>
      <c r="D11" s="57"/>
      <c r="E11" s="57"/>
      <c r="F11" s="57"/>
      <c r="G11" s="57"/>
      <c r="H11" s="53"/>
      <c r="I11" s="10" t="s">
        <v>19</v>
      </c>
      <c r="J11" s="34" t="s">
        <v>20</v>
      </c>
      <c r="K11" s="34" t="s">
        <v>20</v>
      </c>
      <c r="L11" s="34" t="s">
        <v>20</v>
      </c>
      <c r="M11" s="34" t="s">
        <v>20</v>
      </c>
      <c r="N11" s="34" t="s">
        <v>20</v>
      </c>
      <c r="O11" s="34" t="s">
        <v>20</v>
      </c>
      <c r="P11" s="34" t="s">
        <v>20</v>
      </c>
      <c r="Q11" s="34" t="s">
        <v>20</v>
      </c>
      <c r="R11" s="34" t="s">
        <v>20</v>
      </c>
      <c r="S11" s="34" t="s">
        <v>21</v>
      </c>
      <c r="T11" s="34">
        <v>0.5</v>
      </c>
      <c r="U11" s="34" t="s">
        <v>21</v>
      </c>
      <c r="V11" s="28" t="str">
        <f t="shared" si="3"/>
        <v>Yes</v>
      </c>
      <c r="W11" s="34" t="s">
        <v>21</v>
      </c>
      <c r="X11" s="28">
        <f t="shared" si="4"/>
        <v>3</v>
      </c>
      <c r="Y11" s="34">
        <f t="shared" si="0"/>
        <v>3.5</v>
      </c>
      <c r="Z11" s="34" t="s">
        <v>21</v>
      </c>
      <c r="AA11" s="34" t="s">
        <v>21</v>
      </c>
      <c r="AB11" s="29" t="str">
        <f t="shared" si="1"/>
        <v>No radiocarbon age analysis</v>
      </c>
      <c r="AC11" s="34" t="s">
        <v>20</v>
      </c>
      <c r="AD11" s="34" t="s">
        <v>21</v>
      </c>
      <c r="AE11" s="34">
        <f t="shared" si="2"/>
        <v>3</v>
      </c>
      <c r="AF11" s="34" t="s">
        <v>20</v>
      </c>
      <c r="AG11" s="35" t="s">
        <v>30</v>
      </c>
      <c r="AH11" s="34">
        <v>2</v>
      </c>
      <c r="AI11" s="38">
        <v>44202</v>
      </c>
      <c r="AJ11" s="28" t="s">
        <v>23</v>
      </c>
      <c r="AK11" s="34" t="s">
        <v>24</v>
      </c>
      <c r="AL11" s="34" t="s">
        <v>24</v>
      </c>
      <c r="AM11" s="34"/>
      <c r="AN11" s="34"/>
      <c r="AO11" s="34"/>
      <c r="AP11" s="34"/>
      <c r="AQ11" s="68" t="s">
        <v>25</v>
      </c>
      <c r="AR11" s="68"/>
      <c r="AS11" s="22">
        <v>8967</v>
      </c>
      <c r="AT11" s="22">
        <v>9612</v>
      </c>
      <c r="AU11" s="36" t="s">
        <v>55</v>
      </c>
      <c r="AV11" s="35" t="s">
        <v>802</v>
      </c>
      <c r="AW11" s="37">
        <v>8810</v>
      </c>
      <c r="AX11" s="37">
        <v>9360</v>
      </c>
      <c r="AY11" s="35" t="s">
        <v>33</v>
      </c>
      <c r="AZ11" s="64"/>
      <c r="BA11" s="66"/>
    </row>
    <row r="12" spans="1:53" ht="26.4" x14ac:dyDescent="0.25">
      <c r="A12" s="26" t="s">
        <v>777</v>
      </c>
      <c r="B12" s="10" t="s">
        <v>56</v>
      </c>
      <c r="C12" s="56"/>
      <c r="D12" s="57"/>
      <c r="E12" s="57"/>
      <c r="F12" s="57"/>
      <c r="G12" s="57"/>
      <c r="H12" s="53"/>
      <c r="I12" s="10" t="s">
        <v>19</v>
      </c>
      <c r="J12" s="34" t="s">
        <v>20</v>
      </c>
      <c r="K12" s="34" t="s">
        <v>20</v>
      </c>
      <c r="L12" s="34" t="s">
        <v>20</v>
      </c>
      <c r="M12" s="34" t="s">
        <v>20</v>
      </c>
      <c r="N12" s="34" t="s">
        <v>20</v>
      </c>
      <c r="O12" s="34" t="s">
        <v>20</v>
      </c>
      <c r="P12" s="34" t="s">
        <v>20</v>
      </c>
      <c r="Q12" s="34" t="s">
        <v>20</v>
      </c>
      <c r="R12" s="34" t="s">
        <v>20</v>
      </c>
      <c r="S12" s="34" t="s">
        <v>21</v>
      </c>
      <c r="T12" s="34">
        <v>0.5</v>
      </c>
      <c r="U12" s="34" t="s">
        <v>21</v>
      </c>
      <c r="V12" s="28" t="str">
        <f t="shared" si="3"/>
        <v>No</v>
      </c>
      <c r="W12" s="34" t="s">
        <v>21</v>
      </c>
      <c r="X12" s="28">
        <f t="shared" si="4"/>
        <v>2</v>
      </c>
      <c r="Y12" s="34">
        <f t="shared" si="0"/>
        <v>2.5</v>
      </c>
      <c r="Z12" s="34" t="s">
        <v>21</v>
      </c>
      <c r="AA12" s="34" t="s">
        <v>21</v>
      </c>
      <c r="AB12" s="29" t="str">
        <f t="shared" si="1"/>
        <v>No radiocarbon age analysis</v>
      </c>
      <c r="AC12" s="34" t="s">
        <v>20</v>
      </c>
      <c r="AD12" s="34" t="s">
        <v>20</v>
      </c>
      <c r="AE12" s="34">
        <f t="shared" si="2"/>
        <v>2</v>
      </c>
      <c r="AF12" s="34" t="s">
        <v>20</v>
      </c>
      <c r="AG12" s="35" t="s">
        <v>30</v>
      </c>
      <c r="AH12" s="34">
        <v>3</v>
      </c>
      <c r="AI12" s="34" t="s">
        <v>57</v>
      </c>
      <c r="AJ12" s="28" t="s">
        <v>23</v>
      </c>
      <c r="AK12" s="34" t="s">
        <v>24</v>
      </c>
      <c r="AL12" s="34" t="s">
        <v>24</v>
      </c>
      <c r="AM12" s="34"/>
      <c r="AN12" s="34"/>
      <c r="AO12" s="34"/>
      <c r="AP12" s="34"/>
      <c r="AQ12" s="68" t="s">
        <v>25</v>
      </c>
      <c r="AR12" s="68"/>
      <c r="AS12" s="22">
        <v>9156</v>
      </c>
      <c r="AT12" s="22">
        <v>9884</v>
      </c>
      <c r="AU12" s="36" t="s">
        <v>58</v>
      </c>
      <c r="AV12" s="35" t="s">
        <v>802</v>
      </c>
      <c r="AW12" s="37">
        <v>8989</v>
      </c>
      <c r="AX12" s="37">
        <v>9429</v>
      </c>
      <c r="AY12" s="35" t="s">
        <v>33</v>
      </c>
      <c r="AZ12" s="64"/>
      <c r="BA12" s="66"/>
    </row>
    <row r="13" spans="1:53" ht="26.4" x14ac:dyDescent="0.25">
      <c r="A13" s="26" t="s">
        <v>777</v>
      </c>
      <c r="B13" s="10" t="s">
        <v>59</v>
      </c>
      <c r="C13" s="56"/>
      <c r="D13" s="57"/>
      <c r="E13" s="57"/>
      <c r="F13" s="57"/>
      <c r="G13" s="57"/>
      <c r="H13" s="53"/>
      <c r="I13" s="10" t="s">
        <v>19</v>
      </c>
      <c r="J13" s="34" t="s">
        <v>20</v>
      </c>
      <c r="K13" s="34" t="s">
        <v>20</v>
      </c>
      <c r="L13" s="34" t="s">
        <v>20</v>
      </c>
      <c r="M13" s="34" t="s">
        <v>20</v>
      </c>
      <c r="N13" s="34" t="s">
        <v>20</v>
      </c>
      <c r="O13" s="34" t="s">
        <v>20</v>
      </c>
      <c r="P13" s="34" t="s">
        <v>20</v>
      </c>
      <c r="Q13" s="34" t="s">
        <v>20</v>
      </c>
      <c r="R13" s="34" t="s">
        <v>20</v>
      </c>
      <c r="S13" s="34" t="s">
        <v>21</v>
      </c>
      <c r="T13" s="34">
        <v>0.5</v>
      </c>
      <c r="U13" s="34" t="s">
        <v>21</v>
      </c>
      <c r="V13" s="28" t="str">
        <f t="shared" si="3"/>
        <v>Yes</v>
      </c>
      <c r="W13" s="34" t="s">
        <v>21</v>
      </c>
      <c r="X13" s="28">
        <f t="shared" si="4"/>
        <v>3</v>
      </c>
      <c r="Y13" s="34">
        <f t="shared" si="0"/>
        <v>3.5</v>
      </c>
      <c r="Z13" s="34" t="s">
        <v>21</v>
      </c>
      <c r="AA13" s="34" t="s">
        <v>21</v>
      </c>
      <c r="AB13" s="29" t="str">
        <f t="shared" si="1"/>
        <v>No radiocarbon age analysis</v>
      </c>
      <c r="AC13" s="34" t="s">
        <v>20</v>
      </c>
      <c r="AD13" s="34" t="s">
        <v>21</v>
      </c>
      <c r="AE13" s="34">
        <f t="shared" si="2"/>
        <v>3</v>
      </c>
      <c r="AF13" s="34" t="s">
        <v>20</v>
      </c>
      <c r="AG13" s="35" t="s">
        <v>30</v>
      </c>
      <c r="AH13" s="34">
        <v>2</v>
      </c>
      <c r="AI13" s="38">
        <v>44217</v>
      </c>
      <c r="AJ13" s="28" t="s">
        <v>23</v>
      </c>
      <c r="AK13" s="34" t="s">
        <v>24</v>
      </c>
      <c r="AL13" s="34" t="s">
        <v>24</v>
      </c>
      <c r="AM13" s="34"/>
      <c r="AN13" s="34"/>
      <c r="AO13" s="34"/>
      <c r="AP13" s="34"/>
      <c r="AQ13" s="68" t="s">
        <v>25</v>
      </c>
      <c r="AR13" s="68"/>
      <c r="AS13" s="22">
        <v>9426</v>
      </c>
      <c r="AT13" s="22">
        <v>10262</v>
      </c>
      <c r="AU13" s="36" t="s">
        <v>60</v>
      </c>
      <c r="AV13" s="35" t="s">
        <v>802</v>
      </c>
      <c r="AW13" s="37">
        <v>9563</v>
      </c>
      <c r="AX13" s="37">
        <v>9979</v>
      </c>
      <c r="AY13" s="35" t="s">
        <v>33</v>
      </c>
      <c r="AZ13" s="64"/>
      <c r="BA13" s="66"/>
    </row>
    <row r="14" spans="1:53" ht="26.4" x14ac:dyDescent="0.25">
      <c r="A14" s="26" t="s">
        <v>777</v>
      </c>
      <c r="B14" s="10" t="s">
        <v>61</v>
      </c>
      <c r="C14" s="56"/>
      <c r="D14" s="57"/>
      <c r="E14" s="57"/>
      <c r="F14" s="57"/>
      <c r="G14" s="57"/>
      <c r="H14" s="53"/>
      <c r="I14" s="10" t="s">
        <v>19</v>
      </c>
      <c r="J14" s="34" t="s">
        <v>20</v>
      </c>
      <c r="K14" s="34" t="s">
        <v>20</v>
      </c>
      <c r="L14" s="34" t="s">
        <v>20</v>
      </c>
      <c r="M14" s="34" t="s">
        <v>20</v>
      </c>
      <c r="N14" s="34" t="s">
        <v>20</v>
      </c>
      <c r="O14" s="34" t="s">
        <v>20</v>
      </c>
      <c r="P14" s="34" t="s">
        <v>20</v>
      </c>
      <c r="Q14" s="34" t="s">
        <v>20</v>
      </c>
      <c r="R14" s="34" t="s">
        <v>20</v>
      </c>
      <c r="S14" s="34" t="s">
        <v>21</v>
      </c>
      <c r="T14" s="34">
        <v>0.5</v>
      </c>
      <c r="U14" s="34" t="s">
        <v>21</v>
      </c>
      <c r="V14" s="28" t="str">
        <f t="shared" si="3"/>
        <v>No</v>
      </c>
      <c r="W14" s="34" t="s">
        <v>21</v>
      </c>
      <c r="X14" s="28">
        <f t="shared" si="4"/>
        <v>2</v>
      </c>
      <c r="Y14" s="34">
        <f t="shared" si="0"/>
        <v>2.5</v>
      </c>
      <c r="Z14" s="34" t="s">
        <v>21</v>
      </c>
      <c r="AA14" s="34" t="s">
        <v>21</v>
      </c>
      <c r="AB14" s="29" t="str">
        <f t="shared" si="1"/>
        <v>No radiocarbon age analysis</v>
      </c>
      <c r="AC14" s="34" t="s">
        <v>20</v>
      </c>
      <c r="AD14" s="34" t="s">
        <v>20</v>
      </c>
      <c r="AE14" s="34">
        <f t="shared" si="2"/>
        <v>2</v>
      </c>
      <c r="AF14" s="34" t="s">
        <v>20</v>
      </c>
      <c r="AG14" s="35" t="s">
        <v>30</v>
      </c>
      <c r="AH14" s="34">
        <v>2</v>
      </c>
      <c r="AI14" s="38">
        <v>44373</v>
      </c>
      <c r="AJ14" s="28" t="s">
        <v>23</v>
      </c>
      <c r="AK14" s="34" t="s">
        <v>24</v>
      </c>
      <c r="AL14" s="34" t="s">
        <v>24</v>
      </c>
      <c r="AM14" s="34"/>
      <c r="AN14" s="34"/>
      <c r="AO14" s="34"/>
      <c r="AP14" s="34"/>
      <c r="AQ14" s="68" t="s">
        <v>25</v>
      </c>
      <c r="AR14" s="68"/>
      <c r="AS14" s="22">
        <v>9739</v>
      </c>
      <c r="AT14" s="22">
        <v>10694</v>
      </c>
      <c r="AU14" s="36" t="s">
        <v>62</v>
      </c>
      <c r="AV14" s="35" t="s">
        <v>802</v>
      </c>
      <c r="AW14" s="37">
        <v>10131.729599764671</v>
      </c>
      <c r="AX14" s="37">
        <v>10393.654789997223</v>
      </c>
      <c r="AY14" s="35" t="s">
        <v>33</v>
      </c>
      <c r="AZ14" s="65"/>
      <c r="BA14" s="67"/>
    </row>
    <row r="15" spans="1:53" ht="13.2" customHeight="1" x14ac:dyDescent="0.25">
      <c r="A15" s="26" t="s">
        <v>777</v>
      </c>
      <c r="B15" s="10" t="s">
        <v>64</v>
      </c>
      <c r="C15" s="55" t="s">
        <v>63</v>
      </c>
      <c r="D15" s="58">
        <v>48.239933000000001</v>
      </c>
      <c r="E15" s="58">
        <v>-126.7221</v>
      </c>
      <c r="F15" s="58" t="s">
        <v>17</v>
      </c>
      <c r="G15" s="55">
        <v>12000</v>
      </c>
      <c r="H15" s="52">
        <v>1.28</v>
      </c>
      <c r="I15" s="10" t="s">
        <v>65</v>
      </c>
      <c r="J15" s="34" t="s">
        <v>20</v>
      </c>
      <c r="K15" s="34" t="s">
        <v>20</v>
      </c>
      <c r="L15" s="34" t="s">
        <v>20</v>
      </c>
      <c r="M15" s="34" t="s">
        <v>20</v>
      </c>
      <c r="N15" s="34" t="s">
        <v>20</v>
      </c>
      <c r="O15" s="34" t="s">
        <v>20</v>
      </c>
      <c r="P15" s="34" t="s">
        <v>20</v>
      </c>
      <c r="Q15" s="34" t="s">
        <v>20</v>
      </c>
      <c r="R15" s="34" t="s">
        <v>20</v>
      </c>
      <c r="S15" s="34" t="s">
        <v>20</v>
      </c>
      <c r="T15" s="34">
        <v>0</v>
      </c>
      <c r="U15" s="34" t="s">
        <v>20</v>
      </c>
      <c r="V15" s="28" t="str">
        <f t="shared" si="3"/>
        <v>No</v>
      </c>
      <c r="W15" s="34" t="s">
        <v>20</v>
      </c>
      <c r="X15" s="28">
        <f t="shared" si="4"/>
        <v>0</v>
      </c>
      <c r="Y15" s="34">
        <f t="shared" si="0"/>
        <v>0</v>
      </c>
      <c r="Z15" s="34" t="s">
        <v>20</v>
      </c>
      <c r="AA15" s="34" t="s">
        <v>20</v>
      </c>
      <c r="AB15" s="29" t="str">
        <f t="shared" si="1"/>
        <v>No radiocarbon age analysis</v>
      </c>
      <c r="AC15" s="34" t="s">
        <v>20</v>
      </c>
      <c r="AD15" s="34" t="s">
        <v>21</v>
      </c>
      <c r="AE15" s="34">
        <f t="shared" si="2"/>
        <v>1</v>
      </c>
      <c r="AF15" s="34" t="s">
        <v>20</v>
      </c>
      <c r="AG15" s="35" t="s">
        <v>66</v>
      </c>
      <c r="AH15" s="34" t="s">
        <v>67</v>
      </c>
      <c r="AI15" s="34"/>
      <c r="AJ15" s="34" t="s">
        <v>68</v>
      </c>
      <c r="AK15" s="34" t="s">
        <v>21</v>
      </c>
      <c r="AL15" s="34" t="s">
        <v>24</v>
      </c>
      <c r="AM15" s="39"/>
      <c r="AN15" s="39"/>
      <c r="AO15" s="34"/>
      <c r="AP15" s="34"/>
      <c r="AQ15" s="68" t="s">
        <v>25</v>
      </c>
      <c r="AR15" s="68"/>
      <c r="AS15" s="22"/>
      <c r="AT15" s="22"/>
      <c r="AU15" s="36"/>
      <c r="AV15" s="40"/>
      <c r="AW15" s="37">
        <v>139</v>
      </c>
      <c r="AX15" s="37">
        <v>371</v>
      </c>
      <c r="AY15" s="35" t="s">
        <v>33</v>
      </c>
      <c r="AZ15" s="69" t="s">
        <v>69</v>
      </c>
      <c r="BA15" s="71" t="s">
        <v>70</v>
      </c>
    </row>
    <row r="16" spans="1:53" ht="26.4" x14ac:dyDescent="0.25">
      <c r="A16" s="26" t="s">
        <v>777</v>
      </c>
      <c r="B16" s="10" t="s">
        <v>71</v>
      </c>
      <c r="C16" s="56"/>
      <c r="D16" s="57"/>
      <c r="E16" s="57"/>
      <c r="F16" s="57"/>
      <c r="G16" s="57"/>
      <c r="H16" s="53"/>
      <c r="I16" s="10" t="s">
        <v>65</v>
      </c>
      <c r="J16" s="34" t="s">
        <v>20</v>
      </c>
      <c r="K16" s="34" t="s">
        <v>20</v>
      </c>
      <c r="L16" s="34" t="s">
        <v>20</v>
      </c>
      <c r="M16" s="34" t="s">
        <v>20</v>
      </c>
      <c r="N16" s="34" t="s">
        <v>20</v>
      </c>
      <c r="O16" s="34" t="s">
        <v>20</v>
      </c>
      <c r="P16" s="34" t="s">
        <v>20</v>
      </c>
      <c r="Q16" s="34" t="s">
        <v>20</v>
      </c>
      <c r="R16" s="34" t="s">
        <v>20</v>
      </c>
      <c r="S16" s="34" t="s">
        <v>20</v>
      </c>
      <c r="T16" s="34">
        <v>0</v>
      </c>
      <c r="U16" s="34" t="s">
        <v>20</v>
      </c>
      <c r="V16" s="28" t="str">
        <f t="shared" si="3"/>
        <v>No</v>
      </c>
      <c r="W16" s="34" t="s">
        <v>20</v>
      </c>
      <c r="X16" s="28">
        <f t="shared" si="4"/>
        <v>0</v>
      </c>
      <c r="Y16" s="34">
        <f t="shared" si="0"/>
        <v>0</v>
      </c>
      <c r="Z16" s="34" t="s">
        <v>20</v>
      </c>
      <c r="AA16" s="34" t="s">
        <v>20</v>
      </c>
      <c r="AB16" s="29" t="str">
        <f t="shared" si="1"/>
        <v>No radiocarbon age analysis</v>
      </c>
      <c r="AC16" s="34" t="s">
        <v>20</v>
      </c>
      <c r="AD16" s="34" t="s">
        <v>21</v>
      </c>
      <c r="AE16" s="34">
        <f t="shared" si="2"/>
        <v>1</v>
      </c>
      <c r="AF16" s="34" t="s">
        <v>20</v>
      </c>
      <c r="AG16" s="35" t="s">
        <v>66</v>
      </c>
      <c r="AH16" s="34" t="s">
        <v>67</v>
      </c>
      <c r="AI16" s="34"/>
      <c r="AJ16" s="34" t="s">
        <v>68</v>
      </c>
      <c r="AK16" s="34" t="s">
        <v>20</v>
      </c>
      <c r="AL16" s="34" t="s">
        <v>24</v>
      </c>
      <c r="AM16" s="39"/>
      <c r="AN16" s="39"/>
      <c r="AO16" s="34"/>
      <c r="AP16" s="34"/>
      <c r="AQ16" s="68" t="s">
        <v>25</v>
      </c>
      <c r="AR16" s="68"/>
      <c r="AS16" s="22"/>
      <c r="AT16" s="22"/>
      <c r="AU16" s="36"/>
      <c r="AV16" s="40"/>
      <c r="AW16" s="37">
        <v>384</v>
      </c>
      <c r="AX16" s="37">
        <v>573</v>
      </c>
      <c r="AY16" s="35" t="s">
        <v>33</v>
      </c>
      <c r="AZ16" s="70"/>
      <c r="BA16" s="70"/>
    </row>
    <row r="17" spans="1:53" ht="26.4" x14ac:dyDescent="0.25">
      <c r="A17" s="26" t="s">
        <v>777</v>
      </c>
      <c r="B17" s="10" t="s">
        <v>72</v>
      </c>
      <c r="C17" s="56"/>
      <c r="D17" s="57"/>
      <c r="E17" s="57"/>
      <c r="F17" s="57"/>
      <c r="G17" s="57"/>
      <c r="H17" s="53"/>
      <c r="I17" s="10" t="s">
        <v>65</v>
      </c>
      <c r="J17" s="34" t="s">
        <v>20</v>
      </c>
      <c r="K17" s="34" t="s">
        <v>20</v>
      </c>
      <c r="L17" s="34" t="s">
        <v>20</v>
      </c>
      <c r="M17" s="34" t="s">
        <v>20</v>
      </c>
      <c r="N17" s="34" t="s">
        <v>20</v>
      </c>
      <c r="O17" s="34" t="s">
        <v>20</v>
      </c>
      <c r="P17" s="34" t="s">
        <v>20</v>
      </c>
      <c r="Q17" s="34" t="s">
        <v>20</v>
      </c>
      <c r="R17" s="34" t="s">
        <v>20</v>
      </c>
      <c r="S17" s="34" t="s">
        <v>20</v>
      </c>
      <c r="T17" s="34">
        <v>0</v>
      </c>
      <c r="U17" s="34" t="s">
        <v>20</v>
      </c>
      <c r="V17" s="28" t="str">
        <f t="shared" si="3"/>
        <v>No</v>
      </c>
      <c r="W17" s="34" t="s">
        <v>20</v>
      </c>
      <c r="X17" s="28">
        <f t="shared" si="4"/>
        <v>0</v>
      </c>
      <c r="Y17" s="34">
        <f t="shared" si="0"/>
        <v>0</v>
      </c>
      <c r="Z17" s="34" t="s">
        <v>20</v>
      </c>
      <c r="AA17" s="34" t="s">
        <v>20</v>
      </c>
      <c r="AB17" s="29" t="str">
        <f t="shared" si="1"/>
        <v>No radiocarbon age analysis</v>
      </c>
      <c r="AC17" s="34" t="s">
        <v>20</v>
      </c>
      <c r="AD17" s="34" t="s">
        <v>21</v>
      </c>
      <c r="AE17" s="34">
        <f t="shared" si="2"/>
        <v>1</v>
      </c>
      <c r="AF17" s="34" t="s">
        <v>20</v>
      </c>
      <c r="AG17" s="35" t="s">
        <v>66</v>
      </c>
      <c r="AH17" s="34" t="s">
        <v>67</v>
      </c>
      <c r="AI17" s="34"/>
      <c r="AJ17" s="34" t="s">
        <v>68</v>
      </c>
      <c r="AK17" s="34" t="s">
        <v>21</v>
      </c>
      <c r="AL17" s="34" t="s">
        <v>24</v>
      </c>
      <c r="AM17" s="41"/>
      <c r="AN17" s="41"/>
      <c r="AO17" s="34"/>
      <c r="AP17" s="34"/>
      <c r="AQ17" s="68" t="s">
        <v>25</v>
      </c>
      <c r="AR17" s="68"/>
      <c r="AS17" s="22"/>
      <c r="AT17" s="22"/>
      <c r="AU17" s="36"/>
      <c r="AV17" s="40"/>
      <c r="AW17" s="37">
        <v>679</v>
      </c>
      <c r="AX17" s="37">
        <v>905</v>
      </c>
      <c r="AY17" s="35" t="s">
        <v>33</v>
      </c>
      <c r="AZ17" s="70"/>
      <c r="BA17" s="70"/>
    </row>
    <row r="18" spans="1:53" ht="26.4" x14ac:dyDescent="0.25">
      <c r="A18" s="26" t="s">
        <v>777</v>
      </c>
      <c r="B18" s="10" t="s">
        <v>73</v>
      </c>
      <c r="C18" s="56"/>
      <c r="D18" s="57"/>
      <c r="E18" s="57"/>
      <c r="F18" s="57"/>
      <c r="G18" s="57"/>
      <c r="H18" s="53"/>
      <c r="I18" s="10" t="s">
        <v>65</v>
      </c>
      <c r="J18" s="34" t="s">
        <v>20</v>
      </c>
      <c r="K18" s="34" t="s">
        <v>20</v>
      </c>
      <c r="L18" s="34" t="s">
        <v>20</v>
      </c>
      <c r="M18" s="34" t="s">
        <v>20</v>
      </c>
      <c r="N18" s="34" t="s">
        <v>20</v>
      </c>
      <c r="O18" s="34" t="s">
        <v>20</v>
      </c>
      <c r="P18" s="34" t="s">
        <v>20</v>
      </c>
      <c r="Q18" s="34" t="s">
        <v>20</v>
      </c>
      <c r="R18" s="34" t="s">
        <v>20</v>
      </c>
      <c r="S18" s="34" t="s">
        <v>20</v>
      </c>
      <c r="T18" s="34">
        <v>0</v>
      </c>
      <c r="U18" s="34" t="s">
        <v>20</v>
      </c>
      <c r="V18" s="28" t="str">
        <f t="shared" si="3"/>
        <v>No</v>
      </c>
      <c r="W18" s="34" t="s">
        <v>20</v>
      </c>
      <c r="X18" s="28">
        <f t="shared" si="4"/>
        <v>0</v>
      </c>
      <c r="Y18" s="34">
        <f t="shared" si="0"/>
        <v>0</v>
      </c>
      <c r="Z18" s="34" t="s">
        <v>20</v>
      </c>
      <c r="AA18" s="34" t="s">
        <v>20</v>
      </c>
      <c r="AB18" s="29" t="str">
        <f t="shared" si="1"/>
        <v>No radiocarbon age analysis</v>
      </c>
      <c r="AC18" s="34" t="s">
        <v>20</v>
      </c>
      <c r="AD18" s="34" t="s">
        <v>21</v>
      </c>
      <c r="AE18" s="34">
        <f t="shared" si="2"/>
        <v>1</v>
      </c>
      <c r="AF18" s="34" t="s">
        <v>20</v>
      </c>
      <c r="AG18" s="35" t="s">
        <v>66</v>
      </c>
      <c r="AH18" s="34" t="s">
        <v>67</v>
      </c>
      <c r="AI18" s="34"/>
      <c r="AJ18" s="34" t="s">
        <v>68</v>
      </c>
      <c r="AK18" s="34" t="s">
        <v>20</v>
      </c>
      <c r="AL18" s="34" t="s">
        <v>24</v>
      </c>
      <c r="AM18" s="39"/>
      <c r="AN18" s="39"/>
      <c r="AO18" s="34"/>
      <c r="AP18" s="34"/>
      <c r="AQ18" s="68" t="s">
        <v>25</v>
      </c>
      <c r="AR18" s="68"/>
      <c r="AS18" s="22"/>
      <c r="AT18" s="22"/>
      <c r="AU18" s="36"/>
      <c r="AV18" s="40"/>
      <c r="AW18" s="37">
        <v>1119</v>
      </c>
      <c r="AX18" s="37">
        <v>1348</v>
      </c>
      <c r="AY18" s="35" t="s">
        <v>33</v>
      </c>
      <c r="AZ18" s="70"/>
      <c r="BA18" s="70"/>
    </row>
    <row r="19" spans="1:53" ht="26.4" x14ac:dyDescent="0.25">
      <c r="A19" s="26" t="s">
        <v>777</v>
      </c>
      <c r="B19" s="10" t="s">
        <v>74</v>
      </c>
      <c r="C19" s="56"/>
      <c r="D19" s="57"/>
      <c r="E19" s="57"/>
      <c r="F19" s="57"/>
      <c r="G19" s="57"/>
      <c r="H19" s="53"/>
      <c r="I19" s="10" t="s">
        <v>75</v>
      </c>
      <c r="J19" s="34" t="s">
        <v>20</v>
      </c>
      <c r="K19" s="34" t="s">
        <v>20</v>
      </c>
      <c r="L19" s="34" t="s">
        <v>20</v>
      </c>
      <c r="M19" s="34" t="s">
        <v>20</v>
      </c>
      <c r="N19" s="34" t="s">
        <v>20</v>
      </c>
      <c r="O19" s="34" t="s">
        <v>20</v>
      </c>
      <c r="P19" s="34" t="s">
        <v>20</v>
      </c>
      <c r="Q19" s="34" t="s">
        <v>20</v>
      </c>
      <c r="R19" s="34" t="s">
        <v>21</v>
      </c>
      <c r="S19" s="34" t="s">
        <v>20</v>
      </c>
      <c r="T19" s="34">
        <v>1</v>
      </c>
      <c r="U19" s="34" t="s">
        <v>21</v>
      </c>
      <c r="V19" s="28" t="str">
        <f t="shared" si="3"/>
        <v>Yes</v>
      </c>
      <c r="W19" s="34" t="s">
        <v>20</v>
      </c>
      <c r="X19" s="28">
        <f t="shared" si="4"/>
        <v>2</v>
      </c>
      <c r="Y19" s="34">
        <f t="shared" si="0"/>
        <v>3</v>
      </c>
      <c r="Z19" s="34" t="s">
        <v>21</v>
      </c>
      <c r="AA19" s="34" t="s">
        <v>20</v>
      </c>
      <c r="AB19" s="29" t="str">
        <f t="shared" si="1"/>
        <v>Yes</v>
      </c>
      <c r="AC19" s="34" t="s">
        <v>20</v>
      </c>
      <c r="AD19" s="34" t="s">
        <v>21</v>
      </c>
      <c r="AE19" s="34">
        <f t="shared" si="2"/>
        <v>3</v>
      </c>
      <c r="AF19" s="34" t="s">
        <v>20</v>
      </c>
      <c r="AG19" s="35" t="s">
        <v>76</v>
      </c>
      <c r="AH19" s="34">
        <v>1</v>
      </c>
      <c r="AI19" s="34"/>
      <c r="AJ19" s="34" t="s">
        <v>77</v>
      </c>
      <c r="AK19" s="34" t="s">
        <v>20</v>
      </c>
      <c r="AL19" s="34" t="s">
        <v>24</v>
      </c>
      <c r="AM19" s="39">
        <v>2975</v>
      </c>
      <c r="AN19" s="39">
        <v>40</v>
      </c>
      <c r="AO19" s="34">
        <v>259</v>
      </c>
      <c r="AP19" s="34">
        <v>48</v>
      </c>
      <c r="AQ19" s="17">
        <v>1972</v>
      </c>
      <c r="AR19" s="17">
        <v>2465</v>
      </c>
      <c r="AS19" s="22">
        <v>1259.5605779264793</v>
      </c>
      <c r="AT19" s="22">
        <v>1800.4716224500064</v>
      </c>
      <c r="AU19" s="36" t="s">
        <v>78</v>
      </c>
      <c r="AV19" s="40"/>
      <c r="AW19" s="37">
        <v>1384</v>
      </c>
      <c r="AX19" s="37">
        <v>1731</v>
      </c>
      <c r="AY19" s="35" t="s">
        <v>33</v>
      </c>
      <c r="AZ19" s="70"/>
      <c r="BA19" s="70"/>
    </row>
    <row r="20" spans="1:53" ht="26.4" x14ac:dyDescent="0.25">
      <c r="A20" s="26" t="s">
        <v>777</v>
      </c>
      <c r="B20" s="10" t="s">
        <v>79</v>
      </c>
      <c r="C20" s="56"/>
      <c r="D20" s="57"/>
      <c r="E20" s="57"/>
      <c r="F20" s="57"/>
      <c r="G20" s="57"/>
      <c r="H20" s="53"/>
      <c r="I20" s="10" t="s">
        <v>80</v>
      </c>
      <c r="J20" s="34" t="s">
        <v>20</v>
      </c>
      <c r="K20" s="34" t="s">
        <v>20</v>
      </c>
      <c r="L20" s="34" t="s">
        <v>20</v>
      </c>
      <c r="M20" s="34" t="s">
        <v>20</v>
      </c>
      <c r="N20" s="34" t="s">
        <v>20</v>
      </c>
      <c r="O20" s="34" t="s">
        <v>20</v>
      </c>
      <c r="P20" s="34" t="s">
        <v>21</v>
      </c>
      <c r="Q20" s="34" t="s">
        <v>20</v>
      </c>
      <c r="R20" s="34" t="s">
        <v>20</v>
      </c>
      <c r="S20" s="34" t="s">
        <v>20</v>
      </c>
      <c r="T20" s="34">
        <v>2</v>
      </c>
      <c r="U20" s="34" t="s">
        <v>21</v>
      </c>
      <c r="V20" s="28" t="str">
        <f t="shared" si="3"/>
        <v>Yes</v>
      </c>
      <c r="W20" s="34" t="s">
        <v>20</v>
      </c>
      <c r="X20" s="28">
        <f t="shared" si="4"/>
        <v>2</v>
      </c>
      <c r="Y20" s="34">
        <f t="shared" si="0"/>
        <v>4</v>
      </c>
      <c r="Z20" s="34" t="s">
        <v>21</v>
      </c>
      <c r="AA20" s="34" t="s">
        <v>20</v>
      </c>
      <c r="AB20" s="29" t="str">
        <f t="shared" si="1"/>
        <v>Yes</v>
      </c>
      <c r="AC20" s="34" t="s">
        <v>20</v>
      </c>
      <c r="AD20" s="34" t="s">
        <v>21</v>
      </c>
      <c r="AE20" s="34">
        <f t="shared" si="2"/>
        <v>3</v>
      </c>
      <c r="AF20" s="34" t="s">
        <v>20</v>
      </c>
      <c r="AG20" s="35" t="s">
        <v>76</v>
      </c>
      <c r="AH20" s="38">
        <v>44198</v>
      </c>
      <c r="AI20" s="34"/>
      <c r="AJ20" s="28" t="s">
        <v>23</v>
      </c>
      <c r="AK20" s="34" t="s">
        <v>21</v>
      </c>
      <c r="AL20" s="34" t="s">
        <v>24</v>
      </c>
      <c r="AM20" s="39">
        <v>3595</v>
      </c>
      <c r="AN20" s="39">
        <v>40</v>
      </c>
      <c r="AO20" s="34">
        <v>259</v>
      </c>
      <c r="AP20" s="34">
        <v>48</v>
      </c>
      <c r="AQ20" s="17">
        <v>2964</v>
      </c>
      <c r="AR20" s="17">
        <v>3201</v>
      </c>
      <c r="AS20" s="22">
        <v>2362.2333445838772</v>
      </c>
      <c r="AT20" s="22">
        <v>2652.3663480860719</v>
      </c>
      <c r="AU20" s="36" t="s">
        <v>32</v>
      </c>
      <c r="AV20" s="40"/>
      <c r="AW20" s="37">
        <v>2389</v>
      </c>
      <c r="AX20" s="37">
        <v>2673</v>
      </c>
      <c r="AY20" s="35" t="s">
        <v>33</v>
      </c>
      <c r="AZ20" s="70"/>
      <c r="BA20" s="70"/>
    </row>
    <row r="21" spans="1:53" ht="26.4" x14ac:dyDescent="0.25">
      <c r="A21" s="26" t="s">
        <v>777</v>
      </c>
      <c r="B21" s="10" t="s">
        <v>81</v>
      </c>
      <c r="C21" s="56"/>
      <c r="D21" s="57"/>
      <c r="E21" s="57"/>
      <c r="F21" s="57"/>
      <c r="G21" s="57"/>
      <c r="H21" s="53"/>
      <c r="I21" s="10" t="s">
        <v>65</v>
      </c>
      <c r="J21" s="34" t="s">
        <v>20</v>
      </c>
      <c r="K21" s="34" t="s">
        <v>20</v>
      </c>
      <c r="L21" s="34" t="s">
        <v>20</v>
      </c>
      <c r="M21" s="34" t="s">
        <v>20</v>
      </c>
      <c r="N21" s="34" t="s">
        <v>20</v>
      </c>
      <c r="O21" s="34" t="s">
        <v>20</v>
      </c>
      <c r="P21" s="34" t="s">
        <v>20</v>
      </c>
      <c r="Q21" s="34" t="s">
        <v>20</v>
      </c>
      <c r="R21" s="34" t="s">
        <v>20</v>
      </c>
      <c r="S21" s="34" t="s">
        <v>20</v>
      </c>
      <c r="T21" s="34">
        <v>0</v>
      </c>
      <c r="U21" s="34" t="s">
        <v>21</v>
      </c>
      <c r="V21" s="28" t="str">
        <f t="shared" si="3"/>
        <v>No</v>
      </c>
      <c r="W21" s="34" t="s">
        <v>20</v>
      </c>
      <c r="X21" s="28">
        <f t="shared" si="4"/>
        <v>1</v>
      </c>
      <c r="Y21" s="34">
        <f t="shared" si="0"/>
        <v>1</v>
      </c>
      <c r="Z21" s="34" t="s">
        <v>20</v>
      </c>
      <c r="AA21" s="34" t="s">
        <v>20</v>
      </c>
      <c r="AB21" s="29" t="str">
        <f t="shared" si="1"/>
        <v>No radiocarbon age analysis</v>
      </c>
      <c r="AC21" s="34" t="s">
        <v>20</v>
      </c>
      <c r="AD21" s="34" t="s">
        <v>21</v>
      </c>
      <c r="AE21" s="34">
        <f t="shared" si="2"/>
        <v>1</v>
      </c>
      <c r="AF21" s="34" t="s">
        <v>20</v>
      </c>
      <c r="AG21" s="35" t="s">
        <v>82</v>
      </c>
      <c r="AH21" s="34" t="s">
        <v>67</v>
      </c>
      <c r="AI21" s="34"/>
      <c r="AJ21" s="34" t="s">
        <v>77</v>
      </c>
      <c r="AK21" s="34" t="s">
        <v>20</v>
      </c>
      <c r="AL21" s="34" t="s">
        <v>24</v>
      </c>
      <c r="AM21" s="39"/>
      <c r="AN21" s="39"/>
      <c r="AO21" s="34"/>
      <c r="AP21" s="34"/>
      <c r="AQ21" s="68" t="s">
        <v>25</v>
      </c>
      <c r="AR21" s="68"/>
      <c r="AS21" s="22"/>
      <c r="AT21" s="22"/>
      <c r="AU21" s="36" t="s">
        <v>83</v>
      </c>
      <c r="AV21" s="40"/>
      <c r="AW21" s="37">
        <v>2865</v>
      </c>
      <c r="AX21" s="37">
        <v>3162</v>
      </c>
      <c r="AY21" s="35" t="s">
        <v>33</v>
      </c>
      <c r="AZ21" s="70"/>
      <c r="BA21" s="70"/>
    </row>
    <row r="22" spans="1:53" ht="26.4" x14ac:dyDescent="0.25">
      <c r="A22" s="26" t="s">
        <v>777</v>
      </c>
      <c r="B22" s="10" t="s">
        <v>84</v>
      </c>
      <c r="C22" s="56"/>
      <c r="D22" s="57"/>
      <c r="E22" s="57"/>
      <c r="F22" s="57"/>
      <c r="G22" s="57"/>
      <c r="H22" s="53"/>
      <c r="I22" s="10" t="s">
        <v>65</v>
      </c>
      <c r="J22" s="34" t="s">
        <v>20</v>
      </c>
      <c r="K22" s="34" t="s">
        <v>20</v>
      </c>
      <c r="L22" s="34" t="s">
        <v>20</v>
      </c>
      <c r="M22" s="34" t="s">
        <v>20</v>
      </c>
      <c r="N22" s="34" t="s">
        <v>20</v>
      </c>
      <c r="O22" s="34" t="s">
        <v>20</v>
      </c>
      <c r="P22" s="34" t="s">
        <v>20</v>
      </c>
      <c r="Q22" s="34" t="s">
        <v>20</v>
      </c>
      <c r="R22" s="34" t="s">
        <v>20</v>
      </c>
      <c r="S22" s="34" t="s">
        <v>20</v>
      </c>
      <c r="T22" s="34">
        <v>0</v>
      </c>
      <c r="U22" s="34" t="s">
        <v>21</v>
      </c>
      <c r="V22" s="28" t="str">
        <f t="shared" si="3"/>
        <v>No</v>
      </c>
      <c r="W22" s="34" t="s">
        <v>20</v>
      </c>
      <c r="X22" s="28">
        <f t="shared" si="4"/>
        <v>1</v>
      </c>
      <c r="Y22" s="34">
        <f t="shared" si="0"/>
        <v>1</v>
      </c>
      <c r="Z22" s="34" t="s">
        <v>20</v>
      </c>
      <c r="AA22" s="34" t="s">
        <v>20</v>
      </c>
      <c r="AB22" s="29" t="str">
        <f t="shared" si="1"/>
        <v>No radiocarbon age analysis</v>
      </c>
      <c r="AC22" s="34" t="s">
        <v>20</v>
      </c>
      <c r="AD22" s="34" t="s">
        <v>21</v>
      </c>
      <c r="AE22" s="34">
        <f t="shared" si="2"/>
        <v>1</v>
      </c>
      <c r="AF22" s="34" t="s">
        <v>20</v>
      </c>
      <c r="AG22" s="35" t="s">
        <v>82</v>
      </c>
      <c r="AH22" s="34" t="s">
        <v>67</v>
      </c>
      <c r="AI22" s="34"/>
      <c r="AJ22" s="34" t="s">
        <v>77</v>
      </c>
      <c r="AK22" s="34" t="s">
        <v>21</v>
      </c>
      <c r="AL22" s="34" t="s">
        <v>24</v>
      </c>
      <c r="AM22" s="39"/>
      <c r="AN22" s="39"/>
      <c r="AO22" s="34"/>
      <c r="AP22" s="34"/>
      <c r="AQ22" s="68" t="s">
        <v>25</v>
      </c>
      <c r="AR22" s="68"/>
      <c r="AS22" s="22"/>
      <c r="AT22" s="22"/>
      <c r="AU22" s="36" t="s">
        <v>85</v>
      </c>
      <c r="AV22" s="40"/>
      <c r="AW22" s="37">
        <v>3287</v>
      </c>
      <c r="AX22" s="37">
        <v>3596</v>
      </c>
      <c r="AY22" s="35" t="s">
        <v>33</v>
      </c>
      <c r="AZ22" s="70"/>
      <c r="BA22" s="70"/>
    </row>
    <row r="23" spans="1:53" ht="26.4" x14ac:dyDescent="0.25">
      <c r="A23" s="26" t="s">
        <v>777</v>
      </c>
      <c r="B23" s="10" t="s">
        <v>86</v>
      </c>
      <c r="C23" s="56"/>
      <c r="D23" s="57"/>
      <c r="E23" s="57"/>
      <c r="F23" s="57"/>
      <c r="G23" s="57"/>
      <c r="H23" s="53"/>
      <c r="I23" s="10" t="s">
        <v>87</v>
      </c>
      <c r="J23" s="34" t="s">
        <v>20</v>
      </c>
      <c r="K23" s="34" t="s">
        <v>20</v>
      </c>
      <c r="L23" s="34" t="s">
        <v>20</v>
      </c>
      <c r="M23" s="34" t="s">
        <v>20</v>
      </c>
      <c r="N23" s="34" t="s">
        <v>20</v>
      </c>
      <c r="O23" s="34" t="s">
        <v>20</v>
      </c>
      <c r="P23" s="34" t="s">
        <v>21</v>
      </c>
      <c r="Q23" s="34" t="s">
        <v>20</v>
      </c>
      <c r="R23" s="34" t="s">
        <v>20</v>
      </c>
      <c r="S23" s="34" t="s">
        <v>20</v>
      </c>
      <c r="T23" s="34">
        <v>2</v>
      </c>
      <c r="U23" s="34" t="s">
        <v>21</v>
      </c>
      <c r="V23" s="28" t="str">
        <f t="shared" si="3"/>
        <v>Yes</v>
      </c>
      <c r="W23" s="34" t="s">
        <v>20</v>
      </c>
      <c r="X23" s="28">
        <f t="shared" si="4"/>
        <v>2</v>
      </c>
      <c r="Y23" s="34">
        <f t="shared" si="0"/>
        <v>4</v>
      </c>
      <c r="Z23" s="34" t="s">
        <v>21</v>
      </c>
      <c r="AA23" s="34" t="s">
        <v>20</v>
      </c>
      <c r="AB23" s="29" t="str">
        <f t="shared" si="1"/>
        <v>Yes</v>
      </c>
      <c r="AC23" s="34" t="s">
        <v>20</v>
      </c>
      <c r="AD23" s="34" t="s">
        <v>21</v>
      </c>
      <c r="AE23" s="34">
        <f t="shared" si="2"/>
        <v>3</v>
      </c>
      <c r="AF23" s="34" t="s">
        <v>20</v>
      </c>
      <c r="AG23" s="35" t="s">
        <v>76</v>
      </c>
      <c r="AH23" s="38">
        <v>44198</v>
      </c>
      <c r="AI23" s="34"/>
      <c r="AJ23" s="28" t="s">
        <v>23</v>
      </c>
      <c r="AK23" s="34" t="s">
        <v>20</v>
      </c>
      <c r="AL23" s="34" t="s">
        <v>24</v>
      </c>
      <c r="AM23" s="39">
        <v>4615</v>
      </c>
      <c r="AN23" s="39">
        <v>20</v>
      </c>
      <c r="AO23" s="34">
        <v>259</v>
      </c>
      <c r="AP23" s="34">
        <v>48</v>
      </c>
      <c r="AQ23" s="17">
        <v>4035</v>
      </c>
      <c r="AR23" s="17">
        <v>4515</v>
      </c>
      <c r="AS23" s="22">
        <v>3708.6548041168162</v>
      </c>
      <c r="AT23" s="22">
        <v>4191.9717286556915</v>
      </c>
      <c r="AU23" s="36" t="s">
        <v>88</v>
      </c>
      <c r="AV23" s="40"/>
      <c r="AW23" s="37">
        <v>3918</v>
      </c>
      <c r="AX23" s="37">
        <v>4278</v>
      </c>
      <c r="AY23" s="35" t="s">
        <v>33</v>
      </c>
      <c r="AZ23" s="70"/>
      <c r="BA23" s="70"/>
    </row>
    <row r="24" spans="1:53" ht="26.4" x14ac:dyDescent="0.25">
      <c r="A24" s="26" t="s">
        <v>777</v>
      </c>
      <c r="B24" s="10" t="s">
        <v>89</v>
      </c>
      <c r="C24" s="56"/>
      <c r="D24" s="57"/>
      <c r="E24" s="57"/>
      <c r="F24" s="57"/>
      <c r="G24" s="57"/>
      <c r="H24" s="53"/>
      <c r="I24" s="10" t="s">
        <v>65</v>
      </c>
      <c r="J24" s="34" t="s">
        <v>20</v>
      </c>
      <c r="K24" s="34" t="s">
        <v>20</v>
      </c>
      <c r="L24" s="34" t="s">
        <v>20</v>
      </c>
      <c r="M24" s="34" t="s">
        <v>20</v>
      </c>
      <c r="N24" s="34" t="s">
        <v>20</v>
      </c>
      <c r="O24" s="34" t="s">
        <v>20</v>
      </c>
      <c r="P24" s="34" t="s">
        <v>20</v>
      </c>
      <c r="Q24" s="34" t="s">
        <v>20</v>
      </c>
      <c r="R24" s="34" t="s">
        <v>20</v>
      </c>
      <c r="S24" s="34" t="s">
        <v>20</v>
      </c>
      <c r="T24" s="34">
        <v>0</v>
      </c>
      <c r="U24" s="34" t="s">
        <v>21</v>
      </c>
      <c r="V24" s="28" t="str">
        <f t="shared" si="3"/>
        <v>No</v>
      </c>
      <c r="W24" s="34" t="s">
        <v>20</v>
      </c>
      <c r="X24" s="28">
        <f t="shared" si="4"/>
        <v>1</v>
      </c>
      <c r="Y24" s="34">
        <f t="shared" si="0"/>
        <v>1</v>
      </c>
      <c r="Z24" s="34" t="s">
        <v>20</v>
      </c>
      <c r="AA24" s="34" t="s">
        <v>20</v>
      </c>
      <c r="AB24" s="29" t="str">
        <f t="shared" si="1"/>
        <v>No radiocarbon age analysis</v>
      </c>
      <c r="AC24" s="34" t="s">
        <v>20</v>
      </c>
      <c r="AD24" s="34" t="s">
        <v>21</v>
      </c>
      <c r="AE24" s="34">
        <f t="shared" si="2"/>
        <v>1</v>
      </c>
      <c r="AF24" s="34" t="s">
        <v>20</v>
      </c>
      <c r="AG24" s="35" t="s">
        <v>82</v>
      </c>
      <c r="AH24" s="34">
        <v>1</v>
      </c>
      <c r="AI24" s="34"/>
      <c r="AJ24" s="34" t="s">
        <v>68</v>
      </c>
      <c r="AK24" s="34" t="s">
        <v>21</v>
      </c>
      <c r="AL24" s="34" t="s">
        <v>24</v>
      </c>
      <c r="AM24" s="39"/>
      <c r="AN24" s="39"/>
      <c r="AO24" s="34"/>
      <c r="AP24" s="34"/>
      <c r="AQ24" s="68" t="s">
        <v>25</v>
      </c>
      <c r="AR24" s="68"/>
      <c r="AS24" s="22"/>
      <c r="AT24" s="22"/>
      <c r="AU24" s="36" t="s">
        <v>90</v>
      </c>
      <c r="AV24" s="40"/>
      <c r="AW24" s="37">
        <v>4579</v>
      </c>
      <c r="AX24" s="37">
        <v>4940</v>
      </c>
      <c r="AY24" s="35" t="s">
        <v>33</v>
      </c>
      <c r="AZ24" s="70"/>
      <c r="BA24" s="70"/>
    </row>
    <row r="25" spans="1:53" ht="26.4" x14ac:dyDescent="0.25">
      <c r="A25" s="26" t="s">
        <v>777</v>
      </c>
      <c r="B25" s="10" t="s">
        <v>91</v>
      </c>
      <c r="C25" s="56"/>
      <c r="D25" s="57"/>
      <c r="E25" s="57"/>
      <c r="F25" s="57"/>
      <c r="G25" s="57"/>
      <c r="H25" s="53"/>
      <c r="I25" s="10" t="s">
        <v>87</v>
      </c>
      <c r="J25" s="34" t="s">
        <v>20</v>
      </c>
      <c r="K25" s="34" t="s">
        <v>20</v>
      </c>
      <c r="L25" s="34" t="s">
        <v>20</v>
      </c>
      <c r="M25" s="34" t="s">
        <v>20</v>
      </c>
      <c r="N25" s="34" t="s">
        <v>20</v>
      </c>
      <c r="O25" s="34" t="s">
        <v>20</v>
      </c>
      <c r="P25" s="34" t="s">
        <v>20</v>
      </c>
      <c r="Q25" s="34" t="s">
        <v>20</v>
      </c>
      <c r="R25" s="34" t="s">
        <v>21</v>
      </c>
      <c r="S25" s="34" t="s">
        <v>20</v>
      </c>
      <c r="T25" s="34">
        <v>1</v>
      </c>
      <c r="U25" s="34" t="s">
        <v>21</v>
      </c>
      <c r="V25" s="28" t="str">
        <f t="shared" si="3"/>
        <v>Yes</v>
      </c>
      <c r="W25" s="34" t="s">
        <v>20</v>
      </c>
      <c r="X25" s="28">
        <f t="shared" si="4"/>
        <v>2</v>
      </c>
      <c r="Y25" s="34">
        <f t="shared" si="0"/>
        <v>3</v>
      </c>
      <c r="Z25" s="34" t="s">
        <v>21</v>
      </c>
      <c r="AA25" s="34" t="s">
        <v>21</v>
      </c>
      <c r="AB25" s="29" t="str">
        <f t="shared" si="1"/>
        <v>No</v>
      </c>
      <c r="AC25" s="34" t="s">
        <v>20</v>
      </c>
      <c r="AD25" s="34" t="s">
        <v>21</v>
      </c>
      <c r="AE25" s="34">
        <f t="shared" si="2"/>
        <v>3</v>
      </c>
      <c r="AF25" s="34" t="s">
        <v>20</v>
      </c>
      <c r="AG25" s="35" t="s">
        <v>76</v>
      </c>
      <c r="AH25" s="38">
        <v>44198</v>
      </c>
      <c r="AI25" s="38">
        <v>44231</v>
      </c>
      <c r="AJ25" s="28" t="s">
        <v>23</v>
      </c>
      <c r="AK25" s="34" t="s">
        <v>92</v>
      </c>
      <c r="AL25" s="34" t="s">
        <v>24</v>
      </c>
      <c r="AM25" s="39">
        <v>7560</v>
      </c>
      <c r="AN25" s="39">
        <v>40</v>
      </c>
      <c r="AO25" s="34">
        <v>259</v>
      </c>
      <c r="AP25" s="34">
        <v>48</v>
      </c>
      <c r="AQ25" s="17">
        <v>7443</v>
      </c>
      <c r="AR25" s="17">
        <v>7800</v>
      </c>
      <c r="AS25" s="22">
        <v>7001.5683374845084</v>
      </c>
      <c r="AT25" s="22">
        <v>7365.6009601158994</v>
      </c>
      <c r="AU25" s="36" t="s">
        <v>39</v>
      </c>
      <c r="AV25" s="40"/>
      <c r="AW25" s="37">
        <v>5824</v>
      </c>
      <c r="AX25" s="37">
        <v>6100</v>
      </c>
      <c r="AY25" s="35" t="s">
        <v>33</v>
      </c>
      <c r="AZ25" s="70"/>
      <c r="BA25" s="70"/>
    </row>
    <row r="26" spans="1:53" ht="26.4" x14ac:dyDescent="0.25">
      <c r="A26" s="26" t="s">
        <v>777</v>
      </c>
      <c r="B26" s="10" t="s">
        <v>93</v>
      </c>
      <c r="C26" s="56"/>
      <c r="D26" s="57"/>
      <c r="E26" s="57"/>
      <c r="F26" s="57"/>
      <c r="G26" s="57"/>
      <c r="H26" s="53"/>
      <c r="I26" s="10" t="s">
        <v>87</v>
      </c>
      <c r="J26" s="34" t="s">
        <v>20</v>
      </c>
      <c r="K26" s="34" t="s">
        <v>20</v>
      </c>
      <c r="L26" s="34" t="s">
        <v>20</v>
      </c>
      <c r="M26" s="34" t="s">
        <v>20</v>
      </c>
      <c r="N26" s="34" t="s">
        <v>20</v>
      </c>
      <c r="O26" s="34" t="s">
        <v>20</v>
      </c>
      <c r="P26" s="34" t="s">
        <v>21</v>
      </c>
      <c r="Q26" s="34" t="s">
        <v>20</v>
      </c>
      <c r="R26" s="34" t="s">
        <v>20</v>
      </c>
      <c r="S26" s="34" t="s">
        <v>20</v>
      </c>
      <c r="T26" s="34">
        <v>2</v>
      </c>
      <c r="U26" s="34" t="s">
        <v>21</v>
      </c>
      <c r="V26" s="28" t="str">
        <f t="shared" si="3"/>
        <v>Yes</v>
      </c>
      <c r="W26" s="34" t="s">
        <v>20</v>
      </c>
      <c r="X26" s="28">
        <f t="shared" si="4"/>
        <v>2</v>
      </c>
      <c r="Y26" s="34">
        <f t="shared" si="0"/>
        <v>4</v>
      </c>
      <c r="Z26" s="34" t="s">
        <v>21</v>
      </c>
      <c r="AA26" s="34" t="s">
        <v>21</v>
      </c>
      <c r="AB26" s="29" t="str">
        <f t="shared" si="1"/>
        <v>No</v>
      </c>
      <c r="AC26" s="34" t="s">
        <v>20</v>
      </c>
      <c r="AD26" s="34" t="s">
        <v>21</v>
      </c>
      <c r="AE26" s="34">
        <f t="shared" si="2"/>
        <v>3</v>
      </c>
      <c r="AF26" s="34" t="s">
        <v>20</v>
      </c>
      <c r="AG26" s="35" t="s">
        <v>76</v>
      </c>
      <c r="AH26" s="38">
        <v>44198</v>
      </c>
      <c r="AI26" s="34"/>
      <c r="AJ26" s="28" t="s">
        <v>23</v>
      </c>
      <c r="AK26" s="34" t="s">
        <v>21</v>
      </c>
      <c r="AL26" s="34" t="s">
        <v>24</v>
      </c>
      <c r="AM26" s="41">
        <v>7200</v>
      </c>
      <c r="AN26" s="41">
        <v>20</v>
      </c>
      <c r="AO26" s="34">
        <v>259</v>
      </c>
      <c r="AP26" s="34">
        <v>48</v>
      </c>
      <c r="AQ26" s="18">
        <v>7156</v>
      </c>
      <c r="AR26" s="18">
        <v>7479</v>
      </c>
      <c r="AS26" s="22">
        <v>6624.7309951164962</v>
      </c>
      <c r="AT26" s="22">
        <v>6953.8024832876672</v>
      </c>
      <c r="AU26" s="36" t="s">
        <v>42</v>
      </c>
      <c r="AV26" s="40"/>
      <c r="AW26" s="37">
        <v>6333</v>
      </c>
      <c r="AX26" s="37">
        <v>6612</v>
      </c>
      <c r="AY26" s="35" t="s">
        <v>33</v>
      </c>
      <c r="AZ26" s="70"/>
      <c r="BA26" s="70"/>
    </row>
    <row r="27" spans="1:53" ht="26.4" x14ac:dyDescent="0.25">
      <c r="A27" s="26" t="s">
        <v>777</v>
      </c>
      <c r="B27" s="10" t="s">
        <v>94</v>
      </c>
      <c r="C27" s="56"/>
      <c r="D27" s="57"/>
      <c r="E27" s="57"/>
      <c r="F27" s="57"/>
      <c r="G27" s="57"/>
      <c r="H27" s="53"/>
      <c r="I27" s="10" t="s">
        <v>65</v>
      </c>
      <c r="J27" s="34" t="s">
        <v>20</v>
      </c>
      <c r="K27" s="34" t="s">
        <v>20</v>
      </c>
      <c r="L27" s="34" t="s">
        <v>20</v>
      </c>
      <c r="M27" s="34" t="s">
        <v>20</v>
      </c>
      <c r="N27" s="34" t="s">
        <v>20</v>
      </c>
      <c r="O27" s="34" t="s">
        <v>20</v>
      </c>
      <c r="P27" s="34" t="s">
        <v>20</v>
      </c>
      <c r="Q27" s="34" t="s">
        <v>20</v>
      </c>
      <c r="R27" s="34" t="s">
        <v>20</v>
      </c>
      <c r="S27" s="34" t="s">
        <v>21</v>
      </c>
      <c r="T27" s="34">
        <v>0.5</v>
      </c>
      <c r="U27" s="34" t="s">
        <v>21</v>
      </c>
      <c r="V27" s="28" t="str">
        <f t="shared" si="3"/>
        <v>No</v>
      </c>
      <c r="W27" s="34" t="s">
        <v>20</v>
      </c>
      <c r="X27" s="28">
        <f t="shared" si="4"/>
        <v>1</v>
      </c>
      <c r="Y27" s="34">
        <f t="shared" si="0"/>
        <v>1.5</v>
      </c>
      <c r="Z27" s="34" t="s">
        <v>20</v>
      </c>
      <c r="AA27" s="34" t="s">
        <v>21</v>
      </c>
      <c r="AB27" s="29" t="str">
        <f t="shared" si="1"/>
        <v>No radiocarbon age analysis</v>
      </c>
      <c r="AC27" s="34" t="s">
        <v>20</v>
      </c>
      <c r="AD27" s="34" t="s">
        <v>21</v>
      </c>
      <c r="AE27" s="34">
        <f t="shared" si="2"/>
        <v>2</v>
      </c>
      <c r="AF27" s="34" t="s">
        <v>20</v>
      </c>
      <c r="AG27" s="35" t="s">
        <v>76</v>
      </c>
      <c r="AH27" s="34" t="s">
        <v>67</v>
      </c>
      <c r="AI27" s="34"/>
      <c r="AJ27" s="34" t="s">
        <v>77</v>
      </c>
      <c r="AK27" s="34" t="s">
        <v>21</v>
      </c>
      <c r="AL27" s="34" t="s">
        <v>24</v>
      </c>
      <c r="AM27" s="39"/>
      <c r="AN27" s="39"/>
      <c r="AO27" s="34"/>
      <c r="AP27" s="34"/>
      <c r="AQ27" s="68" t="s">
        <v>25</v>
      </c>
      <c r="AR27" s="68"/>
      <c r="AS27" s="22">
        <v>7070</v>
      </c>
      <c r="AT27" s="22">
        <v>7370</v>
      </c>
      <c r="AU27" s="36" t="s">
        <v>45</v>
      </c>
      <c r="AV27" s="40"/>
      <c r="AW27" s="37">
        <v>7062</v>
      </c>
      <c r="AX27" s="37">
        <v>7304</v>
      </c>
      <c r="AY27" s="35" t="s">
        <v>33</v>
      </c>
      <c r="AZ27" s="70"/>
      <c r="BA27" s="70"/>
    </row>
    <row r="28" spans="1:53" ht="26.4" x14ac:dyDescent="0.25">
      <c r="A28" s="26" t="s">
        <v>777</v>
      </c>
      <c r="B28" s="10" t="s">
        <v>95</v>
      </c>
      <c r="C28" s="56"/>
      <c r="D28" s="57"/>
      <c r="E28" s="57"/>
      <c r="F28" s="57"/>
      <c r="G28" s="57"/>
      <c r="H28" s="53"/>
      <c r="I28" s="10" t="s">
        <v>96</v>
      </c>
      <c r="J28" s="34" t="s">
        <v>20</v>
      </c>
      <c r="K28" s="34" t="s">
        <v>20</v>
      </c>
      <c r="L28" s="34" t="s">
        <v>20</v>
      </c>
      <c r="M28" s="34" t="s">
        <v>20</v>
      </c>
      <c r="N28" s="34" t="s">
        <v>20</v>
      </c>
      <c r="O28" s="34" t="s">
        <v>20</v>
      </c>
      <c r="P28" s="34" t="s">
        <v>21</v>
      </c>
      <c r="Q28" s="34" t="s">
        <v>20</v>
      </c>
      <c r="R28" s="34" t="s">
        <v>20</v>
      </c>
      <c r="S28" s="34" t="s">
        <v>20</v>
      </c>
      <c r="T28" s="34">
        <v>2</v>
      </c>
      <c r="U28" s="34" t="s">
        <v>21</v>
      </c>
      <c r="V28" s="28" t="str">
        <f t="shared" si="3"/>
        <v>Yes</v>
      </c>
      <c r="W28" s="34" t="s">
        <v>20</v>
      </c>
      <c r="X28" s="28">
        <f t="shared" si="4"/>
        <v>2</v>
      </c>
      <c r="Y28" s="34">
        <f t="shared" si="0"/>
        <v>4</v>
      </c>
      <c r="Z28" s="34" t="s">
        <v>21</v>
      </c>
      <c r="AA28" s="34" t="s">
        <v>21</v>
      </c>
      <c r="AB28" s="29" t="str">
        <f t="shared" si="1"/>
        <v>Yes</v>
      </c>
      <c r="AC28" s="34" t="s">
        <v>20</v>
      </c>
      <c r="AD28" s="34" t="s">
        <v>21</v>
      </c>
      <c r="AE28" s="34">
        <f t="shared" si="2"/>
        <v>4</v>
      </c>
      <c r="AF28" s="34" t="s">
        <v>20</v>
      </c>
      <c r="AG28" s="35" t="s">
        <v>97</v>
      </c>
      <c r="AH28" s="38">
        <v>44198</v>
      </c>
      <c r="AI28" s="34"/>
      <c r="AJ28" s="34" t="s">
        <v>77</v>
      </c>
      <c r="AK28" s="34" t="s">
        <v>21</v>
      </c>
      <c r="AL28" s="34" t="s">
        <v>24</v>
      </c>
      <c r="AM28" s="39">
        <v>7705</v>
      </c>
      <c r="AN28" s="39">
        <v>20</v>
      </c>
      <c r="AO28" s="34">
        <v>259</v>
      </c>
      <c r="AP28" s="34">
        <v>48</v>
      </c>
      <c r="AQ28" s="17">
        <v>7588</v>
      </c>
      <c r="AR28" s="17">
        <v>7922</v>
      </c>
      <c r="AS28" s="22">
        <v>7439.9636084432432</v>
      </c>
      <c r="AT28" s="22">
        <v>7780.3326153554071</v>
      </c>
      <c r="AU28" s="36" t="s">
        <v>48</v>
      </c>
      <c r="AV28" s="40"/>
      <c r="AW28" s="37">
        <v>7487</v>
      </c>
      <c r="AX28" s="37">
        <v>7763</v>
      </c>
      <c r="AY28" s="35" t="s">
        <v>33</v>
      </c>
      <c r="AZ28" s="70"/>
      <c r="BA28" s="70"/>
    </row>
    <row r="29" spans="1:53" ht="26.4" x14ac:dyDescent="0.25">
      <c r="A29" s="26" t="s">
        <v>777</v>
      </c>
      <c r="B29" s="10" t="s">
        <v>98</v>
      </c>
      <c r="C29" s="56"/>
      <c r="D29" s="57"/>
      <c r="E29" s="57"/>
      <c r="F29" s="57"/>
      <c r="G29" s="57"/>
      <c r="H29" s="53"/>
      <c r="I29" s="10" t="s">
        <v>99</v>
      </c>
      <c r="J29" s="34" t="s">
        <v>20</v>
      </c>
      <c r="K29" s="34" t="s">
        <v>20</v>
      </c>
      <c r="L29" s="34" t="s">
        <v>20</v>
      </c>
      <c r="M29" s="34" t="s">
        <v>20</v>
      </c>
      <c r="N29" s="34" t="s">
        <v>20</v>
      </c>
      <c r="O29" s="34" t="s">
        <v>20</v>
      </c>
      <c r="P29" s="34" t="s">
        <v>21</v>
      </c>
      <c r="Q29" s="34" t="s">
        <v>20</v>
      </c>
      <c r="R29" s="34" t="s">
        <v>20</v>
      </c>
      <c r="S29" s="34" t="s">
        <v>20</v>
      </c>
      <c r="T29" s="34">
        <v>2</v>
      </c>
      <c r="U29" s="34" t="s">
        <v>21</v>
      </c>
      <c r="V29" s="28" t="str">
        <f t="shared" si="3"/>
        <v>Yes</v>
      </c>
      <c r="W29" s="34" t="s">
        <v>20</v>
      </c>
      <c r="X29" s="28">
        <f t="shared" si="4"/>
        <v>2</v>
      </c>
      <c r="Y29" s="34">
        <f t="shared" si="0"/>
        <v>4</v>
      </c>
      <c r="Z29" s="34" t="s">
        <v>21</v>
      </c>
      <c r="AA29" s="34" t="s">
        <v>21</v>
      </c>
      <c r="AB29" s="29" t="str">
        <f t="shared" si="1"/>
        <v>Yes</v>
      </c>
      <c r="AC29" s="34" t="s">
        <v>20</v>
      </c>
      <c r="AD29" s="34" t="s">
        <v>21</v>
      </c>
      <c r="AE29" s="34">
        <f t="shared" si="2"/>
        <v>4</v>
      </c>
      <c r="AF29" s="34" t="s">
        <v>20</v>
      </c>
      <c r="AG29" s="35" t="s">
        <v>97</v>
      </c>
      <c r="AH29" s="34">
        <v>1</v>
      </c>
      <c r="AI29" s="34"/>
      <c r="AJ29" s="34" t="s">
        <v>77</v>
      </c>
      <c r="AK29" s="34" t="s">
        <v>24</v>
      </c>
      <c r="AL29" s="34" t="s">
        <v>24</v>
      </c>
      <c r="AM29" s="42">
        <v>8275</v>
      </c>
      <c r="AN29" s="42">
        <v>40</v>
      </c>
      <c r="AO29" s="34">
        <v>259</v>
      </c>
      <c r="AP29" s="34">
        <v>48</v>
      </c>
      <c r="AQ29" s="18">
        <v>8326</v>
      </c>
      <c r="AR29" s="18">
        <v>8799</v>
      </c>
      <c r="AS29" s="22">
        <v>7976.3115139856873</v>
      </c>
      <c r="AT29" s="22">
        <v>8452.0530994439196</v>
      </c>
      <c r="AU29" s="36" t="s">
        <v>50</v>
      </c>
      <c r="AV29" s="40"/>
      <c r="AW29" s="37">
        <v>8038</v>
      </c>
      <c r="AX29" s="37">
        <v>8356</v>
      </c>
      <c r="AY29" s="35" t="s">
        <v>33</v>
      </c>
      <c r="AZ29" s="70"/>
      <c r="BA29" s="70"/>
    </row>
    <row r="30" spans="1:53" ht="26.4" x14ac:dyDescent="0.25">
      <c r="A30" s="26" t="s">
        <v>777</v>
      </c>
      <c r="B30" s="10" t="s">
        <v>100</v>
      </c>
      <c r="C30" s="56"/>
      <c r="D30" s="57"/>
      <c r="E30" s="57"/>
      <c r="F30" s="57"/>
      <c r="G30" s="57"/>
      <c r="H30" s="53"/>
      <c r="I30" s="10" t="s">
        <v>99</v>
      </c>
      <c r="J30" s="34" t="s">
        <v>20</v>
      </c>
      <c r="K30" s="34" t="s">
        <v>20</v>
      </c>
      <c r="L30" s="34" t="s">
        <v>20</v>
      </c>
      <c r="M30" s="34" t="s">
        <v>20</v>
      </c>
      <c r="N30" s="34" t="s">
        <v>20</v>
      </c>
      <c r="O30" s="34" t="s">
        <v>20</v>
      </c>
      <c r="P30" s="34" t="s">
        <v>21</v>
      </c>
      <c r="Q30" s="34" t="s">
        <v>20</v>
      </c>
      <c r="R30" s="34" t="s">
        <v>20</v>
      </c>
      <c r="S30" s="34" t="s">
        <v>20</v>
      </c>
      <c r="T30" s="34">
        <v>2</v>
      </c>
      <c r="U30" s="34" t="s">
        <v>21</v>
      </c>
      <c r="V30" s="28" t="str">
        <f t="shared" si="3"/>
        <v>Yes</v>
      </c>
      <c r="W30" s="34" t="s">
        <v>20</v>
      </c>
      <c r="X30" s="28">
        <f t="shared" si="4"/>
        <v>2</v>
      </c>
      <c r="Y30" s="34">
        <f t="shared" si="0"/>
        <v>4</v>
      </c>
      <c r="Z30" s="34" t="s">
        <v>21</v>
      </c>
      <c r="AA30" s="34" t="s">
        <v>21</v>
      </c>
      <c r="AB30" s="29" t="str">
        <f t="shared" si="1"/>
        <v>Yes</v>
      </c>
      <c r="AC30" s="34" t="s">
        <v>20</v>
      </c>
      <c r="AD30" s="34" t="s">
        <v>21</v>
      </c>
      <c r="AE30" s="34">
        <f t="shared" si="2"/>
        <v>4</v>
      </c>
      <c r="AF30" s="34" t="s">
        <v>20</v>
      </c>
      <c r="AG30" s="35" t="s">
        <v>97</v>
      </c>
      <c r="AH30" s="34">
        <v>1</v>
      </c>
      <c r="AI30" s="34"/>
      <c r="AJ30" s="28" t="s">
        <v>23</v>
      </c>
      <c r="AK30" s="34" t="s">
        <v>24</v>
      </c>
      <c r="AL30" s="34" t="s">
        <v>24</v>
      </c>
      <c r="AM30" s="39">
        <v>8770</v>
      </c>
      <c r="AN30" s="39">
        <v>20</v>
      </c>
      <c r="AO30" s="34">
        <v>259</v>
      </c>
      <c r="AP30" s="34">
        <v>48</v>
      </c>
      <c r="AQ30" s="17">
        <v>8990</v>
      </c>
      <c r="AR30" s="17">
        <v>9405</v>
      </c>
      <c r="AS30" s="22">
        <v>8662.1549131479696</v>
      </c>
      <c r="AT30" s="22">
        <v>9080.4908353962182</v>
      </c>
      <c r="AU30" s="36" t="s">
        <v>53</v>
      </c>
      <c r="AV30" s="40"/>
      <c r="AW30" s="37">
        <v>8761</v>
      </c>
      <c r="AX30" s="37">
        <v>9066</v>
      </c>
      <c r="AY30" s="35" t="s">
        <v>33</v>
      </c>
      <c r="AZ30" s="70"/>
      <c r="BA30" s="70"/>
    </row>
    <row r="31" spans="1:53" ht="26.4" x14ac:dyDescent="0.25">
      <c r="A31" s="26" t="s">
        <v>777</v>
      </c>
      <c r="B31" s="10" t="s">
        <v>101</v>
      </c>
      <c r="C31" s="56"/>
      <c r="D31" s="57"/>
      <c r="E31" s="57"/>
      <c r="F31" s="57"/>
      <c r="G31" s="57"/>
      <c r="H31" s="53"/>
      <c r="I31" s="10" t="s">
        <v>102</v>
      </c>
      <c r="J31" s="34" t="s">
        <v>20</v>
      </c>
      <c r="K31" s="34" t="s">
        <v>20</v>
      </c>
      <c r="L31" s="34" t="s">
        <v>20</v>
      </c>
      <c r="M31" s="34" t="s">
        <v>20</v>
      </c>
      <c r="N31" s="34" t="s">
        <v>20</v>
      </c>
      <c r="O31" s="34" t="s">
        <v>20</v>
      </c>
      <c r="P31" s="34" t="s">
        <v>21</v>
      </c>
      <c r="Q31" s="34" t="s">
        <v>20</v>
      </c>
      <c r="R31" s="34" t="s">
        <v>20</v>
      </c>
      <c r="S31" s="34" t="s">
        <v>20</v>
      </c>
      <c r="T31" s="34">
        <v>2</v>
      </c>
      <c r="U31" s="34" t="s">
        <v>21</v>
      </c>
      <c r="V31" s="28" t="str">
        <f t="shared" si="3"/>
        <v>Yes</v>
      </c>
      <c r="W31" s="34" t="s">
        <v>20</v>
      </c>
      <c r="X31" s="28">
        <f t="shared" si="4"/>
        <v>2</v>
      </c>
      <c r="Y31" s="34">
        <f t="shared" si="0"/>
        <v>4</v>
      </c>
      <c r="Z31" s="34" t="s">
        <v>21</v>
      </c>
      <c r="AA31" s="34" t="s">
        <v>808</v>
      </c>
      <c r="AB31" s="29" t="str">
        <f t="shared" si="1"/>
        <v>Yes</v>
      </c>
      <c r="AC31" s="34" t="s">
        <v>20</v>
      </c>
      <c r="AD31" s="34" t="s">
        <v>21</v>
      </c>
      <c r="AE31" s="34">
        <f t="shared" si="2"/>
        <v>3</v>
      </c>
      <c r="AF31" s="34" t="s">
        <v>20</v>
      </c>
      <c r="AG31" s="35" t="s">
        <v>103</v>
      </c>
      <c r="AH31" s="38">
        <v>44198</v>
      </c>
      <c r="AI31" s="34"/>
      <c r="AJ31" s="34" t="s">
        <v>77</v>
      </c>
      <c r="AK31" s="34" t="s">
        <v>24</v>
      </c>
      <c r="AL31" s="34" t="s">
        <v>24</v>
      </c>
      <c r="AM31" s="39">
        <v>9235</v>
      </c>
      <c r="AN31" s="39">
        <v>25</v>
      </c>
      <c r="AO31" s="34">
        <v>259</v>
      </c>
      <c r="AP31" s="34">
        <v>48</v>
      </c>
      <c r="AQ31" s="17">
        <v>9275</v>
      </c>
      <c r="AR31" s="17">
        <v>9691</v>
      </c>
      <c r="AS31" s="22">
        <v>8874.0065783276059</v>
      </c>
      <c r="AT31" s="22">
        <v>9293.8177517740787</v>
      </c>
      <c r="AU31" s="36" t="s">
        <v>55</v>
      </c>
      <c r="AV31" s="40"/>
      <c r="AW31" s="37">
        <v>8810</v>
      </c>
      <c r="AX31" s="37">
        <v>9360</v>
      </c>
      <c r="AY31" s="35" t="s">
        <v>33</v>
      </c>
      <c r="AZ31" s="70"/>
      <c r="BA31" s="70"/>
    </row>
    <row r="32" spans="1:53" ht="26.4" x14ac:dyDescent="0.25">
      <c r="A32" s="26" t="s">
        <v>777</v>
      </c>
      <c r="B32" s="10" t="s">
        <v>104</v>
      </c>
      <c r="C32" s="56"/>
      <c r="D32" s="57"/>
      <c r="E32" s="57"/>
      <c r="F32" s="57"/>
      <c r="G32" s="57"/>
      <c r="H32" s="53"/>
      <c r="I32" s="10" t="s">
        <v>96</v>
      </c>
      <c r="J32" s="34" t="s">
        <v>20</v>
      </c>
      <c r="K32" s="34" t="s">
        <v>20</v>
      </c>
      <c r="L32" s="34" t="s">
        <v>20</v>
      </c>
      <c r="M32" s="34" t="s">
        <v>20</v>
      </c>
      <c r="N32" s="34" t="s">
        <v>20</v>
      </c>
      <c r="O32" s="34" t="s">
        <v>20</v>
      </c>
      <c r="P32" s="34" t="s">
        <v>20</v>
      </c>
      <c r="Q32" s="34" t="s">
        <v>20</v>
      </c>
      <c r="R32" s="34" t="s">
        <v>21</v>
      </c>
      <c r="S32" s="34" t="s">
        <v>20</v>
      </c>
      <c r="T32" s="34">
        <v>1</v>
      </c>
      <c r="U32" s="34" t="s">
        <v>21</v>
      </c>
      <c r="V32" s="28" t="str">
        <f t="shared" si="3"/>
        <v>Yes</v>
      </c>
      <c r="W32" s="34" t="s">
        <v>20</v>
      </c>
      <c r="X32" s="28">
        <f t="shared" si="4"/>
        <v>2</v>
      </c>
      <c r="Y32" s="34">
        <f t="shared" si="0"/>
        <v>3</v>
      </c>
      <c r="Z32" s="34" t="s">
        <v>21</v>
      </c>
      <c r="AA32" s="34" t="s">
        <v>808</v>
      </c>
      <c r="AB32" s="29" t="str">
        <f t="shared" si="1"/>
        <v>Yes</v>
      </c>
      <c r="AC32" s="34" t="s">
        <v>20</v>
      </c>
      <c r="AD32" s="34" t="s">
        <v>21</v>
      </c>
      <c r="AE32" s="34">
        <f t="shared" si="2"/>
        <v>3</v>
      </c>
      <c r="AF32" s="34" t="s">
        <v>20</v>
      </c>
      <c r="AG32" s="35" t="s">
        <v>103</v>
      </c>
      <c r="AH32" s="38">
        <v>44198</v>
      </c>
      <c r="AI32" s="34"/>
      <c r="AJ32" s="28" t="s">
        <v>23</v>
      </c>
      <c r="AK32" s="34" t="s">
        <v>24</v>
      </c>
      <c r="AL32" s="34" t="s">
        <v>24</v>
      </c>
      <c r="AM32" s="42">
        <v>9540</v>
      </c>
      <c r="AN32" s="42">
        <v>50</v>
      </c>
      <c r="AO32" s="34">
        <v>259</v>
      </c>
      <c r="AP32" s="34">
        <v>48</v>
      </c>
      <c r="AQ32" s="18">
        <v>9580</v>
      </c>
      <c r="AR32" s="18">
        <v>10154</v>
      </c>
      <c r="AS32" s="22">
        <v>8945.7474550726838</v>
      </c>
      <c r="AT32" s="22">
        <v>9524.8776209397711</v>
      </c>
      <c r="AU32" s="36" t="s">
        <v>105</v>
      </c>
      <c r="AV32" s="40"/>
      <c r="AW32" s="37">
        <v>8989</v>
      </c>
      <c r="AX32" s="37">
        <v>9429</v>
      </c>
      <c r="AY32" s="35" t="s">
        <v>106</v>
      </c>
      <c r="AZ32" s="70"/>
      <c r="BA32" s="70"/>
    </row>
    <row r="33" spans="1:53" ht="26.4" x14ac:dyDescent="0.25">
      <c r="A33" s="26" t="s">
        <v>777</v>
      </c>
      <c r="B33" s="10" t="s">
        <v>107</v>
      </c>
      <c r="C33" s="56"/>
      <c r="D33" s="57"/>
      <c r="E33" s="57"/>
      <c r="F33" s="57"/>
      <c r="G33" s="57"/>
      <c r="H33" s="53"/>
      <c r="I33" s="10" t="s">
        <v>96</v>
      </c>
      <c r="J33" s="34" t="s">
        <v>20</v>
      </c>
      <c r="K33" s="34" t="s">
        <v>20</v>
      </c>
      <c r="L33" s="34" t="s">
        <v>20</v>
      </c>
      <c r="M33" s="34" t="s">
        <v>20</v>
      </c>
      <c r="N33" s="34" t="s">
        <v>20</v>
      </c>
      <c r="O33" s="34" t="s">
        <v>20</v>
      </c>
      <c r="P33" s="34" t="s">
        <v>20</v>
      </c>
      <c r="Q33" s="34" t="s">
        <v>20</v>
      </c>
      <c r="R33" s="34" t="s">
        <v>20</v>
      </c>
      <c r="S33" s="34" t="s">
        <v>21</v>
      </c>
      <c r="T33" s="34">
        <v>0.5</v>
      </c>
      <c r="U33" s="34" t="s">
        <v>21</v>
      </c>
      <c r="V33" s="28" t="str">
        <f t="shared" si="3"/>
        <v>No</v>
      </c>
      <c r="W33" s="34" t="s">
        <v>20</v>
      </c>
      <c r="X33" s="28">
        <f t="shared" si="4"/>
        <v>1</v>
      </c>
      <c r="Y33" s="34">
        <f t="shared" si="0"/>
        <v>1.5</v>
      </c>
      <c r="Z33" s="34" t="s">
        <v>21</v>
      </c>
      <c r="AA33" s="34" t="s">
        <v>808</v>
      </c>
      <c r="AB33" s="29" t="str">
        <f t="shared" si="1"/>
        <v>No radiocarbon age analysis</v>
      </c>
      <c r="AC33" s="34" t="s">
        <v>20</v>
      </c>
      <c r="AD33" s="34" t="s">
        <v>21</v>
      </c>
      <c r="AE33" s="34">
        <f t="shared" si="2"/>
        <v>2</v>
      </c>
      <c r="AF33" s="34" t="s">
        <v>20</v>
      </c>
      <c r="AG33" s="35" t="s">
        <v>103</v>
      </c>
      <c r="AH33" s="34">
        <v>1</v>
      </c>
      <c r="AI33" s="34"/>
      <c r="AJ33" s="28" t="s">
        <v>23</v>
      </c>
      <c r="AK33" s="34" t="s">
        <v>24</v>
      </c>
      <c r="AL33" s="34" t="s">
        <v>24</v>
      </c>
      <c r="AM33" s="39"/>
      <c r="AN33" s="39"/>
      <c r="AO33" s="34"/>
      <c r="AP33" s="34"/>
      <c r="AQ33" s="68" t="s">
        <v>25</v>
      </c>
      <c r="AR33" s="68"/>
      <c r="AS33" s="22">
        <v>9540</v>
      </c>
      <c r="AT33" s="22">
        <v>10000</v>
      </c>
      <c r="AU33" s="36" t="s">
        <v>60</v>
      </c>
      <c r="AV33" s="40"/>
      <c r="AW33" s="37">
        <v>9563</v>
      </c>
      <c r="AX33" s="37">
        <v>9979</v>
      </c>
      <c r="AY33" s="35" t="s">
        <v>33</v>
      </c>
      <c r="AZ33" s="70"/>
      <c r="BA33" s="70"/>
    </row>
    <row r="34" spans="1:53" ht="26.4" x14ac:dyDescent="0.25">
      <c r="A34" s="26" t="s">
        <v>777</v>
      </c>
      <c r="B34" s="10" t="s">
        <v>108</v>
      </c>
      <c r="C34" s="56"/>
      <c r="D34" s="57"/>
      <c r="E34" s="57"/>
      <c r="F34" s="57"/>
      <c r="G34" s="57"/>
      <c r="H34" s="53"/>
      <c r="I34" s="10" t="s">
        <v>109</v>
      </c>
      <c r="J34" s="34" t="s">
        <v>20</v>
      </c>
      <c r="K34" s="34" t="s">
        <v>20</v>
      </c>
      <c r="L34" s="34" t="s">
        <v>20</v>
      </c>
      <c r="M34" s="34" t="s">
        <v>20</v>
      </c>
      <c r="N34" s="34" t="s">
        <v>20</v>
      </c>
      <c r="O34" s="34" t="s">
        <v>20</v>
      </c>
      <c r="P34" s="34" t="s">
        <v>20</v>
      </c>
      <c r="Q34" s="34" t="s">
        <v>20</v>
      </c>
      <c r="R34" s="34" t="s">
        <v>20</v>
      </c>
      <c r="S34" s="34" t="s">
        <v>20</v>
      </c>
      <c r="T34" s="34">
        <v>0</v>
      </c>
      <c r="U34" s="34" t="s">
        <v>21</v>
      </c>
      <c r="V34" s="28" t="str">
        <f t="shared" si="3"/>
        <v>Yes</v>
      </c>
      <c r="W34" s="34" t="s">
        <v>20</v>
      </c>
      <c r="X34" s="28">
        <f t="shared" si="4"/>
        <v>2</v>
      </c>
      <c r="Y34" s="34">
        <f t="shared" si="0"/>
        <v>2</v>
      </c>
      <c r="Z34" s="34" t="s">
        <v>21</v>
      </c>
      <c r="AA34" s="34" t="s">
        <v>21</v>
      </c>
      <c r="AB34" s="29" t="str">
        <f t="shared" si="1"/>
        <v>No radiocarbon age analysis</v>
      </c>
      <c r="AC34" s="34" t="s">
        <v>20</v>
      </c>
      <c r="AD34" s="34" t="s">
        <v>21</v>
      </c>
      <c r="AE34" s="34">
        <f t="shared" si="2"/>
        <v>3</v>
      </c>
      <c r="AF34" s="34" t="s">
        <v>20</v>
      </c>
      <c r="AG34" s="35" t="s">
        <v>103</v>
      </c>
      <c r="AH34" s="38">
        <v>44291</v>
      </c>
      <c r="AI34" s="34" t="s">
        <v>110</v>
      </c>
      <c r="AJ34" s="28" t="s">
        <v>23</v>
      </c>
      <c r="AK34" s="34" t="s">
        <v>24</v>
      </c>
      <c r="AL34" s="34" t="s">
        <v>24</v>
      </c>
      <c r="AM34" s="39"/>
      <c r="AN34" s="39"/>
      <c r="AO34" s="34"/>
      <c r="AP34" s="34"/>
      <c r="AQ34" s="68" t="s">
        <v>25</v>
      </c>
      <c r="AR34" s="68"/>
      <c r="AS34" s="22"/>
      <c r="AT34" s="22"/>
      <c r="AU34" s="36" t="s">
        <v>111</v>
      </c>
      <c r="AV34" s="35"/>
      <c r="AW34" s="37">
        <v>10079.050640609636</v>
      </c>
      <c r="AX34" s="37">
        <v>10333.009880092908</v>
      </c>
      <c r="AY34" s="35" t="s">
        <v>33</v>
      </c>
      <c r="AZ34" s="70"/>
      <c r="BA34" s="70"/>
    </row>
    <row r="35" spans="1:53" ht="26.4" x14ac:dyDescent="0.25">
      <c r="A35" s="26" t="s">
        <v>777</v>
      </c>
      <c r="B35" s="10" t="s">
        <v>112</v>
      </c>
      <c r="C35" s="56"/>
      <c r="D35" s="57"/>
      <c r="E35" s="57"/>
      <c r="F35" s="57"/>
      <c r="G35" s="57"/>
      <c r="H35" s="53"/>
      <c r="I35" s="10" t="s">
        <v>113</v>
      </c>
      <c r="J35" s="34" t="s">
        <v>20</v>
      </c>
      <c r="K35" s="34" t="s">
        <v>20</v>
      </c>
      <c r="L35" s="34" t="s">
        <v>20</v>
      </c>
      <c r="M35" s="34" t="s">
        <v>20</v>
      </c>
      <c r="N35" s="34" t="s">
        <v>20</v>
      </c>
      <c r="O35" s="34" t="s">
        <v>20</v>
      </c>
      <c r="P35" s="34" t="s">
        <v>20</v>
      </c>
      <c r="Q35" s="34" t="s">
        <v>20</v>
      </c>
      <c r="R35" s="34" t="s">
        <v>20</v>
      </c>
      <c r="S35" s="34" t="s">
        <v>20</v>
      </c>
      <c r="T35" s="34">
        <v>0</v>
      </c>
      <c r="U35" s="34" t="s">
        <v>21</v>
      </c>
      <c r="V35" s="28" t="str">
        <f t="shared" si="3"/>
        <v>No</v>
      </c>
      <c r="W35" s="34" t="s">
        <v>20</v>
      </c>
      <c r="X35" s="28">
        <f t="shared" si="4"/>
        <v>1</v>
      </c>
      <c r="Y35" s="34">
        <f t="shared" si="0"/>
        <v>1</v>
      </c>
      <c r="Z35" s="34" t="s">
        <v>21</v>
      </c>
      <c r="AA35" s="34" t="s">
        <v>20</v>
      </c>
      <c r="AB35" s="29" t="str">
        <f t="shared" si="1"/>
        <v>No radiocarbon age analysis</v>
      </c>
      <c r="AC35" s="34" t="s">
        <v>20</v>
      </c>
      <c r="AD35" s="34" t="s">
        <v>21</v>
      </c>
      <c r="AE35" s="34">
        <f t="shared" si="2"/>
        <v>2</v>
      </c>
      <c r="AF35" s="34" t="s">
        <v>20</v>
      </c>
      <c r="AG35" s="35" t="s">
        <v>103</v>
      </c>
      <c r="AH35" s="34" t="s">
        <v>67</v>
      </c>
      <c r="AI35" s="34"/>
      <c r="AJ35" s="28" t="s">
        <v>23</v>
      </c>
      <c r="AK35" s="34" t="s">
        <v>24</v>
      </c>
      <c r="AL35" s="34" t="s">
        <v>24</v>
      </c>
      <c r="AM35" s="41"/>
      <c r="AN35" s="41"/>
      <c r="AO35" s="34"/>
      <c r="AP35" s="34"/>
      <c r="AQ35" s="68" t="s">
        <v>25</v>
      </c>
      <c r="AR35" s="68"/>
      <c r="AS35" s="22"/>
      <c r="AT35" s="22"/>
      <c r="AU35" s="36" t="s">
        <v>62</v>
      </c>
      <c r="AV35" s="35"/>
      <c r="AW35" s="37">
        <v>10131.729599764671</v>
      </c>
      <c r="AX35" s="37">
        <v>10393.654789997223</v>
      </c>
      <c r="AY35" s="35" t="s">
        <v>33</v>
      </c>
      <c r="AZ35" s="70"/>
      <c r="BA35" s="70"/>
    </row>
    <row r="36" spans="1:53" ht="26.4" x14ac:dyDescent="0.25">
      <c r="A36" s="26" t="s">
        <v>777</v>
      </c>
      <c r="B36" s="10" t="s">
        <v>114</v>
      </c>
      <c r="C36" s="56"/>
      <c r="D36" s="57"/>
      <c r="E36" s="57"/>
      <c r="F36" s="57"/>
      <c r="G36" s="57"/>
      <c r="H36" s="53"/>
      <c r="I36" s="10" t="s">
        <v>102</v>
      </c>
      <c r="J36" s="34" t="s">
        <v>20</v>
      </c>
      <c r="K36" s="34" t="s">
        <v>20</v>
      </c>
      <c r="L36" s="34" t="s">
        <v>20</v>
      </c>
      <c r="M36" s="34" t="s">
        <v>20</v>
      </c>
      <c r="N36" s="34" t="s">
        <v>20</v>
      </c>
      <c r="O36" s="34" t="s">
        <v>20</v>
      </c>
      <c r="P36" s="34" t="s">
        <v>20</v>
      </c>
      <c r="Q36" s="34" t="s">
        <v>20</v>
      </c>
      <c r="R36" s="34" t="s">
        <v>21</v>
      </c>
      <c r="S36" s="34" t="s">
        <v>20</v>
      </c>
      <c r="T36" s="34">
        <v>1</v>
      </c>
      <c r="U36" s="34" t="s">
        <v>21</v>
      </c>
      <c r="V36" s="28" t="str">
        <f t="shared" si="3"/>
        <v>No</v>
      </c>
      <c r="W36" s="34" t="s">
        <v>20</v>
      </c>
      <c r="X36" s="28">
        <f t="shared" si="4"/>
        <v>1</v>
      </c>
      <c r="Y36" s="34">
        <f t="shared" si="0"/>
        <v>2</v>
      </c>
      <c r="Z36" s="34" t="s">
        <v>21</v>
      </c>
      <c r="AA36" s="34" t="s">
        <v>20</v>
      </c>
      <c r="AB36" s="29" t="str">
        <f t="shared" si="1"/>
        <v>No</v>
      </c>
      <c r="AC36" s="34" t="s">
        <v>20</v>
      </c>
      <c r="AD36" s="34" t="s">
        <v>21</v>
      </c>
      <c r="AE36" s="34">
        <f t="shared" si="2"/>
        <v>2</v>
      </c>
      <c r="AF36" s="34" t="s">
        <v>20</v>
      </c>
      <c r="AG36" s="35" t="s">
        <v>103</v>
      </c>
      <c r="AH36" s="34">
        <v>1</v>
      </c>
      <c r="AI36" s="34"/>
      <c r="AJ36" s="28" t="s">
        <v>23</v>
      </c>
      <c r="AK36" s="34" t="s">
        <v>24</v>
      </c>
      <c r="AL36" s="34" t="s">
        <v>24</v>
      </c>
      <c r="AM36" s="39">
        <v>10970</v>
      </c>
      <c r="AN36" s="39">
        <v>50</v>
      </c>
      <c r="AO36" s="34">
        <v>259</v>
      </c>
      <c r="AP36" s="34">
        <v>48</v>
      </c>
      <c r="AQ36" s="17">
        <v>11314</v>
      </c>
      <c r="AR36" s="17">
        <v>12110</v>
      </c>
      <c r="AS36" s="22">
        <v>11210.427995747572</v>
      </c>
      <c r="AT36" s="22">
        <v>12010.173155117998</v>
      </c>
      <c r="AU36" s="36" t="s">
        <v>115</v>
      </c>
      <c r="AV36" s="35"/>
      <c r="AW36" s="37">
        <v>10352.77563731436</v>
      </c>
      <c r="AX36" s="37">
        <v>10645.141517656593</v>
      </c>
      <c r="AY36" s="35" t="s">
        <v>33</v>
      </c>
      <c r="AZ36" s="70"/>
      <c r="BA36" s="70"/>
    </row>
    <row r="37" spans="1:53" ht="26.4" x14ac:dyDescent="0.25">
      <c r="A37" s="26" t="s">
        <v>777</v>
      </c>
      <c r="B37" s="10" t="s">
        <v>116</v>
      </c>
      <c r="C37" s="56"/>
      <c r="D37" s="57"/>
      <c r="E37" s="57"/>
      <c r="F37" s="57"/>
      <c r="G37" s="57"/>
      <c r="H37" s="53"/>
      <c r="I37" s="10" t="s">
        <v>102</v>
      </c>
      <c r="J37" s="34" t="s">
        <v>20</v>
      </c>
      <c r="K37" s="34" t="s">
        <v>20</v>
      </c>
      <c r="L37" s="34" t="s">
        <v>20</v>
      </c>
      <c r="M37" s="34" t="s">
        <v>20</v>
      </c>
      <c r="N37" s="34" t="s">
        <v>20</v>
      </c>
      <c r="O37" s="34" t="s">
        <v>20</v>
      </c>
      <c r="P37" s="34" t="s">
        <v>20</v>
      </c>
      <c r="Q37" s="34" t="s">
        <v>20</v>
      </c>
      <c r="R37" s="34" t="s">
        <v>20</v>
      </c>
      <c r="S37" s="34" t="s">
        <v>20</v>
      </c>
      <c r="T37" s="34">
        <v>0</v>
      </c>
      <c r="U37" s="34" t="s">
        <v>21</v>
      </c>
      <c r="V37" s="28" t="str">
        <f t="shared" si="3"/>
        <v>No</v>
      </c>
      <c r="W37" s="34" t="s">
        <v>20</v>
      </c>
      <c r="X37" s="28">
        <f t="shared" si="4"/>
        <v>1</v>
      </c>
      <c r="Y37" s="34">
        <f t="shared" si="0"/>
        <v>1</v>
      </c>
      <c r="Z37" s="34" t="s">
        <v>21</v>
      </c>
      <c r="AA37" s="34" t="s">
        <v>20</v>
      </c>
      <c r="AB37" s="29" t="str">
        <f t="shared" si="1"/>
        <v>No radiocarbon age analysis</v>
      </c>
      <c r="AC37" s="34" t="s">
        <v>20</v>
      </c>
      <c r="AD37" s="34" t="s">
        <v>21</v>
      </c>
      <c r="AE37" s="34">
        <f t="shared" si="2"/>
        <v>2</v>
      </c>
      <c r="AF37" s="34" t="s">
        <v>20</v>
      </c>
      <c r="AG37" s="35" t="s">
        <v>103</v>
      </c>
      <c r="AH37" s="38">
        <v>44198</v>
      </c>
      <c r="AI37" s="34"/>
      <c r="AJ37" s="28" t="s">
        <v>23</v>
      </c>
      <c r="AK37" s="34" t="s">
        <v>24</v>
      </c>
      <c r="AL37" s="34" t="s">
        <v>24</v>
      </c>
      <c r="AM37" s="39"/>
      <c r="AN37" s="39"/>
      <c r="AO37" s="34"/>
      <c r="AP37" s="34"/>
      <c r="AQ37" s="68" t="s">
        <v>25</v>
      </c>
      <c r="AR37" s="68"/>
      <c r="AS37" s="22"/>
      <c r="AT37" s="22"/>
      <c r="AU37" s="36" t="s">
        <v>117</v>
      </c>
      <c r="AV37" s="35"/>
      <c r="AW37" s="37">
        <v>10874.722778388816</v>
      </c>
      <c r="AX37" s="37">
        <v>11050.69640308723</v>
      </c>
      <c r="AY37" s="35" t="s">
        <v>33</v>
      </c>
      <c r="AZ37" s="70"/>
      <c r="BA37" s="70"/>
    </row>
    <row r="38" spans="1:53" ht="26.4" x14ac:dyDescent="0.25">
      <c r="A38" s="26" t="s">
        <v>777</v>
      </c>
      <c r="B38" s="10" t="s">
        <v>118</v>
      </c>
      <c r="C38" s="56"/>
      <c r="D38" s="57"/>
      <c r="E38" s="57"/>
      <c r="F38" s="57"/>
      <c r="G38" s="57"/>
      <c r="H38" s="53"/>
      <c r="I38" s="10" t="s">
        <v>109</v>
      </c>
      <c r="J38" s="34" t="s">
        <v>20</v>
      </c>
      <c r="K38" s="34" t="s">
        <v>20</v>
      </c>
      <c r="L38" s="34" t="s">
        <v>20</v>
      </c>
      <c r="M38" s="34" t="s">
        <v>20</v>
      </c>
      <c r="N38" s="34" t="s">
        <v>20</v>
      </c>
      <c r="O38" s="34" t="s">
        <v>20</v>
      </c>
      <c r="P38" s="34" t="s">
        <v>20</v>
      </c>
      <c r="Q38" s="34" t="s">
        <v>20</v>
      </c>
      <c r="R38" s="34" t="s">
        <v>20</v>
      </c>
      <c r="S38" s="34" t="s">
        <v>20</v>
      </c>
      <c r="T38" s="34">
        <v>0</v>
      </c>
      <c r="U38" s="34" t="s">
        <v>21</v>
      </c>
      <c r="V38" s="28" t="str">
        <f t="shared" si="3"/>
        <v>No</v>
      </c>
      <c r="W38" s="34" t="s">
        <v>20</v>
      </c>
      <c r="X38" s="28">
        <f t="shared" si="4"/>
        <v>1</v>
      </c>
      <c r="Y38" s="34">
        <f t="shared" si="0"/>
        <v>1</v>
      </c>
      <c r="Z38" s="34" t="s">
        <v>21</v>
      </c>
      <c r="AA38" s="34" t="s">
        <v>20</v>
      </c>
      <c r="AB38" s="29" t="str">
        <f t="shared" si="1"/>
        <v>No radiocarbon age analysis</v>
      </c>
      <c r="AC38" s="34" t="s">
        <v>20</v>
      </c>
      <c r="AD38" s="34" t="s">
        <v>21</v>
      </c>
      <c r="AE38" s="34">
        <f t="shared" si="2"/>
        <v>2</v>
      </c>
      <c r="AF38" s="34" t="s">
        <v>20</v>
      </c>
      <c r="AG38" s="35" t="s">
        <v>103</v>
      </c>
      <c r="AH38" s="34" t="s">
        <v>119</v>
      </c>
      <c r="AI38" s="34" t="s">
        <v>120</v>
      </c>
      <c r="AJ38" s="28" t="s">
        <v>23</v>
      </c>
      <c r="AK38" s="34" t="s">
        <v>24</v>
      </c>
      <c r="AL38" s="34" t="s">
        <v>24</v>
      </c>
      <c r="AM38" s="41"/>
      <c r="AN38" s="41"/>
      <c r="AO38" s="34"/>
      <c r="AP38" s="34"/>
      <c r="AQ38" s="68" t="s">
        <v>25</v>
      </c>
      <c r="AR38" s="68"/>
      <c r="AS38" s="22"/>
      <c r="AT38" s="22"/>
      <c r="AU38" s="36" t="s">
        <v>121</v>
      </c>
      <c r="AV38" s="35"/>
      <c r="AW38" s="37">
        <v>10822.343545127465</v>
      </c>
      <c r="AX38" s="37">
        <v>11081.22436268564</v>
      </c>
      <c r="AY38" s="35" t="s">
        <v>33</v>
      </c>
      <c r="AZ38" s="70"/>
      <c r="BA38" s="70"/>
    </row>
    <row r="39" spans="1:53" ht="26.4" x14ac:dyDescent="0.25">
      <c r="A39" s="26" t="s">
        <v>777</v>
      </c>
      <c r="B39" s="10" t="s">
        <v>122</v>
      </c>
      <c r="C39" s="56"/>
      <c r="D39" s="57"/>
      <c r="E39" s="57"/>
      <c r="F39" s="57"/>
      <c r="G39" s="57"/>
      <c r="H39" s="53"/>
      <c r="I39" s="10" t="s">
        <v>102</v>
      </c>
      <c r="J39" s="34" t="s">
        <v>20</v>
      </c>
      <c r="K39" s="34" t="s">
        <v>20</v>
      </c>
      <c r="L39" s="34" t="s">
        <v>20</v>
      </c>
      <c r="M39" s="34" t="s">
        <v>20</v>
      </c>
      <c r="N39" s="34" t="s">
        <v>20</v>
      </c>
      <c r="O39" s="34" t="s">
        <v>20</v>
      </c>
      <c r="P39" s="34" t="s">
        <v>20</v>
      </c>
      <c r="Q39" s="34" t="s">
        <v>20</v>
      </c>
      <c r="R39" s="34" t="s">
        <v>20</v>
      </c>
      <c r="S39" s="34" t="s">
        <v>20</v>
      </c>
      <c r="T39" s="34">
        <v>0</v>
      </c>
      <c r="U39" s="34" t="s">
        <v>21</v>
      </c>
      <c r="V39" s="28" t="str">
        <f t="shared" si="3"/>
        <v>No</v>
      </c>
      <c r="W39" s="34" t="s">
        <v>20</v>
      </c>
      <c r="X39" s="28">
        <f t="shared" si="4"/>
        <v>1</v>
      </c>
      <c r="Y39" s="34">
        <f t="shared" si="0"/>
        <v>1</v>
      </c>
      <c r="Z39" s="34" t="s">
        <v>21</v>
      </c>
      <c r="AA39" s="34" t="s">
        <v>20</v>
      </c>
      <c r="AB39" s="29" t="str">
        <f t="shared" si="1"/>
        <v>No radiocarbon age analysis</v>
      </c>
      <c r="AC39" s="34" t="s">
        <v>20</v>
      </c>
      <c r="AD39" s="34" t="s">
        <v>21</v>
      </c>
      <c r="AE39" s="34">
        <f t="shared" si="2"/>
        <v>2</v>
      </c>
      <c r="AF39" s="34" t="s">
        <v>20</v>
      </c>
      <c r="AG39" s="35" t="s">
        <v>103</v>
      </c>
      <c r="AH39" s="34">
        <v>1</v>
      </c>
      <c r="AI39" s="34"/>
      <c r="AJ39" s="28" t="s">
        <v>23</v>
      </c>
      <c r="AK39" s="34" t="s">
        <v>24</v>
      </c>
      <c r="AL39" s="34" t="s">
        <v>24</v>
      </c>
      <c r="AM39" s="39"/>
      <c r="AN39" s="39"/>
      <c r="AO39" s="34"/>
      <c r="AP39" s="34"/>
      <c r="AQ39" s="68" t="s">
        <v>25</v>
      </c>
      <c r="AR39" s="68"/>
      <c r="AS39" s="22"/>
      <c r="AT39" s="22"/>
      <c r="AU39" s="36" t="s">
        <v>123</v>
      </c>
      <c r="AV39" s="35"/>
      <c r="AW39" s="37">
        <v>10793.468686106078</v>
      </c>
      <c r="AX39" s="37">
        <v>11279.107625554592</v>
      </c>
      <c r="AY39" s="35" t="s">
        <v>33</v>
      </c>
      <c r="AZ39" s="70"/>
      <c r="BA39" s="70"/>
    </row>
    <row r="40" spans="1:53" ht="26.4" x14ac:dyDescent="0.25">
      <c r="A40" s="26" t="s">
        <v>777</v>
      </c>
      <c r="B40" s="10" t="s">
        <v>126</v>
      </c>
      <c r="C40" s="55" t="s">
        <v>124</v>
      </c>
      <c r="D40" s="58">
        <v>48.116022000000001</v>
      </c>
      <c r="E40" s="58">
        <v>-126.60364800000001</v>
      </c>
      <c r="F40" s="58" t="s">
        <v>17</v>
      </c>
      <c r="G40" s="55" t="s">
        <v>125</v>
      </c>
      <c r="H40" s="52">
        <v>0.2</v>
      </c>
      <c r="I40" s="10" t="s">
        <v>127</v>
      </c>
      <c r="J40" s="34" t="s">
        <v>20</v>
      </c>
      <c r="K40" s="34" t="s">
        <v>20</v>
      </c>
      <c r="L40" s="34" t="s">
        <v>20</v>
      </c>
      <c r="M40" s="34" t="s">
        <v>20</v>
      </c>
      <c r="N40" s="34" t="s">
        <v>20</v>
      </c>
      <c r="O40" s="34" t="s">
        <v>20</v>
      </c>
      <c r="P40" s="34" t="s">
        <v>20</v>
      </c>
      <c r="Q40" s="34" t="s">
        <v>20</v>
      </c>
      <c r="R40" s="34" t="s">
        <v>20</v>
      </c>
      <c r="S40" s="34" t="s">
        <v>20</v>
      </c>
      <c r="T40" s="34">
        <v>0</v>
      </c>
      <c r="U40" s="34" t="s">
        <v>20</v>
      </c>
      <c r="V40" s="28" t="str">
        <f t="shared" si="3"/>
        <v>No</v>
      </c>
      <c r="W40" s="34" t="s">
        <v>20</v>
      </c>
      <c r="X40" s="28">
        <f t="shared" si="4"/>
        <v>0</v>
      </c>
      <c r="Y40" s="34">
        <f t="shared" si="0"/>
        <v>0</v>
      </c>
      <c r="Z40" s="34" t="s">
        <v>20</v>
      </c>
      <c r="AA40" s="34" t="s">
        <v>20</v>
      </c>
      <c r="AB40" s="29" t="str">
        <f t="shared" si="1"/>
        <v>No radiocarbon age analysis</v>
      </c>
      <c r="AC40" s="34" t="s">
        <v>20</v>
      </c>
      <c r="AD40" s="34" t="s">
        <v>21</v>
      </c>
      <c r="AE40" s="34">
        <f t="shared" si="2"/>
        <v>1</v>
      </c>
      <c r="AF40" s="34" t="s">
        <v>20</v>
      </c>
      <c r="AG40" s="35" t="s">
        <v>128</v>
      </c>
      <c r="AH40" s="34"/>
      <c r="AI40" s="34"/>
      <c r="AJ40" s="34" t="s">
        <v>92</v>
      </c>
      <c r="AK40" s="34" t="s">
        <v>24</v>
      </c>
      <c r="AL40" s="34" t="s">
        <v>24</v>
      </c>
      <c r="AM40" s="39"/>
      <c r="AN40" s="39"/>
      <c r="AO40" s="34"/>
      <c r="AP40" s="34"/>
      <c r="AQ40" s="68" t="s">
        <v>25</v>
      </c>
      <c r="AR40" s="68"/>
      <c r="AS40" s="22"/>
      <c r="AT40" s="22"/>
      <c r="AU40" s="36" t="s">
        <v>78</v>
      </c>
      <c r="AV40" s="40"/>
      <c r="AW40" s="37">
        <v>1384</v>
      </c>
      <c r="AX40" s="37">
        <v>1731</v>
      </c>
      <c r="AY40" s="35" t="s">
        <v>33</v>
      </c>
      <c r="AZ40" s="69" t="s">
        <v>69</v>
      </c>
      <c r="BA40" s="71"/>
    </row>
    <row r="41" spans="1:53" ht="26.4" x14ac:dyDescent="0.25">
      <c r="A41" s="26" t="s">
        <v>777</v>
      </c>
      <c r="B41" s="10" t="s">
        <v>129</v>
      </c>
      <c r="C41" s="56"/>
      <c r="D41" s="57"/>
      <c r="E41" s="57"/>
      <c r="F41" s="57"/>
      <c r="G41" s="57"/>
      <c r="H41" s="53"/>
      <c r="I41" s="10" t="s">
        <v>130</v>
      </c>
      <c r="J41" s="34" t="s">
        <v>20</v>
      </c>
      <c r="K41" s="34" t="s">
        <v>20</v>
      </c>
      <c r="L41" s="34" t="s">
        <v>20</v>
      </c>
      <c r="M41" s="34" t="s">
        <v>20</v>
      </c>
      <c r="N41" s="34" t="s">
        <v>20</v>
      </c>
      <c r="O41" s="34" t="s">
        <v>20</v>
      </c>
      <c r="P41" s="34" t="s">
        <v>20</v>
      </c>
      <c r="Q41" s="34" t="s">
        <v>20</v>
      </c>
      <c r="R41" s="34" t="s">
        <v>20</v>
      </c>
      <c r="S41" s="34" t="s">
        <v>20</v>
      </c>
      <c r="T41" s="34">
        <v>0</v>
      </c>
      <c r="U41" s="34" t="s">
        <v>21</v>
      </c>
      <c r="V41" s="28" t="str">
        <f t="shared" si="3"/>
        <v>No</v>
      </c>
      <c r="W41" s="34" t="s">
        <v>20</v>
      </c>
      <c r="X41" s="28">
        <f t="shared" si="4"/>
        <v>1</v>
      </c>
      <c r="Y41" s="34">
        <f t="shared" si="0"/>
        <v>1</v>
      </c>
      <c r="Z41" s="34" t="s">
        <v>21</v>
      </c>
      <c r="AA41" s="34" t="s">
        <v>20</v>
      </c>
      <c r="AB41" s="29" t="str">
        <f t="shared" si="1"/>
        <v>No radiocarbon age analysis</v>
      </c>
      <c r="AC41" s="34" t="s">
        <v>20</v>
      </c>
      <c r="AD41" s="34" t="s">
        <v>21</v>
      </c>
      <c r="AE41" s="34">
        <f t="shared" si="2"/>
        <v>2</v>
      </c>
      <c r="AF41" s="34" t="s">
        <v>20</v>
      </c>
      <c r="AG41" s="35" t="s">
        <v>128</v>
      </c>
      <c r="AH41" s="34"/>
      <c r="AI41" s="34"/>
      <c r="AJ41" s="34" t="s">
        <v>92</v>
      </c>
      <c r="AK41" s="34" t="s">
        <v>24</v>
      </c>
      <c r="AL41" s="34" t="s">
        <v>24</v>
      </c>
      <c r="AM41" s="41"/>
      <c r="AN41" s="41"/>
      <c r="AO41" s="34"/>
      <c r="AP41" s="34"/>
      <c r="AQ41" s="68" t="s">
        <v>25</v>
      </c>
      <c r="AR41" s="68"/>
      <c r="AS41" s="22"/>
      <c r="AT41" s="22"/>
      <c r="AU41" s="36" t="s">
        <v>32</v>
      </c>
      <c r="AV41" s="40"/>
      <c r="AW41" s="37">
        <v>2389</v>
      </c>
      <c r="AX41" s="37">
        <v>2673</v>
      </c>
      <c r="AY41" s="35" t="s">
        <v>33</v>
      </c>
      <c r="AZ41" s="70"/>
      <c r="BA41" s="70"/>
    </row>
    <row r="42" spans="1:53" ht="26.4" x14ac:dyDescent="0.25">
      <c r="A42" s="26" t="s">
        <v>777</v>
      </c>
      <c r="B42" s="10" t="s">
        <v>131</v>
      </c>
      <c r="C42" s="56"/>
      <c r="D42" s="57"/>
      <c r="E42" s="57"/>
      <c r="F42" s="57"/>
      <c r="G42" s="57"/>
      <c r="H42" s="53"/>
      <c r="I42" s="10" t="s">
        <v>130</v>
      </c>
      <c r="J42" s="34" t="s">
        <v>20</v>
      </c>
      <c r="K42" s="34" t="s">
        <v>20</v>
      </c>
      <c r="L42" s="34" t="s">
        <v>20</v>
      </c>
      <c r="M42" s="34" t="s">
        <v>20</v>
      </c>
      <c r="N42" s="34" t="s">
        <v>20</v>
      </c>
      <c r="O42" s="34" t="s">
        <v>20</v>
      </c>
      <c r="P42" s="34" t="s">
        <v>20</v>
      </c>
      <c r="Q42" s="34" t="s">
        <v>20</v>
      </c>
      <c r="R42" s="34" t="s">
        <v>20</v>
      </c>
      <c r="S42" s="34" t="s">
        <v>20</v>
      </c>
      <c r="T42" s="34">
        <v>0</v>
      </c>
      <c r="U42" s="34" t="s">
        <v>20</v>
      </c>
      <c r="V42" s="28" t="str">
        <f t="shared" si="3"/>
        <v>No</v>
      </c>
      <c r="W42" s="34" t="s">
        <v>20</v>
      </c>
      <c r="X42" s="28">
        <f t="shared" si="4"/>
        <v>0</v>
      </c>
      <c r="Y42" s="34">
        <f t="shared" si="0"/>
        <v>0</v>
      </c>
      <c r="Z42" s="34" t="s">
        <v>808</v>
      </c>
      <c r="AA42" s="34" t="s">
        <v>20</v>
      </c>
      <c r="AB42" s="29" t="str">
        <f t="shared" si="1"/>
        <v>No radiocarbon age analysis</v>
      </c>
      <c r="AC42" s="34" t="s">
        <v>20</v>
      </c>
      <c r="AD42" s="34" t="s">
        <v>21</v>
      </c>
      <c r="AE42" s="34">
        <f t="shared" si="2"/>
        <v>1</v>
      </c>
      <c r="AF42" s="34" t="s">
        <v>20</v>
      </c>
      <c r="AG42" s="35" t="s">
        <v>132</v>
      </c>
      <c r="AH42" s="34"/>
      <c r="AI42" s="34"/>
      <c r="AJ42" s="34" t="s">
        <v>92</v>
      </c>
      <c r="AK42" s="34" t="s">
        <v>24</v>
      </c>
      <c r="AL42" s="34" t="s">
        <v>24</v>
      </c>
      <c r="AM42" s="39"/>
      <c r="AN42" s="39"/>
      <c r="AO42" s="34"/>
      <c r="AP42" s="34"/>
      <c r="AQ42" s="68" t="s">
        <v>25</v>
      </c>
      <c r="AR42" s="68"/>
      <c r="AS42" s="22"/>
      <c r="AT42" s="22"/>
      <c r="AU42" s="36" t="s">
        <v>88</v>
      </c>
      <c r="AV42" s="40"/>
      <c r="AW42" s="37">
        <v>3918</v>
      </c>
      <c r="AX42" s="37">
        <v>4278</v>
      </c>
      <c r="AY42" s="35" t="s">
        <v>33</v>
      </c>
      <c r="AZ42" s="70"/>
      <c r="BA42" s="70"/>
    </row>
    <row r="43" spans="1:53" ht="26.4" x14ac:dyDescent="0.25">
      <c r="A43" s="26" t="s">
        <v>777</v>
      </c>
      <c r="B43" s="10" t="s">
        <v>133</v>
      </c>
      <c r="C43" s="56"/>
      <c r="D43" s="57"/>
      <c r="E43" s="57"/>
      <c r="F43" s="57"/>
      <c r="G43" s="57"/>
      <c r="H43" s="53"/>
      <c r="I43" s="10" t="s">
        <v>134</v>
      </c>
      <c r="J43" s="34" t="s">
        <v>20</v>
      </c>
      <c r="K43" s="34" t="s">
        <v>20</v>
      </c>
      <c r="L43" s="34" t="s">
        <v>20</v>
      </c>
      <c r="M43" s="34" t="s">
        <v>20</v>
      </c>
      <c r="N43" s="34" t="s">
        <v>20</v>
      </c>
      <c r="O43" s="34" t="s">
        <v>20</v>
      </c>
      <c r="P43" s="34" t="s">
        <v>20</v>
      </c>
      <c r="Q43" s="34" t="s">
        <v>20</v>
      </c>
      <c r="R43" s="34" t="s">
        <v>20</v>
      </c>
      <c r="S43" s="34" t="s">
        <v>20</v>
      </c>
      <c r="T43" s="34">
        <v>0</v>
      </c>
      <c r="U43" s="34" t="s">
        <v>20</v>
      </c>
      <c r="V43" s="28" t="str">
        <f t="shared" si="3"/>
        <v>No</v>
      </c>
      <c r="W43" s="34" t="s">
        <v>20</v>
      </c>
      <c r="X43" s="28">
        <f t="shared" si="4"/>
        <v>0</v>
      </c>
      <c r="Y43" s="34">
        <f t="shared" si="0"/>
        <v>0</v>
      </c>
      <c r="Z43" s="34" t="s">
        <v>21</v>
      </c>
      <c r="AA43" s="34" t="s">
        <v>20</v>
      </c>
      <c r="AB43" s="29" t="str">
        <f t="shared" si="1"/>
        <v>No radiocarbon age analysis</v>
      </c>
      <c r="AC43" s="34" t="s">
        <v>20</v>
      </c>
      <c r="AD43" s="34" t="s">
        <v>21</v>
      </c>
      <c r="AE43" s="34">
        <f t="shared" si="2"/>
        <v>2</v>
      </c>
      <c r="AF43" s="34" t="s">
        <v>20</v>
      </c>
      <c r="AG43" s="35" t="s">
        <v>132</v>
      </c>
      <c r="AH43" s="34"/>
      <c r="AI43" s="34"/>
      <c r="AJ43" s="34" t="s">
        <v>92</v>
      </c>
      <c r="AK43" s="34" t="s">
        <v>24</v>
      </c>
      <c r="AL43" s="34" t="s">
        <v>24</v>
      </c>
      <c r="AM43" s="39"/>
      <c r="AN43" s="39"/>
      <c r="AO43" s="34"/>
      <c r="AP43" s="34"/>
      <c r="AQ43" s="68" t="s">
        <v>25</v>
      </c>
      <c r="AR43" s="68"/>
      <c r="AS43" s="22"/>
      <c r="AT43" s="22"/>
      <c r="AU43" s="36" t="s">
        <v>39</v>
      </c>
      <c r="AV43" s="40"/>
      <c r="AW43" s="37">
        <v>5824</v>
      </c>
      <c r="AX43" s="37">
        <v>6100</v>
      </c>
      <c r="AY43" s="35" t="s">
        <v>33</v>
      </c>
      <c r="AZ43" s="70"/>
      <c r="BA43" s="70"/>
    </row>
    <row r="44" spans="1:53" ht="26.4" x14ac:dyDescent="0.25">
      <c r="A44" s="26" t="s">
        <v>777</v>
      </c>
      <c r="B44" s="10" t="s">
        <v>135</v>
      </c>
      <c r="C44" s="56"/>
      <c r="D44" s="57"/>
      <c r="E44" s="57"/>
      <c r="F44" s="57"/>
      <c r="G44" s="57"/>
      <c r="H44" s="53"/>
      <c r="I44" s="10" t="s">
        <v>130</v>
      </c>
      <c r="J44" s="34" t="s">
        <v>20</v>
      </c>
      <c r="K44" s="34" t="s">
        <v>20</v>
      </c>
      <c r="L44" s="34" t="s">
        <v>20</v>
      </c>
      <c r="M44" s="34" t="s">
        <v>20</v>
      </c>
      <c r="N44" s="34" t="s">
        <v>20</v>
      </c>
      <c r="O44" s="34" t="s">
        <v>20</v>
      </c>
      <c r="P44" s="34" t="s">
        <v>20</v>
      </c>
      <c r="Q44" s="34" t="s">
        <v>20</v>
      </c>
      <c r="R44" s="34" t="s">
        <v>20</v>
      </c>
      <c r="S44" s="34" t="s">
        <v>20</v>
      </c>
      <c r="T44" s="34">
        <v>0</v>
      </c>
      <c r="U44" s="34" t="s">
        <v>20</v>
      </c>
      <c r="V44" s="28" t="str">
        <f t="shared" si="3"/>
        <v>No</v>
      </c>
      <c r="W44" s="34" t="s">
        <v>20</v>
      </c>
      <c r="X44" s="28">
        <f t="shared" si="4"/>
        <v>0</v>
      </c>
      <c r="Y44" s="34">
        <f t="shared" si="0"/>
        <v>0</v>
      </c>
      <c r="Z44" s="34" t="s">
        <v>21</v>
      </c>
      <c r="AA44" s="34" t="s">
        <v>20</v>
      </c>
      <c r="AB44" s="29" t="str">
        <f t="shared" si="1"/>
        <v>No radiocarbon age analysis</v>
      </c>
      <c r="AC44" s="34" t="s">
        <v>20</v>
      </c>
      <c r="AD44" s="34" t="s">
        <v>21</v>
      </c>
      <c r="AE44" s="34">
        <f t="shared" si="2"/>
        <v>2</v>
      </c>
      <c r="AF44" s="34" t="s">
        <v>20</v>
      </c>
      <c r="AG44" s="35" t="s">
        <v>132</v>
      </c>
      <c r="AH44" s="34"/>
      <c r="AI44" s="34"/>
      <c r="AJ44" s="34" t="s">
        <v>92</v>
      </c>
      <c r="AK44" s="34" t="s">
        <v>24</v>
      </c>
      <c r="AL44" s="34" t="s">
        <v>24</v>
      </c>
      <c r="AM44" s="41"/>
      <c r="AN44" s="41"/>
      <c r="AO44" s="34"/>
      <c r="AP44" s="34"/>
      <c r="AQ44" s="68" t="s">
        <v>25</v>
      </c>
      <c r="AR44" s="68"/>
      <c r="AS44" s="22"/>
      <c r="AT44" s="22"/>
      <c r="AU44" s="36" t="s">
        <v>42</v>
      </c>
      <c r="AV44" s="40"/>
      <c r="AW44" s="37">
        <v>6333</v>
      </c>
      <c r="AX44" s="37">
        <v>6612</v>
      </c>
      <c r="AY44" s="35" t="s">
        <v>33</v>
      </c>
      <c r="AZ44" s="70"/>
      <c r="BA44" s="70"/>
    </row>
    <row r="45" spans="1:53" ht="26.4" x14ac:dyDescent="0.25">
      <c r="A45" s="26" t="s">
        <v>777</v>
      </c>
      <c r="B45" s="7" t="s">
        <v>138</v>
      </c>
      <c r="C45" s="55" t="s">
        <v>136</v>
      </c>
      <c r="D45" s="58">
        <f>47+37.6461/60</f>
        <v>47.627434999999998</v>
      </c>
      <c r="E45" s="58">
        <f>-126-20.5062/60</f>
        <v>-126.34177</v>
      </c>
      <c r="F45" s="58" t="s">
        <v>17</v>
      </c>
      <c r="G45" s="55" t="s">
        <v>137</v>
      </c>
      <c r="H45" s="52">
        <v>1.1333333333333333</v>
      </c>
      <c r="I45" s="10" t="s">
        <v>139</v>
      </c>
      <c r="J45" s="34" t="s">
        <v>20</v>
      </c>
      <c r="K45" s="34" t="s">
        <v>20</v>
      </c>
      <c r="L45" s="34" t="s">
        <v>20</v>
      </c>
      <c r="M45" s="34" t="s">
        <v>20</v>
      </c>
      <c r="N45" s="34" t="s">
        <v>20</v>
      </c>
      <c r="O45" s="34" t="s">
        <v>20</v>
      </c>
      <c r="P45" s="34" t="s">
        <v>20</v>
      </c>
      <c r="Q45" s="34" t="s">
        <v>20</v>
      </c>
      <c r="R45" s="34" t="s">
        <v>20</v>
      </c>
      <c r="S45" s="34" t="s">
        <v>20</v>
      </c>
      <c r="T45" s="34">
        <v>0</v>
      </c>
      <c r="U45" s="34" t="s">
        <v>21</v>
      </c>
      <c r="V45" s="28" t="str">
        <f t="shared" si="3"/>
        <v>Yes</v>
      </c>
      <c r="W45" s="34" t="s">
        <v>20</v>
      </c>
      <c r="X45" s="28">
        <f t="shared" si="4"/>
        <v>2</v>
      </c>
      <c r="Y45" s="34">
        <f t="shared" si="0"/>
        <v>2</v>
      </c>
      <c r="Z45" s="34" t="s">
        <v>21</v>
      </c>
      <c r="AA45" s="34" t="s">
        <v>808</v>
      </c>
      <c r="AB45" s="29" t="str">
        <f t="shared" si="1"/>
        <v>No radiocarbon age analysis</v>
      </c>
      <c r="AC45" s="34" t="s">
        <v>21</v>
      </c>
      <c r="AD45" s="34" t="s">
        <v>21</v>
      </c>
      <c r="AE45" s="34">
        <f t="shared" si="2"/>
        <v>3</v>
      </c>
      <c r="AF45" s="34" t="s">
        <v>20</v>
      </c>
      <c r="AG45" s="35" t="s">
        <v>140</v>
      </c>
      <c r="AH45" s="34">
        <v>1</v>
      </c>
      <c r="AI45" s="34"/>
      <c r="AJ45" s="28" t="s">
        <v>23</v>
      </c>
      <c r="AK45" s="34" t="s">
        <v>21</v>
      </c>
      <c r="AL45" s="34" t="s">
        <v>24</v>
      </c>
      <c r="AM45" s="39"/>
      <c r="AN45" s="39"/>
      <c r="AO45" s="34"/>
      <c r="AP45" s="34"/>
      <c r="AQ45" s="68" t="s">
        <v>25</v>
      </c>
      <c r="AR45" s="68"/>
      <c r="AS45" s="22"/>
      <c r="AT45" s="22"/>
      <c r="AU45" s="36" t="s">
        <v>141</v>
      </c>
      <c r="AV45" s="40"/>
      <c r="AW45" s="37">
        <v>139</v>
      </c>
      <c r="AX45" s="37">
        <v>371</v>
      </c>
      <c r="AY45" s="35" t="s">
        <v>33</v>
      </c>
      <c r="AZ45" s="69" t="s">
        <v>69</v>
      </c>
      <c r="BA45" s="71" t="s">
        <v>142</v>
      </c>
    </row>
    <row r="46" spans="1:53" ht="26.4" x14ac:dyDescent="0.25">
      <c r="A46" s="26" t="s">
        <v>777</v>
      </c>
      <c r="B46" s="7" t="s">
        <v>143</v>
      </c>
      <c r="C46" s="56"/>
      <c r="D46" s="57"/>
      <c r="E46" s="57"/>
      <c r="F46" s="57"/>
      <c r="G46" s="57"/>
      <c r="H46" s="53"/>
      <c r="I46" s="10" t="s">
        <v>139</v>
      </c>
      <c r="J46" s="34" t="s">
        <v>20</v>
      </c>
      <c r="K46" s="34" t="s">
        <v>20</v>
      </c>
      <c r="L46" s="34" t="s">
        <v>20</v>
      </c>
      <c r="M46" s="34" t="s">
        <v>20</v>
      </c>
      <c r="N46" s="34" t="s">
        <v>20</v>
      </c>
      <c r="O46" s="34" t="s">
        <v>20</v>
      </c>
      <c r="P46" s="34" t="s">
        <v>20</v>
      </c>
      <c r="Q46" s="34" t="s">
        <v>20</v>
      </c>
      <c r="R46" s="34" t="s">
        <v>20</v>
      </c>
      <c r="S46" s="34" t="s">
        <v>20</v>
      </c>
      <c r="T46" s="34">
        <v>0</v>
      </c>
      <c r="U46" s="34" t="s">
        <v>21</v>
      </c>
      <c r="V46" s="28" t="str">
        <f t="shared" si="3"/>
        <v>Yes</v>
      </c>
      <c r="W46" s="34" t="s">
        <v>20</v>
      </c>
      <c r="X46" s="28">
        <f t="shared" si="4"/>
        <v>2</v>
      </c>
      <c r="Y46" s="34">
        <f t="shared" si="0"/>
        <v>2</v>
      </c>
      <c r="Z46" s="34" t="s">
        <v>21</v>
      </c>
      <c r="AA46" s="34" t="s">
        <v>808</v>
      </c>
      <c r="AB46" s="29" t="str">
        <f t="shared" si="1"/>
        <v>No radiocarbon age analysis</v>
      </c>
      <c r="AC46" s="34" t="s">
        <v>21</v>
      </c>
      <c r="AD46" s="34" t="s">
        <v>21</v>
      </c>
      <c r="AE46" s="34">
        <f t="shared" si="2"/>
        <v>3</v>
      </c>
      <c r="AF46" s="34" t="s">
        <v>20</v>
      </c>
      <c r="AG46" s="35" t="s">
        <v>140</v>
      </c>
      <c r="AH46" s="34" t="s">
        <v>144</v>
      </c>
      <c r="AI46" s="34"/>
      <c r="AJ46" s="28" t="s">
        <v>23</v>
      </c>
      <c r="AK46" s="34" t="s">
        <v>20</v>
      </c>
      <c r="AL46" s="34" t="s">
        <v>24</v>
      </c>
      <c r="AM46" s="39"/>
      <c r="AN46" s="39"/>
      <c r="AO46" s="34"/>
      <c r="AP46" s="34"/>
      <c r="AQ46" s="68" t="s">
        <v>25</v>
      </c>
      <c r="AR46" s="68"/>
      <c r="AS46" s="22"/>
      <c r="AT46" s="22"/>
      <c r="AU46" s="36" t="s">
        <v>145</v>
      </c>
      <c r="AV46" s="40"/>
      <c r="AW46" s="37">
        <v>384</v>
      </c>
      <c r="AX46" s="37">
        <v>573</v>
      </c>
      <c r="AY46" s="35" t="s">
        <v>33</v>
      </c>
      <c r="AZ46" s="70"/>
      <c r="BA46" s="70"/>
    </row>
    <row r="47" spans="1:53" ht="26.4" x14ac:dyDescent="0.25">
      <c r="A47" s="26" t="s">
        <v>777</v>
      </c>
      <c r="B47" s="7" t="s">
        <v>146</v>
      </c>
      <c r="C47" s="56"/>
      <c r="D47" s="57"/>
      <c r="E47" s="57"/>
      <c r="F47" s="57"/>
      <c r="G47" s="57"/>
      <c r="H47" s="53"/>
      <c r="I47" s="10" t="s">
        <v>147</v>
      </c>
      <c r="J47" s="34" t="s">
        <v>20</v>
      </c>
      <c r="K47" s="34" t="s">
        <v>20</v>
      </c>
      <c r="L47" s="34" t="s">
        <v>20</v>
      </c>
      <c r="M47" s="34" t="s">
        <v>20</v>
      </c>
      <c r="N47" s="34" t="s">
        <v>20</v>
      </c>
      <c r="O47" s="34" t="s">
        <v>20</v>
      </c>
      <c r="P47" s="34" t="s">
        <v>20</v>
      </c>
      <c r="Q47" s="34" t="s">
        <v>20</v>
      </c>
      <c r="R47" s="34" t="s">
        <v>20</v>
      </c>
      <c r="S47" s="34" t="s">
        <v>20</v>
      </c>
      <c r="T47" s="34">
        <v>0</v>
      </c>
      <c r="U47" s="34" t="s">
        <v>21</v>
      </c>
      <c r="V47" s="28" t="str">
        <f t="shared" si="3"/>
        <v>Yes</v>
      </c>
      <c r="W47" s="34" t="s">
        <v>20</v>
      </c>
      <c r="X47" s="28">
        <f t="shared" si="4"/>
        <v>2</v>
      </c>
      <c r="Y47" s="34">
        <f t="shared" si="0"/>
        <v>2</v>
      </c>
      <c r="Z47" s="34" t="s">
        <v>21</v>
      </c>
      <c r="AA47" s="34" t="s">
        <v>808</v>
      </c>
      <c r="AB47" s="29" t="str">
        <f t="shared" si="1"/>
        <v>No radiocarbon age analysis</v>
      </c>
      <c r="AC47" s="34" t="s">
        <v>21</v>
      </c>
      <c r="AD47" s="34" t="s">
        <v>21</v>
      </c>
      <c r="AE47" s="34">
        <f t="shared" si="2"/>
        <v>3</v>
      </c>
      <c r="AF47" s="34" t="s">
        <v>20</v>
      </c>
      <c r="AG47" s="35" t="s">
        <v>140</v>
      </c>
      <c r="AH47" s="34" t="s">
        <v>67</v>
      </c>
      <c r="AI47" s="34"/>
      <c r="AJ47" s="28" t="s">
        <v>23</v>
      </c>
      <c r="AK47" s="34" t="s">
        <v>92</v>
      </c>
      <c r="AL47" s="34" t="s">
        <v>24</v>
      </c>
      <c r="AM47" s="41"/>
      <c r="AN47" s="41"/>
      <c r="AO47" s="34"/>
      <c r="AP47" s="34"/>
      <c r="AQ47" s="68" t="s">
        <v>25</v>
      </c>
      <c r="AR47" s="68"/>
      <c r="AS47" s="22"/>
      <c r="AT47" s="22"/>
      <c r="AU47" s="36" t="s">
        <v>148</v>
      </c>
      <c r="AV47" s="40"/>
      <c r="AW47" s="37">
        <v>679</v>
      </c>
      <c r="AX47" s="37">
        <v>905</v>
      </c>
      <c r="AY47" s="35" t="s">
        <v>33</v>
      </c>
      <c r="AZ47" s="70"/>
      <c r="BA47" s="70"/>
    </row>
    <row r="48" spans="1:53" ht="26.4" x14ac:dyDescent="0.25">
      <c r="A48" s="26" t="s">
        <v>777</v>
      </c>
      <c r="B48" s="10" t="s">
        <v>149</v>
      </c>
      <c r="C48" s="56"/>
      <c r="D48" s="57"/>
      <c r="E48" s="57"/>
      <c r="F48" s="57"/>
      <c r="G48" s="57"/>
      <c r="H48" s="53"/>
      <c r="I48" s="10" t="s">
        <v>150</v>
      </c>
      <c r="J48" s="34" t="s">
        <v>20</v>
      </c>
      <c r="K48" s="34" t="s">
        <v>20</v>
      </c>
      <c r="L48" s="34" t="s">
        <v>20</v>
      </c>
      <c r="M48" s="34" t="s">
        <v>20</v>
      </c>
      <c r="N48" s="34" t="s">
        <v>20</v>
      </c>
      <c r="O48" s="34" t="s">
        <v>20</v>
      </c>
      <c r="P48" s="34" t="s">
        <v>20</v>
      </c>
      <c r="Q48" s="34" t="s">
        <v>20</v>
      </c>
      <c r="R48" s="34" t="s">
        <v>20</v>
      </c>
      <c r="S48" s="34" t="s">
        <v>20</v>
      </c>
      <c r="T48" s="34">
        <v>0</v>
      </c>
      <c r="U48" s="34" t="s">
        <v>20</v>
      </c>
      <c r="V48" s="28" t="str">
        <f t="shared" si="3"/>
        <v>No</v>
      </c>
      <c r="W48" s="34" t="s">
        <v>20</v>
      </c>
      <c r="X48" s="28">
        <f t="shared" si="4"/>
        <v>0</v>
      </c>
      <c r="Y48" s="34">
        <f t="shared" si="0"/>
        <v>0</v>
      </c>
      <c r="Z48" s="34" t="s">
        <v>20</v>
      </c>
      <c r="AA48" s="34" t="s">
        <v>808</v>
      </c>
      <c r="AB48" s="29" t="str">
        <f t="shared" si="1"/>
        <v>No radiocarbon age analysis</v>
      </c>
      <c r="AC48" s="34" t="s">
        <v>21</v>
      </c>
      <c r="AD48" s="34" t="s">
        <v>21</v>
      </c>
      <c r="AE48" s="34">
        <f t="shared" si="2"/>
        <v>2</v>
      </c>
      <c r="AF48" s="34" t="s">
        <v>20</v>
      </c>
      <c r="AG48" s="35" t="s">
        <v>151</v>
      </c>
      <c r="AH48" s="34" t="s">
        <v>67</v>
      </c>
      <c r="AI48" s="34"/>
      <c r="AJ48" s="28" t="s">
        <v>23</v>
      </c>
      <c r="AK48" s="34" t="s">
        <v>20</v>
      </c>
      <c r="AL48" s="34" t="s">
        <v>24</v>
      </c>
      <c r="AM48" s="39"/>
      <c r="AN48" s="39"/>
      <c r="AO48" s="34"/>
      <c r="AP48" s="34"/>
      <c r="AQ48" s="68" t="s">
        <v>25</v>
      </c>
      <c r="AR48" s="68"/>
      <c r="AS48" s="22"/>
      <c r="AT48" s="22"/>
      <c r="AU48" s="36" t="s">
        <v>152</v>
      </c>
      <c r="AV48" s="40"/>
      <c r="AW48" s="37">
        <v>1119</v>
      </c>
      <c r="AX48" s="37">
        <v>1348</v>
      </c>
      <c r="AY48" s="35" t="s">
        <v>33</v>
      </c>
      <c r="AZ48" s="70"/>
      <c r="BA48" s="70"/>
    </row>
    <row r="49" spans="1:53" ht="26.4" x14ac:dyDescent="0.25">
      <c r="A49" s="26" t="s">
        <v>777</v>
      </c>
      <c r="B49" s="10" t="s">
        <v>153</v>
      </c>
      <c r="C49" s="56"/>
      <c r="D49" s="57"/>
      <c r="E49" s="57"/>
      <c r="F49" s="57"/>
      <c r="G49" s="57"/>
      <c r="H49" s="53"/>
      <c r="I49" s="10" t="s">
        <v>154</v>
      </c>
      <c r="J49" s="34" t="s">
        <v>20</v>
      </c>
      <c r="K49" s="34" t="s">
        <v>20</v>
      </c>
      <c r="L49" s="34" t="s">
        <v>20</v>
      </c>
      <c r="M49" s="34" t="s">
        <v>20</v>
      </c>
      <c r="N49" s="34" t="s">
        <v>20</v>
      </c>
      <c r="O49" s="34" t="s">
        <v>20</v>
      </c>
      <c r="P49" s="34" t="s">
        <v>20</v>
      </c>
      <c r="Q49" s="34" t="s">
        <v>20</v>
      </c>
      <c r="R49" s="34" t="s">
        <v>20</v>
      </c>
      <c r="S49" s="34" t="s">
        <v>20</v>
      </c>
      <c r="T49" s="34">
        <v>0</v>
      </c>
      <c r="U49" s="34" t="s">
        <v>20</v>
      </c>
      <c r="V49" s="28" t="str">
        <f t="shared" si="3"/>
        <v>Yes</v>
      </c>
      <c r="W49" s="34" t="s">
        <v>20</v>
      </c>
      <c r="X49" s="28">
        <f t="shared" si="4"/>
        <v>1</v>
      </c>
      <c r="Y49" s="34">
        <f t="shared" si="0"/>
        <v>1</v>
      </c>
      <c r="Z49" s="34" t="s">
        <v>21</v>
      </c>
      <c r="AA49" s="34" t="s">
        <v>808</v>
      </c>
      <c r="AB49" s="29" t="str">
        <f t="shared" si="1"/>
        <v>No radiocarbon age analysis</v>
      </c>
      <c r="AC49" s="34" t="s">
        <v>21</v>
      </c>
      <c r="AD49" s="34" t="s">
        <v>21</v>
      </c>
      <c r="AE49" s="34">
        <f t="shared" si="2"/>
        <v>3</v>
      </c>
      <c r="AF49" s="34" t="s">
        <v>20</v>
      </c>
      <c r="AG49" s="35" t="s">
        <v>151</v>
      </c>
      <c r="AH49" s="34">
        <v>1</v>
      </c>
      <c r="AI49" s="34"/>
      <c r="AJ49" s="28" t="s">
        <v>23</v>
      </c>
      <c r="AK49" s="34" t="s">
        <v>20</v>
      </c>
      <c r="AL49" s="34" t="s">
        <v>24</v>
      </c>
      <c r="AM49" s="39"/>
      <c r="AN49" s="39"/>
      <c r="AO49" s="34"/>
      <c r="AP49" s="34"/>
      <c r="AQ49" s="68" t="s">
        <v>25</v>
      </c>
      <c r="AR49" s="68"/>
      <c r="AS49" s="22"/>
      <c r="AT49" s="22"/>
      <c r="AU49" s="36" t="s">
        <v>78</v>
      </c>
      <c r="AV49" s="40"/>
      <c r="AW49" s="37">
        <v>1384</v>
      </c>
      <c r="AX49" s="37">
        <v>1731</v>
      </c>
      <c r="AY49" s="35" t="s">
        <v>33</v>
      </c>
      <c r="AZ49" s="70"/>
      <c r="BA49" s="70"/>
    </row>
    <row r="50" spans="1:53" ht="26.4" x14ac:dyDescent="0.25">
      <c r="A50" s="26" t="s">
        <v>777</v>
      </c>
      <c r="B50" s="10" t="s">
        <v>155</v>
      </c>
      <c r="C50" s="56"/>
      <c r="D50" s="57"/>
      <c r="E50" s="57"/>
      <c r="F50" s="57"/>
      <c r="G50" s="57"/>
      <c r="H50" s="53"/>
      <c r="I50" s="10" t="s">
        <v>156</v>
      </c>
      <c r="J50" s="34" t="s">
        <v>20</v>
      </c>
      <c r="K50" s="34" t="s">
        <v>20</v>
      </c>
      <c r="L50" s="34" t="s">
        <v>20</v>
      </c>
      <c r="M50" s="34" t="s">
        <v>20</v>
      </c>
      <c r="N50" s="34" t="s">
        <v>20</v>
      </c>
      <c r="O50" s="34" t="s">
        <v>20</v>
      </c>
      <c r="P50" s="34" t="s">
        <v>20</v>
      </c>
      <c r="Q50" s="34" t="s">
        <v>20</v>
      </c>
      <c r="R50" s="34" t="s">
        <v>20</v>
      </c>
      <c r="S50" s="34" t="s">
        <v>20</v>
      </c>
      <c r="T50" s="34">
        <v>0</v>
      </c>
      <c r="U50" s="34" t="s">
        <v>20</v>
      </c>
      <c r="V50" s="28" t="str">
        <f t="shared" si="3"/>
        <v>Yes</v>
      </c>
      <c r="W50" s="34" t="s">
        <v>20</v>
      </c>
      <c r="X50" s="28">
        <f t="shared" si="4"/>
        <v>1</v>
      </c>
      <c r="Y50" s="34">
        <f t="shared" si="0"/>
        <v>1</v>
      </c>
      <c r="Z50" s="34" t="s">
        <v>21</v>
      </c>
      <c r="AA50" s="34" t="s">
        <v>21</v>
      </c>
      <c r="AB50" s="29" t="str">
        <f t="shared" si="1"/>
        <v>No radiocarbon age analysis</v>
      </c>
      <c r="AC50" s="34" t="s">
        <v>21</v>
      </c>
      <c r="AD50" s="34" t="s">
        <v>21</v>
      </c>
      <c r="AE50" s="34">
        <f t="shared" si="2"/>
        <v>4</v>
      </c>
      <c r="AF50" s="34" t="s">
        <v>20</v>
      </c>
      <c r="AG50" s="35" t="s">
        <v>151</v>
      </c>
      <c r="AH50" s="38">
        <v>44198</v>
      </c>
      <c r="AI50" s="34"/>
      <c r="AJ50" s="28" t="s">
        <v>23</v>
      </c>
      <c r="AK50" s="34" t="s">
        <v>21</v>
      </c>
      <c r="AL50" s="34" t="s">
        <v>24</v>
      </c>
      <c r="AM50" s="41"/>
      <c r="AN50" s="41"/>
      <c r="AO50" s="34"/>
      <c r="AP50" s="34"/>
      <c r="AQ50" s="68" t="s">
        <v>25</v>
      </c>
      <c r="AR50" s="68"/>
      <c r="AS50" s="22"/>
      <c r="AT50" s="22"/>
      <c r="AU50" s="36" t="s">
        <v>32</v>
      </c>
      <c r="AV50" s="40"/>
      <c r="AW50" s="37">
        <v>2389</v>
      </c>
      <c r="AX50" s="37">
        <v>2673</v>
      </c>
      <c r="AY50" s="35" t="s">
        <v>33</v>
      </c>
      <c r="AZ50" s="70"/>
      <c r="BA50" s="70"/>
    </row>
    <row r="51" spans="1:53" ht="26.4" x14ac:dyDescent="0.25">
      <c r="A51" s="26" t="s">
        <v>777</v>
      </c>
      <c r="B51" s="10" t="s">
        <v>157</v>
      </c>
      <c r="C51" s="56"/>
      <c r="D51" s="57"/>
      <c r="E51" s="57"/>
      <c r="F51" s="57"/>
      <c r="G51" s="57"/>
      <c r="H51" s="53"/>
      <c r="I51" s="10" t="s">
        <v>158</v>
      </c>
      <c r="J51" s="34" t="s">
        <v>20</v>
      </c>
      <c r="K51" s="34" t="s">
        <v>20</v>
      </c>
      <c r="L51" s="34" t="s">
        <v>20</v>
      </c>
      <c r="M51" s="34" t="s">
        <v>20</v>
      </c>
      <c r="N51" s="34" t="s">
        <v>20</v>
      </c>
      <c r="O51" s="34" t="s">
        <v>20</v>
      </c>
      <c r="P51" s="34" t="s">
        <v>20</v>
      </c>
      <c r="Q51" s="34" t="s">
        <v>20</v>
      </c>
      <c r="R51" s="34" t="s">
        <v>20</v>
      </c>
      <c r="S51" s="34" t="s">
        <v>20</v>
      </c>
      <c r="T51" s="34">
        <v>0</v>
      </c>
      <c r="U51" s="34" t="s">
        <v>20</v>
      </c>
      <c r="V51" s="28" t="str">
        <f t="shared" si="3"/>
        <v>Yes</v>
      </c>
      <c r="W51" s="34" t="s">
        <v>20</v>
      </c>
      <c r="X51" s="28">
        <f t="shared" si="4"/>
        <v>1</v>
      </c>
      <c r="Y51" s="34">
        <f t="shared" si="0"/>
        <v>1</v>
      </c>
      <c r="Z51" s="34" t="s">
        <v>21</v>
      </c>
      <c r="AA51" s="34" t="s">
        <v>21</v>
      </c>
      <c r="AB51" s="29" t="str">
        <f t="shared" si="1"/>
        <v>No radiocarbon age analysis</v>
      </c>
      <c r="AC51" s="34" t="s">
        <v>21</v>
      </c>
      <c r="AD51" s="34" t="s">
        <v>21</v>
      </c>
      <c r="AE51" s="34">
        <f t="shared" si="2"/>
        <v>4</v>
      </c>
      <c r="AF51" s="34" t="s">
        <v>20</v>
      </c>
      <c r="AG51" s="35" t="s">
        <v>151</v>
      </c>
      <c r="AH51" s="34" t="s">
        <v>67</v>
      </c>
      <c r="AI51" s="34"/>
      <c r="AJ51" s="28" t="s">
        <v>23</v>
      </c>
      <c r="AK51" s="34" t="s">
        <v>21</v>
      </c>
      <c r="AL51" s="34" t="s">
        <v>24</v>
      </c>
      <c r="AM51" s="39"/>
      <c r="AN51" s="39"/>
      <c r="AO51" s="34"/>
      <c r="AP51" s="34"/>
      <c r="AQ51" s="68" t="s">
        <v>25</v>
      </c>
      <c r="AR51" s="68"/>
      <c r="AS51" s="22"/>
      <c r="AT51" s="22"/>
      <c r="AU51" s="36" t="s">
        <v>83</v>
      </c>
      <c r="AV51" s="40"/>
      <c r="AW51" s="37">
        <v>2865</v>
      </c>
      <c r="AX51" s="37">
        <v>3162</v>
      </c>
      <c r="AY51" s="35" t="s">
        <v>33</v>
      </c>
      <c r="AZ51" s="70"/>
      <c r="BA51" s="70"/>
    </row>
    <row r="52" spans="1:53" ht="26.4" x14ac:dyDescent="0.25">
      <c r="A52" s="26" t="s">
        <v>777</v>
      </c>
      <c r="B52" s="10" t="s">
        <v>159</v>
      </c>
      <c r="C52" s="56"/>
      <c r="D52" s="57"/>
      <c r="E52" s="57"/>
      <c r="F52" s="57"/>
      <c r="G52" s="57"/>
      <c r="H52" s="53"/>
      <c r="I52" s="10" t="s">
        <v>156</v>
      </c>
      <c r="J52" s="34" t="s">
        <v>20</v>
      </c>
      <c r="K52" s="34" t="s">
        <v>20</v>
      </c>
      <c r="L52" s="34" t="s">
        <v>20</v>
      </c>
      <c r="M52" s="34" t="s">
        <v>20</v>
      </c>
      <c r="N52" s="34" t="s">
        <v>20</v>
      </c>
      <c r="O52" s="34" t="s">
        <v>20</v>
      </c>
      <c r="P52" s="34" t="s">
        <v>20</v>
      </c>
      <c r="Q52" s="34" t="s">
        <v>20</v>
      </c>
      <c r="R52" s="34" t="s">
        <v>20</v>
      </c>
      <c r="S52" s="34" t="s">
        <v>20</v>
      </c>
      <c r="T52" s="34">
        <v>0</v>
      </c>
      <c r="U52" s="34" t="s">
        <v>20</v>
      </c>
      <c r="V52" s="28" t="str">
        <f t="shared" si="3"/>
        <v>Yes</v>
      </c>
      <c r="W52" s="34" t="s">
        <v>20</v>
      </c>
      <c r="X52" s="28">
        <f t="shared" si="4"/>
        <v>1</v>
      </c>
      <c r="Y52" s="34">
        <f t="shared" si="0"/>
        <v>1</v>
      </c>
      <c r="Z52" s="34" t="s">
        <v>21</v>
      </c>
      <c r="AA52" s="34" t="s">
        <v>21</v>
      </c>
      <c r="AB52" s="29" t="str">
        <f t="shared" si="1"/>
        <v>No radiocarbon age analysis</v>
      </c>
      <c r="AC52" s="34" t="s">
        <v>21</v>
      </c>
      <c r="AD52" s="34" t="s">
        <v>21</v>
      </c>
      <c r="AE52" s="34">
        <f t="shared" si="2"/>
        <v>4</v>
      </c>
      <c r="AF52" s="34" t="s">
        <v>20</v>
      </c>
      <c r="AG52" s="35" t="s">
        <v>151</v>
      </c>
      <c r="AH52" s="34">
        <v>1</v>
      </c>
      <c r="AI52" s="34"/>
      <c r="AJ52" s="28" t="s">
        <v>23</v>
      </c>
      <c r="AK52" s="34" t="s">
        <v>92</v>
      </c>
      <c r="AL52" s="34" t="s">
        <v>24</v>
      </c>
      <c r="AM52" s="39"/>
      <c r="AN52" s="39"/>
      <c r="AO52" s="34"/>
      <c r="AP52" s="34"/>
      <c r="AQ52" s="68" t="s">
        <v>25</v>
      </c>
      <c r="AR52" s="68"/>
      <c r="AS52" s="22"/>
      <c r="AT52" s="22"/>
      <c r="AU52" s="36" t="s">
        <v>85</v>
      </c>
      <c r="AV52" s="40"/>
      <c r="AW52" s="37">
        <v>3287</v>
      </c>
      <c r="AX52" s="37">
        <v>3596</v>
      </c>
      <c r="AY52" s="35" t="s">
        <v>33</v>
      </c>
      <c r="AZ52" s="70"/>
      <c r="BA52" s="70"/>
    </row>
    <row r="53" spans="1:53" ht="26.4" x14ac:dyDescent="0.25">
      <c r="A53" s="26" t="s">
        <v>777</v>
      </c>
      <c r="B53" s="10" t="s">
        <v>160</v>
      </c>
      <c r="C53" s="56"/>
      <c r="D53" s="57"/>
      <c r="E53" s="57"/>
      <c r="F53" s="57"/>
      <c r="G53" s="57"/>
      <c r="H53" s="53"/>
      <c r="I53" s="10" t="s">
        <v>161</v>
      </c>
      <c r="J53" s="34" t="s">
        <v>20</v>
      </c>
      <c r="K53" s="34" t="s">
        <v>20</v>
      </c>
      <c r="L53" s="34" t="s">
        <v>20</v>
      </c>
      <c r="M53" s="34" t="s">
        <v>20</v>
      </c>
      <c r="N53" s="34" t="s">
        <v>20</v>
      </c>
      <c r="O53" s="34" t="s">
        <v>20</v>
      </c>
      <c r="P53" s="34" t="s">
        <v>20</v>
      </c>
      <c r="Q53" s="34" t="s">
        <v>20</v>
      </c>
      <c r="R53" s="34" t="s">
        <v>20</v>
      </c>
      <c r="S53" s="34" t="s">
        <v>20</v>
      </c>
      <c r="T53" s="34">
        <v>0</v>
      </c>
      <c r="U53" s="34" t="s">
        <v>20</v>
      </c>
      <c r="V53" s="28" t="str">
        <f t="shared" si="3"/>
        <v>Yes</v>
      </c>
      <c r="W53" s="34" t="s">
        <v>20</v>
      </c>
      <c r="X53" s="28">
        <f t="shared" si="4"/>
        <v>1</v>
      </c>
      <c r="Y53" s="34">
        <f t="shared" si="0"/>
        <v>1</v>
      </c>
      <c r="Z53" s="34" t="s">
        <v>21</v>
      </c>
      <c r="AA53" s="34" t="s">
        <v>21</v>
      </c>
      <c r="AB53" s="29" t="str">
        <f t="shared" si="1"/>
        <v>No radiocarbon age analysis</v>
      </c>
      <c r="AC53" s="34" t="s">
        <v>21</v>
      </c>
      <c r="AD53" s="34" t="s">
        <v>21</v>
      </c>
      <c r="AE53" s="34">
        <f t="shared" si="2"/>
        <v>4</v>
      </c>
      <c r="AF53" s="34" t="s">
        <v>20</v>
      </c>
      <c r="AG53" s="35" t="s">
        <v>151</v>
      </c>
      <c r="AH53" s="34">
        <v>2</v>
      </c>
      <c r="AI53" s="34"/>
      <c r="AJ53" s="28" t="s">
        <v>23</v>
      </c>
      <c r="AK53" s="34" t="s">
        <v>92</v>
      </c>
      <c r="AL53" s="34" t="s">
        <v>24</v>
      </c>
      <c r="AM53" s="41"/>
      <c r="AN53" s="41"/>
      <c r="AO53" s="34"/>
      <c r="AP53" s="34"/>
      <c r="AQ53" s="68" t="s">
        <v>25</v>
      </c>
      <c r="AR53" s="68"/>
      <c r="AS53" s="22"/>
      <c r="AT53" s="22"/>
      <c r="AU53" s="36" t="s">
        <v>88</v>
      </c>
      <c r="AV53" s="40"/>
      <c r="AW53" s="37">
        <v>3918</v>
      </c>
      <c r="AX53" s="37">
        <v>4278</v>
      </c>
      <c r="AY53" s="35" t="s">
        <v>33</v>
      </c>
      <c r="AZ53" s="70"/>
      <c r="BA53" s="70"/>
    </row>
    <row r="54" spans="1:53" ht="26.4" x14ac:dyDescent="0.25">
      <c r="A54" s="26" t="s">
        <v>777</v>
      </c>
      <c r="B54" s="10" t="s">
        <v>162</v>
      </c>
      <c r="C54" s="56"/>
      <c r="D54" s="57"/>
      <c r="E54" s="57"/>
      <c r="F54" s="57"/>
      <c r="G54" s="57"/>
      <c r="H54" s="53"/>
      <c r="I54" s="10" t="s">
        <v>158</v>
      </c>
      <c r="J54" s="34" t="s">
        <v>20</v>
      </c>
      <c r="K54" s="34" t="s">
        <v>20</v>
      </c>
      <c r="L54" s="34" t="s">
        <v>20</v>
      </c>
      <c r="M54" s="34" t="s">
        <v>20</v>
      </c>
      <c r="N54" s="34" t="s">
        <v>20</v>
      </c>
      <c r="O54" s="34" t="s">
        <v>20</v>
      </c>
      <c r="P54" s="34" t="s">
        <v>20</v>
      </c>
      <c r="Q54" s="34" t="s">
        <v>20</v>
      </c>
      <c r="R54" s="34" t="s">
        <v>20</v>
      </c>
      <c r="S54" s="34" t="s">
        <v>20</v>
      </c>
      <c r="T54" s="34">
        <v>0</v>
      </c>
      <c r="U54" s="34" t="s">
        <v>20</v>
      </c>
      <c r="V54" s="28" t="str">
        <f t="shared" si="3"/>
        <v>Yes</v>
      </c>
      <c r="W54" s="34" t="s">
        <v>20</v>
      </c>
      <c r="X54" s="28">
        <f t="shared" si="4"/>
        <v>1</v>
      </c>
      <c r="Y54" s="34">
        <f t="shared" si="0"/>
        <v>1</v>
      </c>
      <c r="Z54" s="34" t="s">
        <v>21</v>
      </c>
      <c r="AA54" s="34" t="s">
        <v>21</v>
      </c>
      <c r="AB54" s="29" t="str">
        <f t="shared" si="1"/>
        <v>No radiocarbon age analysis</v>
      </c>
      <c r="AC54" s="34" t="s">
        <v>21</v>
      </c>
      <c r="AD54" s="34" t="s">
        <v>21</v>
      </c>
      <c r="AE54" s="34">
        <f t="shared" si="2"/>
        <v>4</v>
      </c>
      <c r="AF54" s="34" t="s">
        <v>20</v>
      </c>
      <c r="AG54" s="35" t="s">
        <v>151</v>
      </c>
      <c r="AH54" s="34" t="s">
        <v>67</v>
      </c>
      <c r="AI54" s="34"/>
      <c r="AJ54" s="28" t="s">
        <v>23</v>
      </c>
      <c r="AK54" s="34" t="s">
        <v>92</v>
      </c>
      <c r="AL54" s="34" t="s">
        <v>24</v>
      </c>
      <c r="AM54" s="39"/>
      <c r="AN54" s="39"/>
      <c r="AO54" s="34"/>
      <c r="AP54" s="34"/>
      <c r="AQ54" s="68" t="s">
        <v>25</v>
      </c>
      <c r="AR54" s="68"/>
      <c r="AS54" s="22"/>
      <c r="AT54" s="22"/>
      <c r="AU54" s="36" t="s">
        <v>90</v>
      </c>
      <c r="AV54" s="40"/>
      <c r="AW54" s="37">
        <v>4579</v>
      </c>
      <c r="AX54" s="37">
        <v>4940</v>
      </c>
      <c r="AY54" s="35" t="s">
        <v>33</v>
      </c>
      <c r="AZ54" s="70"/>
      <c r="BA54" s="70"/>
    </row>
    <row r="55" spans="1:53" ht="26.4" x14ac:dyDescent="0.25">
      <c r="A55" s="26" t="s">
        <v>777</v>
      </c>
      <c r="B55" s="10" t="s">
        <v>163</v>
      </c>
      <c r="C55" s="56"/>
      <c r="D55" s="57"/>
      <c r="E55" s="57"/>
      <c r="F55" s="57"/>
      <c r="G55" s="57"/>
      <c r="H55" s="53"/>
      <c r="I55" s="10" t="s">
        <v>164</v>
      </c>
      <c r="J55" s="34" t="s">
        <v>20</v>
      </c>
      <c r="K55" s="34" t="s">
        <v>20</v>
      </c>
      <c r="L55" s="34" t="s">
        <v>20</v>
      </c>
      <c r="M55" s="34" t="s">
        <v>20</v>
      </c>
      <c r="N55" s="34" t="s">
        <v>20</v>
      </c>
      <c r="O55" s="34" t="s">
        <v>20</v>
      </c>
      <c r="P55" s="34" t="s">
        <v>20</v>
      </c>
      <c r="Q55" s="34" t="s">
        <v>20</v>
      </c>
      <c r="R55" s="34" t="s">
        <v>20</v>
      </c>
      <c r="S55" s="34" t="s">
        <v>20</v>
      </c>
      <c r="T55" s="34">
        <v>0</v>
      </c>
      <c r="U55" s="34" t="s">
        <v>20</v>
      </c>
      <c r="V55" s="28" t="str">
        <f t="shared" si="3"/>
        <v>Yes</v>
      </c>
      <c r="W55" s="34" t="s">
        <v>20</v>
      </c>
      <c r="X55" s="28">
        <f t="shared" si="4"/>
        <v>1</v>
      </c>
      <c r="Y55" s="34">
        <f t="shared" si="0"/>
        <v>1</v>
      </c>
      <c r="Z55" s="34" t="s">
        <v>21</v>
      </c>
      <c r="AA55" s="34" t="s">
        <v>21</v>
      </c>
      <c r="AB55" s="29" t="str">
        <f t="shared" si="1"/>
        <v>No radiocarbon age analysis</v>
      </c>
      <c r="AC55" s="34" t="s">
        <v>21</v>
      </c>
      <c r="AD55" s="34" t="s">
        <v>21</v>
      </c>
      <c r="AE55" s="34">
        <f t="shared" si="2"/>
        <v>4</v>
      </c>
      <c r="AF55" s="34" t="s">
        <v>20</v>
      </c>
      <c r="AG55" s="35" t="s">
        <v>151</v>
      </c>
      <c r="AH55" s="38">
        <v>44199</v>
      </c>
      <c r="AI55" s="34"/>
      <c r="AJ55" s="28" t="s">
        <v>23</v>
      </c>
      <c r="AK55" s="34" t="s">
        <v>92</v>
      </c>
      <c r="AL55" s="34" t="s">
        <v>24</v>
      </c>
      <c r="AM55" s="39"/>
      <c r="AN55" s="39"/>
      <c r="AO55" s="34"/>
      <c r="AP55" s="34"/>
      <c r="AQ55" s="68" t="s">
        <v>25</v>
      </c>
      <c r="AR55" s="68"/>
      <c r="AS55" s="22"/>
      <c r="AT55" s="22"/>
      <c r="AU55" s="36" t="s">
        <v>39</v>
      </c>
      <c r="AV55" s="40"/>
      <c r="AW55" s="37">
        <v>5824</v>
      </c>
      <c r="AX55" s="37">
        <v>6100</v>
      </c>
      <c r="AY55" s="35" t="s">
        <v>33</v>
      </c>
      <c r="AZ55" s="70"/>
      <c r="BA55" s="70"/>
    </row>
    <row r="56" spans="1:53" ht="26.4" x14ac:dyDescent="0.25">
      <c r="A56" s="26" t="s">
        <v>777</v>
      </c>
      <c r="B56" s="10" t="s">
        <v>165</v>
      </c>
      <c r="C56" s="56"/>
      <c r="D56" s="57"/>
      <c r="E56" s="57"/>
      <c r="F56" s="57"/>
      <c r="G56" s="57"/>
      <c r="H56" s="53"/>
      <c r="I56" s="10" t="s">
        <v>164</v>
      </c>
      <c r="J56" s="34" t="s">
        <v>20</v>
      </c>
      <c r="K56" s="34" t="s">
        <v>20</v>
      </c>
      <c r="L56" s="34" t="s">
        <v>20</v>
      </c>
      <c r="M56" s="34" t="s">
        <v>20</v>
      </c>
      <c r="N56" s="34" t="s">
        <v>20</v>
      </c>
      <c r="O56" s="34" t="s">
        <v>20</v>
      </c>
      <c r="P56" s="34" t="s">
        <v>20</v>
      </c>
      <c r="Q56" s="34" t="s">
        <v>20</v>
      </c>
      <c r="R56" s="34" t="s">
        <v>20</v>
      </c>
      <c r="S56" s="34" t="s">
        <v>20</v>
      </c>
      <c r="T56" s="34">
        <v>0</v>
      </c>
      <c r="U56" s="34" t="s">
        <v>20</v>
      </c>
      <c r="V56" s="28" t="str">
        <f t="shared" si="3"/>
        <v>Yes</v>
      </c>
      <c r="W56" s="34" t="s">
        <v>20</v>
      </c>
      <c r="X56" s="28">
        <f t="shared" si="4"/>
        <v>1</v>
      </c>
      <c r="Y56" s="34">
        <f t="shared" si="0"/>
        <v>1</v>
      </c>
      <c r="Z56" s="34" t="s">
        <v>21</v>
      </c>
      <c r="AA56" s="34" t="s">
        <v>808</v>
      </c>
      <c r="AB56" s="29" t="str">
        <f t="shared" si="1"/>
        <v>No radiocarbon age analysis</v>
      </c>
      <c r="AC56" s="34" t="s">
        <v>21</v>
      </c>
      <c r="AD56" s="34" t="s">
        <v>21</v>
      </c>
      <c r="AE56" s="34">
        <f t="shared" si="2"/>
        <v>3</v>
      </c>
      <c r="AF56" s="34" t="s">
        <v>20</v>
      </c>
      <c r="AG56" s="35" t="s">
        <v>151</v>
      </c>
      <c r="AH56" s="34" t="s">
        <v>67</v>
      </c>
      <c r="AI56" s="34"/>
      <c r="AJ56" s="28" t="s">
        <v>23</v>
      </c>
      <c r="AK56" s="34" t="s">
        <v>92</v>
      </c>
      <c r="AL56" s="34" t="s">
        <v>24</v>
      </c>
      <c r="AM56" s="41"/>
      <c r="AN56" s="41"/>
      <c r="AO56" s="34"/>
      <c r="AP56" s="34"/>
      <c r="AQ56" s="68" t="s">
        <v>25</v>
      </c>
      <c r="AR56" s="68"/>
      <c r="AS56" s="22"/>
      <c r="AT56" s="22"/>
      <c r="AU56" s="36" t="s">
        <v>42</v>
      </c>
      <c r="AV56" s="40"/>
      <c r="AW56" s="37">
        <v>6333</v>
      </c>
      <c r="AX56" s="37">
        <v>6612</v>
      </c>
      <c r="AY56" s="35" t="s">
        <v>33</v>
      </c>
      <c r="AZ56" s="70"/>
      <c r="BA56" s="70"/>
    </row>
    <row r="57" spans="1:53" ht="26.4" x14ac:dyDescent="0.25">
      <c r="A57" s="26" t="s">
        <v>777</v>
      </c>
      <c r="B57" s="10" t="s">
        <v>166</v>
      </c>
      <c r="C57" s="56"/>
      <c r="D57" s="57"/>
      <c r="E57" s="57"/>
      <c r="F57" s="57"/>
      <c r="G57" s="57"/>
      <c r="H57" s="53"/>
      <c r="I57" s="10" t="s">
        <v>164</v>
      </c>
      <c r="J57" s="34" t="s">
        <v>20</v>
      </c>
      <c r="K57" s="34" t="s">
        <v>20</v>
      </c>
      <c r="L57" s="34" t="s">
        <v>20</v>
      </c>
      <c r="M57" s="34" t="s">
        <v>20</v>
      </c>
      <c r="N57" s="34" t="s">
        <v>20</v>
      </c>
      <c r="O57" s="34" t="s">
        <v>20</v>
      </c>
      <c r="P57" s="34" t="s">
        <v>20</v>
      </c>
      <c r="Q57" s="34" t="s">
        <v>20</v>
      </c>
      <c r="R57" s="34" t="s">
        <v>20</v>
      </c>
      <c r="S57" s="34" t="s">
        <v>20</v>
      </c>
      <c r="T57" s="34">
        <v>0</v>
      </c>
      <c r="U57" s="34" t="s">
        <v>20</v>
      </c>
      <c r="V57" s="28" t="str">
        <f t="shared" si="3"/>
        <v>Yes</v>
      </c>
      <c r="W57" s="34" t="s">
        <v>20</v>
      </c>
      <c r="X57" s="28">
        <f t="shared" si="4"/>
        <v>1</v>
      </c>
      <c r="Y57" s="34">
        <f t="shared" si="0"/>
        <v>1</v>
      </c>
      <c r="Z57" s="34" t="s">
        <v>21</v>
      </c>
      <c r="AA57" s="34" t="s">
        <v>808</v>
      </c>
      <c r="AB57" s="29" t="str">
        <f t="shared" si="1"/>
        <v>No radiocarbon age analysis</v>
      </c>
      <c r="AC57" s="34" t="s">
        <v>21</v>
      </c>
      <c r="AD57" s="34" t="s">
        <v>21</v>
      </c>
      <c r="AE57" s="34">
        <f t="shared" si="2"/>
        <v>3</v>
      </c>
      <c r="AF57" s="34" t="s">
        <v>20</v>
      </c>
      <c r="AG57" s="35" t="s">
        <v>151</v>
      </c>
      <c r="AH57" s="34" t="s">
        <v>67</v>
      </c>
      <c r="AI57" s="34"/>
      <c r="AJ57" s="34" t="s">
        <v>77</v>
      </c>
      <c r="AK57" s="34" t="s">
        <v>92</v>
      </c>
      <c r="AL57" s="34" t="s">
        <v>24</v>
      </c>
      <c r="AM57" s="39"/>
      <c r="AN57" s="39"/>
      <c r="AO57" s="34"/>
      <c r="AP57" s="34"/>
      <c r="AQ57" s="68" t="s">
        <v>25</v>
      </c>
      <c r="AR57" s="68"/>
      <c r="AS57" s="22"/>
      <c r="AT57" s="22"/>
      <c r="AU57" s="36" t="s">
        <v>45</v>
      </c>
      <c r="AV57" s="40"/>
      <c r="AW57" s="37">
        <v>7062</v>
      </c>
      <c r="AX57" s="37">
        <v>7304</v>
      </c>
      <c r="AY57" s="35" t="s">
        <v>33</v>
      </c>
      <c r="AZ57" s="70"/>
      <c r="BA57" s="70"/>
    </row>
    <row r="58" spans="1:53" ht="26.4" x14ac:dyDescent="0.25">
      <c r="A58" s="26" t="s">
        <v>777</v>
      </c>
      <c r="B58" s="10" t="s">
        <v>167</v>
      </c>
      <c r="C58" s="56"/>
      <c r="D58" s="57"/>
      <c r="E58" s="57"/>
      <c r="F58" s="57"/>
      <c r="G58" s="57"/>
      <c r="H58" s="53"/>
      <c r="I58" s="10" t="s">
        <v>164</v>
      </c>
      <c r="J58" s="34" t="s">
        <v>20</v>
      </c>
      <c r="K58" s="34" t="s">
        <v>20</v>
      </c>
      <c r="L58" s="34" t="s">
        <v>20</v>
      </c>
      <c r="M58" s="34" t="s">
        <v>20</v>
      </c>
      <c r="N58" s="34" t="s">
        <v>20</v>
      </c>
      <c r="O58" s="34" t="s">
        <v>20</v>
      </c>
      <c r="P58" s="34" t="s">
        <v>20</v>
      </c>
      <c r="Q58" s="34" t="s">
        <v>20</v>
      </c>
      <c r="R58" s="34" t="s">
        <v>20</v>
      </c>
      <c r="S58" s="34" t="s">
        <v>20</v>
      </c>
      <c r="T58" s="34">
        <v>0</v>
      </c>
      <c r="U58" s="34" t="s">
        <v>20</v>
      </c>
      <c r="V58" s="28" t="str">
        <f t="shared" si="3"/>
        <v>Yes</v>
      </c>
      <c r="W58" s="34" t="s">
        <v>20</v>
      </c>
      <c r="X58" s="28">
        <f t="shared" si="4"/>
        <v>1</v>
      </c>
      <c r="Y58" s="34">
        <f t="shared" si="0"/>
        <v>1</v>
      </c>
      <c r="Z58" s="34" t="s">
        <v>21</v>
      </c>
      <c r="AA58" s="34" t="s">
        <v>808</v>
      </c>
      <c r="AB58" s="29" t="str">
        <f t="shared" si="1"/>
        <v>No radiocarbon age analysis</v>
      </c>
      <c r="AC58" s="34" t="s">
        <v>21</v>
      </c>
      <c r="AD58" s="34" t="s">
        <v>21</v>
      </c>
      <c r="AE58" s="34">
        <f t="shared" si="2"/>
        <v>3</v>
      </c>
      <c r="AF58" s="34" t="s">
        <v>20</v>
      </c>
      <c r="AG58" s="35" t="s">
        <v>151</v>
      </c>
      <c r="AH58" s="38">
        <v>44198</v>
      </c>
      <c r="AI58" s="34"/>
      <c r="AJ58" s="28" t="s">
        <v>23</v>
      </c>
      <c r="AK58" s="34" t="s">
        <v>92</v>
      </c>
      <c r="AL58" s="34" t="s">
        <v>24</v>
      </c>
      <c r="AM58" s="39"/>
      <c r="AN58" s="39"/>
      <c r="AO58" s="34"/>
      <c r="AP58" s="34"/>
      <c r="AQ58" s="68" t="s">
        <v>25</v>
      </c>
      <c r="AR58" s="68"/>
      <c r="AS58" s="22"/>
      <c r="AT58" s="22"/>
      <c r="AU58" s="36" t="s">
        <v>48</v>
      </c>
      <c r="AV58" s="40"/>
      <c r="AW58" s="37">
        <v>7487</v>
      </c>
      <c r="AX58" s="37">
        <v>7763</v>
      </c>
      <c r="AY58" s="35" t="s">
        <v>33</v>
      </c>
      <c r="AZ58" s="70"/>
      <c r="BA58" s="70"/>
    </row>
    <row r="59" spans="1:53" ht="26.4" x14ac:dyDescent="0.25">
      <c r="A59" s="26" t="s">
        <v>777</v>
      </c>
      <c r="B59" s="10" t="s">
        <v>168</v>
      </c>
      <c r="C59" s="56"/>
      <c r="D59" s="57"/>
      <c r="E59" s="57"/>
      <c r="F59" s="57"/>
      <c r="G59" s="57"/>
      <c r="H59" s="53"/>
      <c r="I59" s="10" t="s">
        <v>164</v>
      </c>
      <c r="J59" s="34" t="s">
        <v>20</v>
      </c>
      <c r="K59" s="34" t="s">
        <v>20</v>
      </c>
      <c r="L59" s="34" t="s">
        <v>20</v>
      </c>
      <c r="M59" s="34" t="s">
        <v>20</v>
      </c>
      <c r="N59" s="34" t="s">
        <v>20</v>
      </c>
      <c r="O59" s="34" t="s">
        <v>20</v>
      </c>
      <c r="P59" s="34" t="s">
        <v>20</v>
      </c>
      <c r="Q59" s="34" t="s">
        <v>20</v>
      </c>
      <c r="R59" s="34" t="s">
        <v>20</v>
      </c>
      <c r="S59" s="34" t="s">
        <v>20</v>
      </c>
      <c r="T59" s="34">
        <v>0</v>
      </c>
      <c r="U59" s="34" t="s">
        <v>20</v>
      </c>
      <c r="V59" s="28" t="str">
        <f t="shared" si="3"/>
        <v>Yes</v>
      </c>
      <c r="W59" s="34" t="s">
        <v>20</v>
      </c>
      <c r="X59" s="28">
        <f t="shared" si="4"/>
        <v>1</v>
      </c>
      <c r="Y59" s="34">
        <f t="shared" si="0"/>
        <v>1</v>
      </c>
      <c r="Z59" s="34" t="s">
        <v>21</v>
      </c>
      <c r="AA59" s="34" t="s">
        <v>808</v>
      </c>
      <c r="AB59" s="29" t="str">
        <f t="shared" si="1"/>
        <v>No radiocarbon age analysis</v>
      </c>
      <c r="AC59" s="34" t="s">
        <v>21</v>
      </c>
      <c r="AD59" s="34" t="s">
        <v>21</v>
      </c>
      <c r="AE59" s="34">
        <f t="shared" si="2"/>
        <v>3</v>
      </c>
      <c r="AF59" s="34" t="s">
        <v>20</v>
      </c>
      <c r="AG59" s="35" t="s">
        <v>151</v>
      </c>
      <c r="AH59" s="34" t="s">
        <v>67</v>
      </c>
      <c r="AI59" s="34"/>
      <c r="AJ59" s="28" t="s">
        <v>23</v>
      </c>
      <c r="AK59" s="34" t="s">
        <v>92</v>
      </c>
      <c r="AL59" s="34" t="s">
        <v>24</v>
      </c>
      <c r="AM59" s="41"/>
      <c r="AN59" s="41"/>
      <c r="AO59" s="34"/>
      <c r="AP59" s="34"/>
      <c r="AQ59" s="68" t="s">
        <v>25</v>
      </c>
      <c r="AR59" s="68"/>
      <c r="AS59" s="22"/>
      <c r="AT59" s="22"/>
      <c r="AU59" s="36" t="s">
        <v>50</v>
      </c>
      <c r="AV59" s="40"/>
      <c r="AW59" s="37">
        <v>8038</v>
      </c>
      <c r="AX59" s="37">
        <v>8356</v>
      </c>
      <c r="AY59" s="35" t="s">
        <v>33</v>
      </c>
      <c r="AZ59" s="70"/>
      <c r="BA59" s="70"/>
    </row>
    <row r="60" spans="1:53" ht="26.4" x14ac:dyDescent="0.25">
      <c r="A60" s="26" t="s">
        <v>777</v>
      </c>
      <c r="B60" s="10" t="s">
        <v>171</v>
      </c>
      <c r="C60" s="55" t="s">
        <v>169</v>
      </c>
      <c r="D60" s="58">
        <v>47.627434999999998</v>
      </c>
      <c r="E60" s="58">
        <v>-126.34177</v>
      </c>
      <c r="F60" s="58" t="s">
        <v>17</v>
      </c>
      <c r="G60" s="55" t="s">
        <v>170</v>
      </c>
      <c r="H60" s="52">
        <v>1.8095238095238095</v>
      </c>
      <c r="I60" s="10" t="s">
        <v>172</v>
      </c>
      <c r="J60" s="34" t="s">
        <v>20</v>
      </c>
      <c r="K60" s="34" t="s">
        <v>20</v>
      </c>
      <c r="L60" s="34" t="s">
        <v>20</v>
      </c>
      <c r="M60" s="34" t="s">
        <v>20</v>
      </c>
      <c r="N60" s="34" t="s">
        <v>20</v>
      </c>
      <c r="O60" s="34" t="s">
        <v>20</v>
      </c>
      <c r="P60" s="34" t="s">
        <v>20</v>
      </c>
      <c r="Q60" s="34" t="s">
        <v>20</v>
      </c>
      <c r="R60" s="34" t="s">
        <v>21</v>
      </c>
      <c r="S60" s="34" t="s">
        <v>20</v>
      </c>
      <c r="T60" s="34">
        <v>1</v>
      </c>
      <c r="U60" s="34" t="s">
        <v>21</v>
      </c>
      <c r="V60" s="28" t="str">
        <f t="shared" si="3"/>
        <v>Yes</v>
      </c>
      <c r="W60" s="34" t="s">
        <v>20</v>
      </c>
      <c r="X60" s="28">
        <f t="shared" si="4"/>
        <v>2</v>
      </c>
      <c r="Y60" s="34">
        <f t="shared" si="0"/>
        <v>3</v>
      </c>
      <c r="Z60" s="34" t="s">
        <v>21</v>
      </c>
      <c r="AA60" s="34" t="s">
        <v>808</v>
      </c>
      <c r="AB60" s="29" t="str">
        <f t="shared" si="1"/>
        <v>Yes</v>
      </c>
      <c r="AC60" s="34" t="s">
        <v>21</v>
      </c>
      <c r="AD60" s="34" t="s">
        <v>21</v>
      </c>
      <c r="AE60" s="34">
        <f t="shared" si="2"/>
        <v>4</v>
      </c>
      <c r="AF60" s="34" t="s">
        <v>21</v>
      </c>
      <c r="AG60" s="35" t="s">
        <v>173</v>
      </c>
      <c r="AH60" s="34">
        <v>1</v>
      </c>
      <c r="AI60" s="34"/>
      <c r="AJ60" s="28" t="s">
        <v>23</v>
      </c>
      <c r="AK60" s="34" t="s">
        <v>21</v>
      </c>
      <c r="AL60" s="34" t="s">
        <v>24</v>
      </c>
      <c r="AM60" s="39">
        <v>1130</v>
      </c>
      <c r="AN60" s="39">
        <v>40</v>
      </c>
      <c r="AO60" s="34">
        <v>259</v>
      </c>
      <c r="AP60" s="34">
        <v>48</v>
      </c>
      <c r="AQ60" s="17">
        <v>283</v>
      </c>
      <c r="AR60" s="17">
        <v>466</v>
      </c>
      <c r="AS60" s="22">
        <v>178.62410756012082</v>
      </c>
      <c r="AT60" s="22">
        <v>364.62076652161346</v>
      </c>
      <c r="AU60" s="36" t="s">
        <v>141</v>
      </c>
      <c r="AV60" s="35"/>
      <c r="AW60" s="37">
        <v>139</v>
      </c>
      <c r="AX60" s="37">
        <v>371</v>
      </c>
      <c r="AY60" s="35" t="s">
        <v>33</v>
      </c>
      <c r="AZ60" s="69" t="s">
        <v>69</v>
      </c>
      <c r="BA60" s="71" t="s">
        <v>174</v>
      </c>
    </row>
    <row r="61" spans="1:53" ht="26.4" x14ac:dyDescent="0.25">
      <c r="A61" s="26" t="s">
        <v>777</v>
      </c>
      <c r="B61" s="10" t="s">
        <v>175</v>
      </c>
      <c r="C61" s="56"/>
      <c r="D61" s="57"/>
      <c r="E61" s="57"/>
      <c r="F61" s="57"/>
      <c r="G61" s="57"/>
      <c r="H61" s="53"/>
      <c r="I61" s="10" t="s">
        <v>172</v>
      </c>
      <c r="J61" s="34" t="s">
        <v>20</v>
      </c>
      <c r="K61" s="34" t="s">
        <v>20</v>
      </c>
      <c r="L61" s="34" t="s">
        <v>20</v>
      </c>
      <c r="M61" s="34" t="s">
        <v>20</v>
      </c>
      <c r="N61" s="34" t="s">
        <v>20</v>
      </c>
      <c r="O61" s="34" t="s">
        <v>20</v>
      </c>
      <c r="P61" s="34" t="s">
        <v>20</v>
      </c>
      <c r="Q61" s="34" t="s">
        <v>20</v>
      </c>
      <c r="R61" s="34" t="s">
        <v>21</v>
      </c>
      <c r="S61" s="34" t="s">
        <v>20</v>
      </c>
      <c r="T61" s="34">
        <v>1</v>
      </c>
      <c r="U61" s="34" t="s">
        <v>21</v>
      </c>
      <c r="V61" s="28" t="str">
        <f t="shared" si="3"/>
        <v>Yes</v>
      </c>
      <c r="W61" s="34" t="s">
        <v>20</v>
      </c>
      <c r="X61" s="28">
        <f t="shared" si="4"/>
        <v>2</v>
      </c>
      <c r="Y61" s="34">
        <f t="shared" si="0"/>
        <v>3</v>
      </c>
      <c r="Z61" s="34" t="s">
        <v>21</v>
      </c>
      <c r="AA61" s="34" t="s">
        <v>808</v>
      </c>
      <c r="AB61" s="29" t="str">
        <f t="shared" si="1"/>
        <v>Yes</v>
      </c>
      <c r="AC61" s="34" t="s">
        <v>21</v>
      </c>
      <c r="AD61" s="34" t="s">
        <v>21</v>
      </c>
      <c r="AE61" s="34">
        <f t="shared" si="2"/>
        <v>4</v>
      </c>
      <c r="AF61" s="34" t="s">
        <v>21</v>
      </c>
      <c r="AG61" s="35" t="s">
        <v>173</v>
      </c>
      <c r="AH61" s="34">
        <v>1</v>
      </c>
      <c r="AI61" s="34"/>
      <c r="AJ61" s="28" t="s">
        <v>23</v>
      </c>
      <c r="AK61" s="34" t="s">
        <v>21</v>
      </c>
      <c r="AL61" s="34" t="s">
        <v>24</v>
      </c>
      <c r="AM61" s="39">
        <v>1390</v>
      </c>
      <c r="AN61" s="39">
        <v>15</v>
      </c>
      <c r="AO61" s="34">
        <v>259</v>
      </c>
      <c r="AP61" s="34">
        <v>48</v>
      </c>
      <c r="AQ61" s="17">
        <v>516</v>
      </c>
      <c r="AR61" s="17">
        <v>660</v>
      </c>
      <c r="AS61" s="22">
        <v>353.43693297126379</v>
      </c>
      <c r="AT61" s="22">
        <v>516.56826566482471</v>
      </c>
      <c r="AU61" s="36" t="s">
        <v>145</v>
      </c>
      <c r="AV61" s="35"/>
      <c r="AW61" s="37">
        <v>384</v>
      </c>
      <c r="AX61" s="37">
        <v>573</v>
      </c>
      <c r="AY61" s="35" t="s">
        <v>33</v>
      </c>
      <c r="AZ61" s="70"/>
      <c r="BA61" s="70"/>
    </row>
    <row r="62" spans="1:53" ht="26.4" x14ac:dyDescent="0.25">
      <c r="A62" s="26" t="s">
        <v>777</v>
      </c>
      <c r="B62" s="10" t="s">
        <v>176</v>
      </c>
      <c r="C62" s="56"/>
      <c r="D62" s="57"/>
      <c r="E62" s="57"/>
      <c r="F62" s="57"/>
      <c r="G62" s="57"/>
      <c r="H62" s="53"/>
      <c r="I62" s="10" t="s">
        <v>177</v>
      </c>
      <c r="J62" s="34" t="s">
        <v>20</v>
      </c>
      <c r="K62" s="34" t="s">
        <v>20</v>
      </c>
      <c r="L62" s="34" t="s">
        <v>20</v>
      </c>
      <c r="M62" s="34" t="s">
        <v>20</v>
      </c>
      <c r="N62" s="34" t="s">
        <v>20</v>
      </c>
      <c r="O62" s="34" t="s">
        <v>20</v>
      </c>
      <c r="P62" s="34" t="s">
        <v>20</v>
      </c>
      <c r="Q62" s="34" t="s">
        <v>20</v>
      </c>
      <c r="R62" s="34" t="s">
        <v>21</v>
      </c>
      <c r="S62" s="34" t="s">
        <v>20</v>
      </c>
      <c r="T62" s="34">
        <v>1</v>
      </c>
      <c r="U62" s="34" t="s">
        <v>21</v>
      </c>
      <c r="V62" s="28" t="str">
        <f t="shared" si="3"/>
        <v>Yes</v>
      </c>
      <c r="W62" s="34" t="s">
        <v>20</v>
      </c>
      <c r="X62" s="28">
        <f t="shared" si="4"/>
        <v>2</v>
      </c>
      <c r="Y62" s="34">
        <f t="shared" si="0"/>
        <v>3</v>
      </c>
      <c r="Z62" s="34" t="s">
        <v>21</v>
      </c>
      <c r="AA62" s="34" t="s">
        <v>808</v>
      </c>
      <c r="AB62" s="29" t="str">
        <f t="shared" si="1"/>
        <v>Yes</v>
      </c>
      <c r="AC62" s="34" t="s">
        <v>21</v>
      </c>
      <c r="AD62" s="34" t="s">
        <v>21</v>
      </c>
      <c r="AE62" s="34">
        <f t="shared" si="2"/>
        <v>4</v>
      </c>
      <c r="AF62" s="34" t="s">
        <v>21</v>
      </c>
      <c r="AG62" s="35" t="s">
        <v>173</v>
      </c>
      <c r="AH62" s="38">
        <v>44198</v>
      </c>
      <c r="AI62" s="34"/>
      <c r="AJ62" s="28" t="s">
        <v>23</v>
      </c>
      <c r="AK62" s="34" t="s">
        <v>21</v>
      </c>
      <c r="AL62" s="34" t="s">
        <v>24</v>
      </c>
      <c r="AM62" s="42">
        <v>1845</v>
      </c>
      <c r="AN62" s="42">
        <v>40</v>
      </c>
      <c r="AO62" s="34">
        <v>259</v>
      </c>
      <c r="AP62" s="34">
        <v>48</v>
      </c>
      <c r="AQ62" s="18">
        <v>900</v>
      </c>
      <c r="AR62" s="18">
        <v>1118</v>
      </c>
      <c r="AS62" s="22">
        <v>769.68295658382829</v>
      </c>
      <c r="AT62" s="22">
        <v>990.4689315219216</v>
      </c>
      <c r="AU62" s="36" t="s">
        <v>148</v>
      </c>
      <c r="AV62" s="35"/>
      <c r="AW62" s="37">
        <v>679</v>
      </c>
      <c r="AX62" s="37">
        <v>905</v>
      </c>
      <c r="AY62" s="35" t="s">
        <v>33</v>
      </c>
      <c r="AZ62" s="70"/>
      <c r="BA62" s="70"/>
    </row>
    <row r="63" spans="1:53" ht="26.4" x14ac:dyDescent="0.25">
      <c r="A63" s="26" t="s">
        <v>777</v>
      </c>
      <c r="B63" s="10" t="s">
        <v>178</v>
      </c>
      <c r="C63" s="56"/>
      <c r="D63" s="57"/>
      <c r="E63" s="57"/>
      <c r="F63" s="57"/>
      <c r="G63" s="57"/>
      <c r="H63" s="53"/>
      <c r="I63" s="10" t="s">
        <v>179</v>
      </c>
      <c r="J63" s="34" t="s">
        <v>20</v>
      </c>
      <c r="K63" s="34" t="s">
        <v>20</v>
      </c>
      <c r="L63" s="34" t="s">
        <v>20</v>
      </c>
      <c r="M63" s="34" t="s">
        <v>20</v>
      </c>
      <c r="N63" s="34" t="s">
        <v>20</v>
      </c>
      <c r="O63" s="34" t="s">
        <v>20</v>
      </c>
      <c r="P63" s="34" t="s">
        <v>20</v>
      </c>
      <c r="Q63" s="34" t="s">
        <v>20</v>
      </c>
      <c r="R63" s="34" t="s">
        <v>21</v>
      </c>
      <c r="S63" s="34" t="s">
        <v>20</v>
      </c>
      <c r="T63" s="34">
        <v>1</v>
      </c>
      <c r="U63" s="34" t="s">
        <v>21</v>
      </c>
      <c r="V63" s="28" t="str">
        <f t="shared" si="3"/>
        <v>Yes</v>
      </c>
      <c r="W63" s="34" t="s">
        <v>20</v>
      </c>
      <c r="X63" s="28">
        <f t="shared" si="4"/>
        <v>2</v>
      </c>
      <c r="Y63" s="34">
        <f t="shared" si="0"/>
        <v>3</v>
      </c>
      <c r="Z63" s="34" t="s">
        <v>21</v>
      </c>
      <c r="AA63" s="34" t="s">
        <v>808</v>
      </c>
      <c r="AB63" s="29" t="str">
        <f t="shared" si="1"/>
        <v>Yes</v>
      </c>
      <c r="AC63" s="34" t="s">
        <v>21</v>
      </c>
      <c r="AD63" s="34" t="s">
        <v>21</v>
      </c>
      <c r="AE63" s="34">
        <f t="shared" si="2"/>
        <v>4</v>
      </c>
      <c r="AF63" s="34" t="s">
        <v>21</v>
      </c>
      <c r="AG63" s="35" t="s">
        <v>173</v>
      </c>
      <c r="AH63" s="34">
        <v>1</v>
      </c>
      <c r="AI63" s="34"/>
      <c r="AJ63" s="28" t="s">
        <v>23</v>
      </c>
      <c r="AK63" s="34" t="s">
        <v>21</v>
      </c>
      <c r="AL63" s="34" t="s">
        <v>24</v>
      </c>
      <c r="AM63" s="39">
        <v>2310</v>
      </c>
      <c r="AN63" s="39">
        <v>40</v>
      </c>
      <c r="AO63" s="34">
        <v>259</v>
      </c>
      <c r="AP63" s="34">
        <v>48</v>
      </c>
      <c r="AQ63" s="17">
        <v>1336</v>
      </c>
      <c r="AR63" s="17">
        <v>1573</v>
      </c>
      <c r="AS63" s="22">
        <v>1091.3119473295728</v>
      </c>
      <c r="AT63" s="22">
        <v>1331.5470343990189</v>
      </c>
      <c r="AU63" s="36" t="s">
        <v>152</v>
      </c>
      <c r="AV63" s="35"/>
      <c r="AW63" s="37">
        <v>1119</v>
      </c>
      <c r="AX63" s="37">
        <v>1348</v>
      </c>
      <c r="AY63" s="35" t="s">
        <v>33</v>
      </c>
      <c r="AZ63" s="70"/>
      <c r="BA63" s="70"/>
    </row>
    <row r="64" spans="1:53" ht="26.4" x14ac:dyDescent="0.25">
      <c r="A64" s="26" t="s">
        <v>777</v>
      </c>
      <c r="B64" s="10" t="s">
        <v>180</v>
      </c>
      <c r="C64" s="56"/>
      <c r="D64" s="57"/>
      <c r="E64" s="57"/>
      <c r="F64" s="57"/>
      <c r="G64" s="57"/>
      <c r="H64" s="53"/>
      <c r="I64" s="10" t="s">
        <v>181</v>
      </c>
      <c r="J64" s="34" t="s">
        <v>20</v>
      </c>
      <c r="K64" s="34" t="s">
        <v>20</v>
      </c>
      <c r="L64" s="34" t="s">
        <v>20</v>
      </c>
      <c r="M64" s="34" t="s">
        <v>20</v>
      </c>
      <c r="N64" s="34" t="s">
        <v>20</v>
      </c>
      <c r="O64" s="34" t="s">
        <v>20</v>
      </c>
      <c r="P64" s="34" t="s">
        <v>20</v>
      </c>
      <c r="Q64" s="34" t="s">
        <v>20</v>
      </c>
      <c r="R64" s="34" t="s">
        <v>21</v>
      </c>
      <c r="S64" s="34" t="s">
        <v>20</v>
      </c>
      <c r="T64" s="34">
        <v>1</v>
      </c>
      <c r="U64" s="34" t="s">
        <v>21</v>
      </c>
      <c r="V64" s="28" t="str">
        <f t="shared" si="3"/>
        <v>Yes</v>
      </c>
      <c r="W64" s="34" t="s">
        <v>20</v>
      </c>
      <c r="X64" s="28">
        <f t="shared" si="4"/>
        <v>2</v>
      </c>
      <c r="Y64" s="34">
        <f t="shared" si="0"/>
        <v>3</v>
      </c>
      <c r="Z64" s="34" t="s">
        <v>21</v>
      </c>
      <c r="AA64" s="34" t="s">
        <v>808</v>
      </c>
      <c r="AB64" s="29" t="str">
        <f t="shared" si="1"/>
        <v>Yes</v>
      </c>
      <c r="AC64" s="34" t="s">
        <v>21</v>
      </c>
      <c r="AD64" s="34" t="s">
        <v>21</v>
      </c>
      <c r="AE64" s="34">
        <f t="shared" si="2"/>
        <v>4</v>
      </c>
      <c r="AF64" s="34" t="s">
        <v>21</v>
      </c>
      <c r="AG64" s="35" t="s">
        <v>173</v>
      </c>
      <c r="AH64" s="38">
        <v>44230</v>
      </c>
      <c r="AI64" s="34"/>
      <c r="AJ64" s="28" t="s">
        <v>23</v>
      </c>
      <c r="AK64" s="34" t="s">
        <v>21</v>
      </c>
      <c r="AL64" s="34" t="s">
        <v>24</v>
      </c>
      <c r="AM64" s="39">
        <v>2740</v>
      </c>
      <c r="AN64" s="39">
        <v>40</v>
      </c>
      <c r="AO64" s="34">
        <v>259</v>
      </c>
      <c r="AP64" s="34">
        <v>48</v>
      </c>
      <c r="AQ64" s="17">
        <v>1797</v>
      </c>
      <c r="AR64" s="17">
        <v>2051</v>
      </c>
      <c r="AS64" s="22">
        <v>1460.0416230175017</v>
      </c>
      <c r="AT64" s="22">
        <v>1724.7775815478428</v>
      </c>
      <c r="AU64" s="36" t="s">
        <v>78</v>
      </c>
      <c r="AV64" s="35"/>
      <c r="AW64" s="37">
        <v>1384</v>
      </c>
      <c r="AX64" s="37">
        <v>1731</v>
      </c>
      <c r="AY64" s="35" t="s">
        <v>33</v>
      </c>
      <c r="AZ64" s="70"/>
      <c r="BA64" s="70"/>
    </row>
    <row r="65" spans="1:53" ht="26.4" x14ac:dyDescent="0.25">
      <c r="A65" s="26" t="s">
        <v>777</v>
      </c>
      <c r="B65" s="10" t="s">
        <v>182</v>
      </c>
      <c r="C65" s="56"/>
      <c r="D65" s="57"/>
      <c r="E65" s="57"/>
      <c r="F65" s="57"/>
      <c r="G65" s="57"/>
      <c r="H65" s="53"/>
      <c r="I65" s="10" t="s">
        <v>183</v>
      </c>
      <c r="J65" s="34" t="s">
        <v>20</v>
      </c>
      <c r="K65" s="34" t="s">
        <v>20</v>
      </c>
      <c r="L65" s="34" t="s">
        <v>20</v>
      </c>
      <c r="M65" s="34" t="s">
        <v>20</v>
      </c>
      <c r="N65" s="34" t="s">
        <v>20</v>
      </c>
      <c r="O65" s="34" t="s">
        <v>20</v>
      </c>
      <c r="P65" s="34" t="s">
        <v>20</v>
      </c>
      <c r="Q65" s="34" t="s">
        <v>20</v>
      </c>
      <c r="R65" s="34" t="s">
        <v>21</v>
      </c>
      <c r="S65" s="34" t="s">
        <v>20</v>
      </c>
      <c r="T65" s="34">
        <v>1</v>
      </c>
      <c r="U65" s="34" t="s">
        <v>21</v>
      </c>
      <c r="V65" s="28" t="str">
        <f t="shared" si="3"/>
        <v>Yes</v>
      </c>
      <c r="W65" s="34" t="s">
        <v>20</v>
      </c>
      <c r="X65" s="28">
        <f t="shared" si="4"/>
        <v>2</v>
      </c>
      <c r="Y65" s="34">
        <f t="shared" si="0"/>
        <v>3</v>
      </c>
      <c r="Z65" s="34" t="s">
        <v>21</v>
      </c>
      <c r="AA65" s="34" t="s">
        <v>21</v>
      </c>
      <c r="AB65" s="29" t="str">
        <f t="shared" si="1"/>
        <v>Yes</v>
      </c>
      <c r="AC65" s="34" t="s">
        <v>21</v>
      </c>
      <c r="AD65" s="34" t="s">
        <v>21</v>
      </c>
      <c r="AE65" s="34">
        <f t="shared" si="2"/>
        <v>5</v>
      </c>
      <c r="AF65" s="34" t="s">
        <v>21</v>
      </c>
      <c r="AG65" s="35" t="s">
        <v>173</v>
      </c>
      <c r="AH65" s="34">
        <v>3</v>
      </c>
      <c r="AI65" s="34"/>
      <c r="AJ65" s="28" t="s">
        <v>23</v>
      </c>
      <c r="AK65" s="34" t="s">
        <v>21</v>
      </c>
      <c r="AL65" s="34" t="s">
        <v>24</v>
      </c>
      <c r="AM65" s="42">
        <v>3280</v>
      </c>
      <c r="AN65" s="42">
        <v>40</v>
      </c>
      <c r="AO65" s="34">
        <v>259</v>
      </c>
      <c r="AP65" s="34">
        <v>48</v>
      </c>
      <c r="AQ65" s="18">
        <v>2485</v>
      </c>
      <c r="AR65" s="18">
        <v>2748</v>
      </c>
      <c r="AS65" s="22">
        <v>2335.0099260115712</v>
      </c>
      <c r="AT65" s="22">
        <v>2601.9984693294114</v>
      </c>
      <c r="AU65" s="36" t="s">
        <v>32</v>
      </c>
      <c r="AV65" s="35"/>
      <c r="AW65" s="37">
        <v>2389</v>
      </c>
      <c r="AX65" s="37">
        <v>2673</v>
      </c>
      <c r="AY65" s="35" t="s">
        <v>33</v>
      </c>
      <c r="AZ65" s="70"/>
      <c r="BA65" s="70"/>
    </row>
    <row r="66" spans="1:53" ht="26.4" x14ac:dyDescent="0.25">
      <c r="A66" s="26" t="s">
        <v>777</v>
      </c>
      <c r="B66" s="10" t="s">
        <v>184</v>
      </c>
      <c r="C66" s="56"/>
      <c r="D66" s="57"/>
      <c r="E66" s="57"/>
      <c r="F66" s="57"/>
      <c r="G66" s="57"/>
      <c r="H66" s="53"/>
      <c r="I66" s="10" t="s">
        <v>183</v>
      </c>
      <c r="J66" s="34" t="s">
        <v>20</v>
      </c>
      <c r="K66" s="34" t="s">
        <v>20</v>
      </c>
      <c r="L66" s="34" t="s">
        <v>20</v>
      </c>
      <c r="M66" s="34" t="s">
        <v>20</v>
      </c>
      <c r="N66" s="34" t="s">
        <v>20</v>
      </c>
      <c r="O66" s="34" t="s">
        <v>20</v>
      </c>
      <c r="P66" s="34" t="s">
        <v>20</v>
      </c>
      <c r="Q66" s="34" t="s">
        <v>20</v>
      </c>
      <c r="R66" s="34" t="s">
        <v>21</v>
      </c>
      <c r="S66" s="34" t="s">
        <v>20</v>
      </c>
      <c r="T66" s="34">
        <v>1</v>
      </c>
      <c r="U66" s="34" t="s">
        <v>21</v>
      </c>
      <c r="V66" s="28" t="str">
        <f t="shared" si="3"/>
        <v>Yes</v>
      </c>
      <c r="W66" s="34" t="s">
        <v>20</v>
      </c>
      <c r="X66" s="28">
        <f t="shared" si="4"/>
        <v>2</v>
      </c>
      <c r="Y66" s="34">
        <f t="shared" ref="Y66:Y129" si="5">T66+X66</f>
        <v>3</v>
      </c>
      <c r="Z66" s="34" t="s">
        <v>21</v>
      </c>
      <c r="AA66" s="34" t="s">
        <v>808</v>
      </c>
      <c r="AB66" s="29" t="str">
        <f t="shared" ref="AB66:AB129" si="6">IF( IF(ISTEXT(AQ66), TRUE, FALSE), "No radiocarbon age analysis", IF(ABS((MEDIAN(AS66,AW66,AX66)-MEDIAN(AT66,AW66,AX66))/(MAX(AT66,AX66)-MIN(AS66,AW66)))&gt;0.3,"Yes","No"))</f>
        <v>Yes</v>
      </c>
      <c r="AC66" s="34" t="s">
        <v>21</v>
      </c>
      <c r="AD66" s="34" t="s">
        <v>21</v>
      </c>
      <c r="AE66" s="34">
        <f t="shared" ref="AE66:AE129" si="7">COUNTIF(Z66:AD66,"Yes")</f>
        <v>4</v>
      </c>
      <c r="AF66" s="34" t="s">
        <v>21</v>
      </c>
      <c r="AG66" s="35" t="s">
        <v>173</v>
      </c>
      <c r="AH66" s="34">
        <v>3</v>
      </c>
      <c r="AI66" s="34"/>
      <c r="AJ66" s="28" t="s">
        <v>23</v>
      </c>
      <c r="AK66" s="34" t="s">
        <v>21</v>
      </c>
      <c r="AL66" s="34" t="s">
        <v>24</v>
      </c>
      <c r="AM66" s="39">
        <v>3765</v>
      </c>
      <c r="AN66" s="39">
        <v>40</v>
      </c>
      <c r="AO66" s="34">
        <v>259</v>
      </c>
      <c r="AP66" s="34">
        <v>48</v>
      </c>
      <c r="AQ66" s="17">
        <v>3093</v>
      </c>
      <c r="AR66" s="17">
        <v>3356</v>
      </c>
      <c r="AS66" s="22">
        <v>2919.865898123684</v>
      </c>
      <c r="AT66" s="22">
        <v>3186.2657651259101</v>
      </c>
      <c r="AU66" s="36" t="s">
        <v>83</v>
      </c>
      <c r="AV66" s="35"/>
      <c r="AW66" s="37">
        <v>2865</v>
      </c>
      <c r="AX66" s="37">
        <v>3162</v>
      </c>
      <c r="AY66" s="35" t="s">
        <v>33</v>
      </c>
      <c r="AZ66" s="70"/>
      <c r="BA66" s="70"/>
    </row>
    <row r="67" spans="1:53" ht="26.4" x14ac:dyDescent="0.25">
      <c r="A67" s="26" t="s">
        <v>777</v>
      </c>
      <c r="B67" s="10" t="s">
        <v>185</v>
      </c>
      <c r="C67" s="56"/>
      <c r="D67" s="57"/>
      <c r="E67" s="57"/>
      <c r="F67" s="57"/>
      <c r="G67" s="57"/>
      <c r="H67" s="53"/>
      <c r="I67" s="10" t="s">
        <v>183</v>
      </c>
      <c r="J67" s="34" t="s">
        <v>20</v>
      </c>
      <c r="K67" s="34" t="s">
        <v>20</v>
      </c>
      <c r="L67" s="34" t="s">
        <v>20</v>
      </c>
      <c r="M67" s="34" t="s">
        <v>20</v>
      </c>
      <c r="N67" s="34" t="s">
        <v>20</v>
      </c>
      <c r="O67" s="34" t="s">
        <v>20</v>
      </c>
      <c r="P67" s="34" t="s">
        <v>20</v>
      </c>
      <c r="Q67" s="34" t="s">
        <v>20</v>
      </c>
      <c r="R67" s="34" t="s">
        <v>21</v>
      </c>
      <c r="S67" s="34" t="s">
        <v>20</v>
      </c>
      <c r="T67" s="34">
        <v>1</v>
      </c>
      <c r="U67" s="34" t="s">
        <v>21</v>
      </c>
      <c r="V67" s="28" t="str">
        <f t="shared" ref="V67:V130" si="8">IF(AE67&lt;3, "No", "Yes")</f>
        <v>Yes</v>
      </c>
      <c r="W67" s="34" t="s">
        <v>20</v>
      </c>
      <c r="X67" s="28">
        <f t="shared" ref="X67:X130" si="9">COUNTIF(U67:W67,"Yes")</f>
        <v>2</v>
      </c>
      <c r="Y67" s="34">
        <f t="shared" si="5"/>
        <v>3</v>
      </c>
      <c r="Z67" s="34" t="s">
        <v>21</v>
      </c>
      <c r="AA67" s="34" t="s">
        <v>808</v>
      </c>
      <c r="AB67" s="29" t="str">
        <f t="shared" si="6"/>
        <v>Yes</v>
      </c>
      <c r="AC67" s="34" t="s">
        <v>21</v>
      </c>
      <c r="AD67" s="34" t="s">
        <v>21</v>
      </c>
      <c r="AE67" s="34">
        <f t="shared" si="7"/>
        <v>4</v>
      </c>
      <c r="AF67" s="34" t="s">
        <v>21</v>
      </c>
      <c r="AG67" s="35" t="s">
        <v>173</v>
      </c>
      <c r="AH67" s="34">
        <v>3</v>
      </c>
      <c r="AI67" s="34"/>
      <c r="AJ67" s="28" t="s">
        <v>23</v>
      </c>
      <c r="AK67" s="34" t="s">
        <v>21</v>
      </c>
      <c r="AL67" s="34" t="s">
        <v>24</v>
      </c>
      <c r="AM67" s="39">
        <v>4520</v>
      </c>
      <c r="AN67" s="39">
        <v>40</v>
      </c>
      <c r="AO67" s="34">
        <v>259</v>
      </c>
      <c r="AP67" s="34">
        <v>48</v>
      </c>
      <c r="AQ67" s="17">
        <v>4035</v>
      </c>
      <c r="AR67" s="17">
        <v>4355</v>
      </c>
      <c r="AS67" s="22">
        <v>3343.8030433218828</v>
      </c>
      <c r="AT67" s="22">
        <v>3678.2484349298406</v>
      </c>
      <c r="AU67" s="36" t="s">
        <v>85</v>
      </c>
      <c r="AV67" s="35"/>
      <c r="AW67" s="37">
        <v>3287</v>
      </c>
      <c r="AX67" s="37">
        <v>3596</v>
      </c>
      <c r="AY67" s="35" t="s">
        <v>33</v>
      </c>
      <c r="AZ67" s="70"/>
      <c r="BA67" s="70"/>
    </row>
    <row r="68" spans="1:53" ht="26.4" x14ac:dyDescent="0.25">
      <c r="A68" s="26" t="s">
        <v>777</v>
      </c>
      <c r="B68" s="10" t="s">
        <v>186</v>
      </c>
      <c r="C68" s="56"/>
      <c r="D68" s="57"/>
      <c r="E68" s="57"/>
      <c r="F68" s="57"/>
      <c r="G68" s="57"/>
      <c r="H68" s="53"/>
      <c r="I68" s="10" t="s">
        <v>183</v>
      </c>
      <c r="J68" s="34" t="s">
        <v>20</v>
      </c>
      <c r="K68" s="34" t="s">
        <v>20</v>
      </c>
      <c r="L68" s="34" t="s">
        <v>20</v>
      </c>
      <c r="M68" s="34" t="s">
        <v>20</v>
      </c>
      <c r="N68" s="34" t="s">
        <v>20</v>
      </c>
      <c r="O68" s="34" t="s">
        <v>20</v>
      </c>
      <c r="P68" s="34" t="s">
        <v>21</v>
      </c>
      <c r="Q68" s="34" t="s">
        <v>20</v>
      </c>
      <c r="R68" s="34" t="s">
        <v>20</v>
      </c>
      <c r="S68" s="34" t="s">
        <v>20</v>
      </c>
      <c r="T68" s="34">
        <v>2</v>
      </c>
      <c r="U68" s="34" t="s">
        <v>21</v>
      </c>
      <c r="V68" s="28" t="str">
        <f t="shared" si="8"/>
        <v>Yes</v>
      </c>
      <c r="W68" s="34" t="s">
        <v>20</v>
      </c>
      <c r="X68" s="28">
        <f t="shared" si="9"/>
        <v>2</v>
      </c>
      <c r="Y68" s="34">
        <f t="shared" si="5"/>
        <v>4</v>
      </c>
      <c r="Z68" s="34" t="s">
        <v>21</v>
      </c>
      <c r="AA68" s="34" t="s">
        <v>808</v>
      </c>
      <c r="AB68" s="29" t="str">
        <f t="shared" si="6"/>
        <v>Yes</v>
      </c>
      <c r="AC68" s="34" t="s">
        <v>21</v>
      </c>
      <c r="AD68" s="34" t="s">
        <v>21</v>
      </c>
      <c r="AE68" s="34">
        <f t="shared" si="7"/>
        <v>4</v>
      </c>
      <c r="AF68" s="34" t="s">
        <v>20</v>
      </c>
      <c r="AG68" s="35" t="s">
        <v>173</v>
      </c>
      <c r="AH68" s="34">
        <v>1</v>
      </c>
      <c r="AI68" s="34"/>
      <c r="AJ68" s="28" t="s">
        <v>23</v>
      </c>
      <c r="AK68" s="34" t="s">
        <v>21</v>
      </c>
      <c r="AL68" s="34" t="s">
        <v>24</v>
      </c>
      <c r="AM68" s="42"/>
      <c r="AN68" s="42"/>
      <c r="AO68" s="34">
        <v>259</v>
      </c>
      <c r="AP68" s="34">
        <v>48</v>
      </c>
      <c r="AQ68" s="18">
        <v>4506</v>
      </c>
      <c r="AR68" s="18">
        <v>4289</v>
      </c>
      <c r="AS68" s="22">
        <v>3971.1483381774183</v>
      </c>
      <c r="AT68" s="22">
        <v>4196.1029533654746</v>
      </c>
      <c r="AU68" s="36" t="s">
        <v>88</v>
      </c>
      <c r="AV68" s="35"/>
      <c r="AW68" s="37">
        <v>3918</v>
      </c>
      <c r="AX68" s="37">
        <v>4278</v>
      </c>
      <c r="AY68" s="35" t="s">
        <v>33</v>
      </c>
      <c r="AZ68" s="70"/>
      <c r="BA68" s="70"/>
    </row>
    <row r="69" spans="1:53" ht="26.4" x14ac:dyDescent="0.25">
      <c r="A69" s="26" t="s">
        <v>777</v>
      </c>
      <c r="B69" s="10" t="s">
        <v>187</v>
      </c>
      <c r="C69" s="56"/>
      <c r="D69" s="57"/>
      <c r="E69" s="57"/>
      <c r="F69" s="57"/>
      <c r="G69" s="57"/>
      <c r="H69" s="53"/>
      <c r="I69" s="10" t="s">
        <v>181</v>
      </c>
      <c r="J69" s="34" t="s">
        <v>20</v>
      </c>
      <c r="K69" s="34" t="s">
        <v>20</v>
      </c>
      <c r="L69" s="34" t="s">
        <v>20</v>
      </c>
      <c r="M69" s="34" t="s">
        <v>20</v>
      </c>
      <c r="N69" s="34" t="s">
        <v>20</v>
      </c>
      <c r="O69" s="34" t="s">
        <v>20</v>
      </c>
      <c r="P69" s="34" t="s">
        <v>21</v>
      </c>
      <c r="Q69" s="34" t="s">
        <v>20</v>
      </c>
      <c r="R69" s="34" t="s">
        <v>20</v>
      </c>
      <c r="S69" s="34" t="s">
        <v>20</v>
      </c>
      <c r="T69" s="34">
        <v>2</v>
      </c>
      <c r="U69" s="34" t="s">
        <v>21</v>
      </c>
      <c r="V69" s="28" t="str">
        <f t="shared" si="8"/>
        <v>Yes</v>
      </c>
      <c r="W69" s="34" t="s">
        <v>20</v>
      </c>
      <c r="X69" s="28">
        <f t="shared" si="9"/>
        <v>2</v>
      </c>
      <c r="Y69" s="34">
        <f t="shared" si="5"/>
        <v>4</v>
      </c>
      <c r="Z69" s="34" t="s">
        <v>21</v>
      </c>
      <c r="AA69" s="34" t="s">
        <v>808</v>
      </c>
      <c r="AB69" s="29" t="str">
        <f t="shared" si="6"/>
        <v>Yes</v>
      </c>
      <c r="AC69" s="34" t="s">
        <v>21</v>
      </c>
      <c r="AD69" s="34" t="s">
        <v>21</v>
      </c>
      <c r="AE69" s="34">
        <f t="shared" si="7"/>
        <v>4</v>
      </c>
      <c r="AF69" s="34" t="s">
        <v>20</v>
      </c>
      <c r="AG69" s="35" t="s">
        <v>173</v>
      </c>
      <c r="AH69" s="34">
        <v>1</v>
      </c>
      <c r="AI69" s="34"/>
      <c r="AJ69" s="28" t="s">
        <v>23</v>
      </c>
      <c r="AK69" s="34" t="s">
        <v>21</v>
      </c>
      <c r="AL69" s="34" t="s">
        <v>24</v>
      </c>
      <c r="AM69" s="39">
        <v>5220</v>
      </c>
      <c r="AN69" s="39">
        <v>40</v>
      </c>
      <c r="AO69" s="34">
        <v>259</v>
      </c>
      <c r="AP69" s="34">
        <v>48</v>
      </c>
      <c r="AQ69" s="17">
        <v>4959</v>
      </c>
      <c r="AR69" s="17">
        <v>5271</v>
      </c>
      <c r="AS69" s="22">
        <v>4655.2012231927883</v>
      </c>
      <c r="AT69" s="22">
        <v>4974.5162036775473</v>
      </c>
      <c r="AU69" s="36" t="s">
        <v>90</v>
      </c>
      <c r="AV69" s="35"/>
      <c r="AW69" s="37">
        <v>4579</v>
      </c>
      <c r="AX69" s="37">
        <v>4940</v>
      </c>
      <c r="AY69" s="35" t="s">
        <v>33</v>
      </c>
      <c r="AZ69" s="70"/>
      <c r="BA69" s="70"/>
    </row>
    <row r="70" spans="1:53" ht="26.4" x14ac:dyDescent="0.25">
      <c r="A70" s="26" t="s">
        <v>777</v>
      </c>
      <c r="B70" s="10" t="s">
        <v>188</v>
      </c>
      <c r="C70" s="56"/>
      <c r="D70" s="57"/>
      <c r="E70" s="57"/>
      <c r="F70" s="57"/>
      <c r="G70" s="57"/>
      <c r="H70" s="53"/>
      <c r="I70" s="10" t="s">
        <v>189</v>
      </c>
      <c r="J70" s="34" t="s">
        <v>20</v>
      </c>
      <c r="K70" s="34" t="s">
        <v>20</v>
      </c>
      <c r="L70" s="34" t="s">
        <v>20</v>
      </c>
      <c r="M70" s="34" t="s">
        <v>20</v>
      </c>
      <c r="N70" s="34" t="s">
        <v>20</v>
      </c>
      <c r="O70" s="34" t="s">
        <v>20</v>
      </c>
      <c r="P70" s="34" t="s">
        <v>21</v>
      </c>
      <c r="Q70" s="34" t="s">
        <v>20</v>
      </c>
      <c r="R70" s="34" t="s">
        <v>20</v>
      </c>
      <c r="S70" s="34" t="s">
        <v>20</v>
      </c>
      <c r="T70" s="34">
        <v>2</v>
      </c>
      <c r="U70" s="34" t="s">
        <v>21</v>
      </c>
      <c r="V70" s="28" t="str">
        <f t="shared" si="8"/>
        <v>Yes</v>
      </c>
      <c r="W70" s="34" t="s">
        <v>20</v>
      </c>
      <c r="X70" s="28">
        <f t="shared" si="9"/>
        <v>2</v>
      </c>
      <c r="Y70" s="34">
        <f t="shared" si="5"/>
        <v>4</v>
      </c>
      <c r="Z70" s="34" t="s">
        <v>21</v>
      </c>
      <c r="AA70" s="34" t="s">
        <v>21</v>
      </c>
      <c r="AB70" s="29" t="str">
        <f t="shared" si="6"/>
        <v>No</v>
      </c>
      <c r="AC70" s="34" t="s">
        <v>21</v>
      </c>
      <c r="AD70" s="34" t="s">
        <v>21</v>
      </c>
      <c r="AE70" s="34">
        <f t="shared" si="7"/>
        <v>4</v>
      </c>
      <c r="AF70" s="34" t="s">
        <v>20</v>
      </c>
      <c r="AG70" s="35" t="s">
        <v>173</v>
      </c>
      <c r="AH70" s="34">
        <v>2</v>
      </c>
      <c r="AI70" s="38">
        <v>44385</v>
      </c>
      <c r="AJ70" s="28" t="s">
        <v>23</v>
      </c>
      <c r="AK70" s="34" t="s">
        <v>21</v>
      </c>
      <c r="AL70" s="34" t="s">
        <v>24</v>
      </c>
      <c r="AM70" s="39">
        <v>5855</v>
      </c>
      <c r="AN70" s="39">
        <v>30</v>
      </c>
      <c r="AO70" s="34">
        <v>259</v>
      </c>
      <c r="AP70" s="34">
        <v>48</v>
      </c>
      <c r="AQ70" s="17">
        <v>5723</v>
      </c>
      <c r="AR70" s="17">
        <v>5918</v>
      </c>
      <c r="AS70" s="22">
        <v>5534.5896737176809</v>
      </c>
      <c r="AT70" s="22">
        <v>5744.9098316780864</v>
      </c>
      <c r="AU70" s="36" t="s">
        <v>39</v>
      </c>
      <c r="AV70" s="35"/>
      <c r="AW70" s="37">
        <v>5824</v>
      </c>
      <c r="AX70" s="37">
        <v>6100</v>
      </c>
      <c r="AY70" s="35" t="s">
        <v>33</v>
      </c>
      <c r="AZ70" s="70"/>
      <c r="BA70" s="70"/>
    </row>
    <row r="71" spans="1:53" ht="26.4" x14ac:dyDescent="0.25">
      <c r="A71" s="26" t="s">
        <v>777</v>
      </c>
      <c r="B71" s="10" t="s">
        <v>190</v>
      </c>
      <c r="C71" s="56"/>
      <c r="D71" s="57"/>
      <c r="E71" s="57"/>
      <c r="F71" s="57"/>
      <c r="G71" s="57"/>
      <c r="H71" s="53"/>
      <c r="I71" s="10" t="s">
        <v>191</v>
      </c>
      <c r="J71" s="34" t="s">
        <v>20</v>
      </c>
      <c r="K71" s="34" t="s">
        <v>20</v>
      </c>
      <c r="L71" s="34" t="s">
        <v>20</v>
      </c>
      <c r="M71" s="34" t="s">
        <v>20</v>
      </c>
      <c r="N71" s="34" t="s">
        <v>20</v>
      </c>
      <c r="O71" s="34" t="s">
        <v>20</v>
      </c>
      <c r="P71" s="34" t="s">
        <v>20</v>
      </c>
      <c r="Q71" s="34" t="s">
        <v>20</v>
      </c>
      <c r="R71" s="34" t="s">
        <v>21</v>
      </c>
      <c r="S71" s="34" t="s">
        <v>20</v>
      </c>
      <c r="T71" s="34">
        <v>1</v>
      </c>
      <c r="U71" s="34" t="s">
        <v>21</v>
      </c>
      <c r="V71" s="28" t="str">
        <f t="shared" si="8"/>
        <v>Yes</v>
      </c>
      <c r="W71" s="34" t="s">
        <v>20</v>
      </c>
      <c r="X71" s="28">
        <f t="shared" si="9"/>
        <v>2</v>
      </c>
      <c r="Y71" s="34">
        <f t="shared" si="5"/>
        <v>3</v>
      </c>
      <c r="Z71" s="34" t="s">
        <v>21</v>
      </c>
      <c r="AA71" s="34" t="s">
        <v>20</v>
      </c>
      <c r="AB71" s="29" t="str">
        <f t="shared" si="6"/>
        <v>Yes</v>
      </c>
      <c r="AC71" s="34" t="s">
        <v>21</v>
      </c>
      <c r="AD71" s="34" t="s">
        <v>21</v>
      </c>
      <c r="AE71" s="34">
        <f t="shared" si="7"/>
        <v>4</v>
      </c>
      <c r="AF71" s="34" t="s">
        <v>20</v>
      </c>
      <c r="AG71" s="35" t="s">
        <v>173</v>
      </c>
      <c r="AH71" s="34">
        <v>1</v>
      </c>
      <c r="AI71" s="34"/>
      <c r="AJ71" s="28" t="s">
        <v>23</v>
      </c>
      <c r="AK71" s="34" t="s">
        <v>21</v>
      </c>
      <c r="AL71" s="34" t="s">
        <v>24</v>
      </c>
      <c r="AM71" s="42">
        <v>6595</v>
      </c>
      <c r="AN71" s="42">
        <v>40</v>
      </c>
      <c r="AO71" s="34">
        <v>259</v>
      </c>
      <c r="AP71" s="34">
        <v>48</v>
      </c>
      <c r="AQ71" s="18">
        <v>6501</v>
      </c>
      <c r="AR71" s="18">
        <v>6758</v>
      </c>
      <c r="AS71" s="22">
        <v>6283.7672263133009</v>
      </c>
      <c r="AT71" s="22">
        <v>6573.1877539278312</v>
      </c>
      <c r="AU71" s="36" t="s">
        <v>42</v>
      </c>
      <c r="AV71" s="35"/>
      <c r="AW71" s="37">
        <v>6333</v>
      </c>
      <c r="AX71" s="37">
        <v>6612</v>
      </c>
      <c r="AY71" s="35" t="s">
        <v>33</v>
      </c>
      <c r="AZ71" s="70"/>
      <c r="BA71" s="70"/>
    </row>
    <row r="72" spans="1:53" ht="26.4" x14ac:dyDescent="0.25">
      <c r="A72" s="26" t="s">
        <v>777</v>
      </c>
      <c r="B72" s="10" t="s">
        <v>192</v>
      </c>
      <c r="C72" s="56"/>
      <c r="D72" s="57"/>
      <c r="E72" s="57"/>
      <c r="F72" s="57"/>
      <c r="G72" s="57"/>
      <c r="H72" s="53"/>
      <c r="I72" s="10" t="s">
        <v>191</v>
      </c>
      <c r="J72" s="34" t="s">
        <v>20</v>
      </c>
      <c r="K72" s="34" t="s">
        <v>20</v>
      </c>
      <c r="L72" s="34" t="s">
        <v>20</v>
      </c>
      <c r="M72" s="34" t="s">
        <v>20</v>
      </c>
      <c r="N72" s="34" t="s">
        <v>20</v>
      </c>
      <c r="O72" s="34" t="s">
        <v>20</v>
      </c>
      <c r="P72" s="34" t="s">
        <v>21</v>
      </c>
      <c r="Q72" s="34" t="s">
        <v>20</v>
      </c>
      <c r="R72" s="34" t="s">
        <v>20</v>
      </c>
      <c r="S72" s="34" t="s">
        <v>20</v>
      </c>
      <c r="T72" s="34">
        <v>2</v>
      </c>
      <c r="U72" s="34" t="s">
        <v>21</v>
      </c>
      <c r="V72" s="28" t="str">
        <f t="shared" si="8"/>
        <v>Yes</v>
      </c>
      <c r="W72" s="34" t="s">
        <v>20</v>
      </c>
      <c r="X72" s="28">
        <f t="shared" si="9"/>
        <v>2</v>
      </c>
      <c r="Y72" s="34">
        <f t="shared" si="5"/>
        <v>4</v>
      </c>
      <c r="Z72" s="34" t="s">
        <v>21</v>
      </c>
      <c r="AA72" s="34" t="s">
        <v>20</v>
      </c>
      <c r="AB72" s="29" t="str">
        <f t="shared" si="6"/>
        <v>No</v>
      </c>
      <c r="AC72" s="34" t="s">
        <v>21</v>
      </c>
      <c r="AD72" s="34" t="s">
        <v>21</v>
      </c>
      <c r="AE72" s="34">
        <f t="shared" si="7"/>
        <v>3</v>
      </c>
      <c r="AF72" s="34" t="s">
        <v>21</v>
      </c>
      <c r="AG72" s="35" t="s">
        <v>173</v>
      </c>
      <c r="AH72" s="34">
        <v>1</v>
      </c>
      <c r="AI72" s="34"/>
      <c r="AJ72" s="34" t="s">
        <v>77</v>
      </c>
      <c r="AK72" s="34" t="s">
        <v>21</v>
      </c>
      <c r="AL72" s="34" t="s">
        <v>24</v>
      </c>
      <c r="AM72" s="39">
        <v>7165</v>
      </c>
      <c r="AN72" s="39">
        <v>45</v>
      </c>
      <c r="AO72" s="34">
        <v>259</v>
      </c>
      <c r="AP72" s="34">
        <v>48</v>
      </c>
      <c r="AQ72" s="17">
        <v>7189</v>
      </c>
      <c r="AR72" s="17">
        <v>7406</v>
      </c>
      <c r="AS72" s="22">
        <v>6877.7857927394907</v>
      </c>
      <c r="AT72" s="22">
        <v>7132.9741103075457</v>
      </c>
      <c r="AU72" s="36" t="s">
        <v>45</v>
      </c>
      <c r="AV72" s="35"/>
      <c r="AW72" s="37">
        <v>7062</v>
      </c>
      <c r="AX72" s="37">
        <v>7304</v>
      </c>
      <c r="AY72" s="35" t="s">
        <v>33</v>
      </c>
      <c r="AZ72" s="70"/>
      <c r="BA72" s="70"/>
    </row>
    <row r="73" spans="1:53" ht="26.4" x14ac:dyDescent="0.25">
      <c r="A73" s="26" t="s">
        <v>777</v>
      </c>
      <c r="B73" s="10" t="s">
        <v>193</v>
      </c>
      <c r="C73" s="56"/>
      <c r="D73" s="57"/>
      <c r="E73" s="57"/>
      <c r="F73" s="57"/>
      <c r="G73" s="57"/>
      <c r="H73" s="53"/>
      <c r="I73" s="10" t="s">
        <v>194</v>
      </c>
      <c r="J73" s="34" t="s">
        <v>20</v>
      </c>
      <c r="K73" s="34" t="s">
        <v>20</v>
      </c>
      <c r="L73" s="34" t="s">
        <v>20</v>
      </c>
      <c r="M73" s="34" t="s">
        <v>20</v>
      </c>
      <c r="N73" s="34" t="s">
        <v>20</v>
      </c>
      <c r="O73" s="34" t="s">
        <v>20</v>
      </c>
      <c r="P73" s="34" t="s">
        <v>21</v>
      </c>
      <c r="Q73" s="34" t="s">
        <v>20</v>
      </c>
      <c r="R73" s="34" t="s">
        <v>20</v>
      </c>
      <c r="S73" s="34" t="s">
        <v>20</v>
      </c>
      <c r="T73" s="34">
        <v>2</v>
      </c>
      <c r="U73" s="34" t="s">
        <v>21</v>
      </c>
      <c r="V73" s="28" t="str">
        <f t="shared" si="8"/>
        <v>Yes</v>
      </c>
      <c r="W73" s="34" t="s">
        <v>20</v>
      </c>
      <c r="X73" s="28">
        <f t="shared" si="9"/>
        <v>2</v>
      </c>
      <c r="Y73" s="34">
        <f t="shared" si="5"/>
        <v>4</v>
      </c>
      <c r="Z73" s="34" t="s">
        <v>21</v>
      </c>
      <c r="AA73" s="34" t="s">
        <v>20</v>
      </c>
      <c r="AB73" s="29" t="str">
        <f t="shared" si="6"/>
        <v>Yes</v>
      </c>
      <c r="AC73" s="34" t="s">
        <v>21</v>
      </c>
      <c r="AD73" s="34" t="s">
        <v>21</v>
      </c>
      <c r="AE73" s="34">
        <f t="shared" si="7"/>
        <v>4</v>
      </c>
      <c r="AF73" s="34" t="s">
        <v>20</v>
      </c>
      <c r="AG73" s="35" t="s">
        <v>173</v>
      </c>
      <c r="AH73" s="34">
        <v>1</v>
      </c>
      <c r="AI73" s="34"/>
      <c r="AJ73" s="28" t="s">
        <v>23</v>
      </c>
      <c r="AK73" s="34" t="s">
        <v>21</v>
      </c>
      <c r="AL73" s="34" t="s">
        <v>24</v>
      </c>
      <c r="AM73" s="39">
        <v>7680</v>
      </c>
      <c r="AN73" s="39">
        <v>40</v>
      </c>
      <c r="AO73" s="34">
        <v>259</v>
      </c>
      <c r="AP73" s="34">
        <v>48</v>
      </c>
      <c r="AQ73" s="17">
        <v>7638</v>
      </c>
      <c r="AR73" s="17">
        <v>7859</v>
      </c>
      <c r="AS73" s="22">
        <v>7434.3171462203545</v>
      </c>
      <c r="AT73" s="22">
        <v>7665.0038911607908</v>
      </c>
      <c r="AU73" s="36" t="s">
        <v>48</v>
      </c>
      <c r="AV73" s="35"/>
      <c r="AW73" s="37">
        <v>7487</v>
      </c>
      <c r="AX73" s="37">
        <v>7763</v>
      </c>
      <c r="AY73" s="35" t="s">
        <v>33</v>
      </c>
      <c r="AZ73" s="70"/>
      <c r="BA73" s="70"/>
    </row>
    <row r="74" spans="1:53" ht="26.4" x14ac:dyDescent="0.25">
      <c r="A74" s="26" t="s">
        <v>777</v>
      </c>
      <c r="B74" s="10" t="s">
        <v>195</v>
      </c>
      <c r="C74" s="56"/>
      <c r="D74" s="57"/>
      <c r="E74" s="57"/>
      <c r="F74" s="57"/>
      <c r="G74" s="57"/>
      <c r="H74" s="53"/>
      <c r="I74" s="10" t="s">
        <v>194</v>
      </c>
      <c r="J74" s="34" t="s">
        <v>20</v>
      </c>
      <c r="K74" s="34" t="s">
        <v>20</v>
      </c>
      <c r="L74" s="34" t="s">
        <v>20</v>
      </c>
      <c r="M74" s="34" t="s">
        <v>20</v>
      </c>
      <c r="N74" s="34" t="s">
        <v>20</v>
      </c>
      <c r="O74" s="34" t="s">
        <v>20</v>
      </c>
      <c r="P74" s="34" t="s">
        <v>20</v>
      </c>
      <c r="Q74" s="34" t="s">
        <v>20</v>
      </c>
      <c r="R74" s="34" t="s">
        <v>20</v>
      </c>
      <c r="S74" s="34" t="s">
        <v>20</v>
      </c>
      <c r="T74" s="34">
        <v>0</v>
      </c>
      <c r="U74" s="34" t="s">
        <v>20</v>
      </c>
      <c r="V74" s="28" t="str">
        <f t="shared" si="8"/>
        <v>Yes</v>
      </c>
      <c r="W74" s="34" t="s">
        <v>20</v>
      </c>
      <c r="X74" s="28">
        <f t="shared" si="9"/>
        <v>1</v>
      </c>
      <c r="Y74" s="34">
        <f t="shared" si="5"/>
        <v>1</v>
      </c>
      <c r="Z74" s="34" t="s">
        <v>21</v>
      </c>
      <c r="AA74" s="34" t="s">
        <v>20</v>
      </c>
      <c r="AB74" s="29" t="str">
        <f t="shared" si="6"/>
        <v>No radiocarbon age analysis</v>
      </c>
      <c r="AC74" s="34" t="s">
        <v>21</v>
      </c>
      <c r="AD74" s="34" t="s">
        <v>21</v>
      </c>
      <c r="AE74" s="34">
        <f t="shared" si="7"/>
        <v>3</v>
      </c>
      <c r="AF74" s="34" t="s">
        <v>20</v>
      </c>
      <c r="AG74" s="35" t="s">
        <v>196</v>
      </c>
      <c r="AH74" s="34">
        <v>1</v>
      </c>
      <c r="AI74" s="34"/>
      <c r="AJ74" s="28" t="s">
        <v>23</v>
      </c>
      <c r="AK74" s="34" t="s">
        <v>21</v>
      </c>
      <c r="AL74" s="34" t="s">
        <v>24</v>
      </c>
      <c r="AM74" s="41"/>
      <c r="AN74" s="41"/>
      <c r="AO74" s="34"/>
      <c r="AP74" s="34"/>
      <c r="AQ74" s="68" t="s">
        <v>25</v>
      </c>
      <c r="AR74" s="68"/>
      <c r="AS74" s="22"/>
      <c r="AT74" s="22"/>
      <c r="AU74" s="36" t="s">
        <v>50</v>
      </c>
      <c r="AV74" s="35"/>
      <c r="AW74" s="37">
        <v>8038</v>
      </c>
      <c r="AX74" s="37">
        <v>8356</v>
      </c>
      <c r="AY74" s="35" t="s">
        <v>33</v>
      </c>
      <c r="AZ74" s="70"/>
      <c r="BA74" s="70"/>
    </row>
    <row r="75" spans="1:53" ht="26.4" x14ac:dyDescent="0.25">
      <c r="A75" s="26" t="s">
        <v>777</v>
      </c>
      <c r="B75" s="10" t="s">
        <v>197</v>
      </c>
      <c r="C75" s="56"/>
      <c r="D75" s="57"/>
      <c r="E75" s="57"/>
      <c r="F75" s="57"/>
      <c r="G75" s="57"/>
      <c r="H75" s="53"/>
      <c r="I75" s="10" t="s">
        <v>183</v>
      </c>
      <c r="J75" s="34" t="s">
        <v>20</v>
      </c>
      <c r="K75" s="34" t="s">
        <v>20</v>
      </c>
      <c r="L75" s="34" t="s">
        <v>20</v>
      </c>
      <c r="M75" s="34" t="s">
        <v>20</v>
      </c>
      <c r="N75" s="34" t="s">
        <v>20</v>
      </c>
      <c r="O75" s="34" t="s">
        <v>20</v>
      </c>
      <c r="P75" s="34" t="s">
        <v>20</v>
      </c>
      <c r="Q75" s="34" t="s">
        <v>20</v>
      </c>
      <c r="R75" s="34" t="s">
        <v>21</v>
      </c>
      <c r="S75" s="34" t="s">
        <v>20</v>
      </c>
      <c r="T75" s="34">
        <v>1</v>
      </c>
      <c r="U75" s="34" t="s">
        <v>21</v>
      </c>
      <c r="V75" s="28" t="str">
        <f t="shared" si="8"/>
        <v>Yes</v>
      </c>
      <c r="W75" s="34" t="s">
        <v>20</v>
      </c>
      <c r="X75" s="28">
        <f t="shared" si="9"/>
        <v>2</v>
      </c>
      <c r="Y75" s="34">
        <f t="shared" si="5"/>
        <v>3</v>
      </c>
      <c r="Z75" s="34" t="s">
        <v>21</v>
      </c>
      <c r="AA75" s="34" t="s">
        <v>21</v>
      </c>
      <c r="AB75" s="29" t="str">
        <f t="shared" si="6"/>
        <v>Yes</v>
      </c>
      <c r="AC75" s="34" t="s">
        <v>21</v>
      </c>
      <c r="AD75" s="34" t="s">
        <v>21</v>
      </c>
      <c r="AE75" s="34">
        <f t="shared" si="7"/>
        <v>5</v>
      </c>
      <c r="AF75" s="34" t="s">
        <v>20</v>
      </c>
      <c r="AG75" s="35" t="s">
        <v>198</v>
      </c>
      <c r="AH75" s="38">
        <v>44230</v>
      </c>
      <c r="AI75" s="34"/>
      <c r="AJ75" s="28" t="s">
        <v>23</v>
      </c>
      <c r="AK75" s="34" t="s">
        <v>21</v>
      </c>
      <c r="AL75" s="34" t="s">
        <v>24</v>
      </c>
      <c r="AM75" s="39">
        <v>8910</v>
      </c>
      <c r="AN75" s="39">
        <v>40</v>
      </c>
      <c r="AO75" s="34">
        <v>259</v>
      </c>
      <c r="AP75" s="34">
        <v>48</v>
      </c>
      <c r="AQ75" s="17">
        <v>9003</v>
      </c>
      <c r="AR75" s="17">
        <v>9278</v>
      </c>
      <c r="AS75" s="22">
        <v>8862.3439183288338</v>
      </c>
      <c r="AT75" s="22">
        <v>9143.3421390551248</v>
      </c>
      <c r="AU75" s="36" t="s">
        <v>53</v>
      </c>
      <c r="AV75" s="35"/>
      <c r="AW75" s="37">
        <v>8761</v>
      </c>
      <c r="AX75" s="37">
        <v>9066</v>
      </c>
      <c r="AY75" s="35" t="s">
        <v>33</v>
      </c>
      <c r="AZ75" s="70"/>
      <c r="BA75" s="70"/>
    </row>
    <row r="76" spans="1:53" ht="26.4" x14ac:dyDescent="0.25">
      <c r="A76" s="26" t="s">
        <v>777</v>
      </c>
      <c r="B76" s="10" t="s">
        <v>199</v>
      </c>
      <c r="C76" s="56"/>
      <c r="D76" s="57"/>
      <c r="E76" s="57"/>
      <c r="F76" s="57"/>
      <c r="G76" s="57"/>
      <c r="H76" s="53"/>
      <c r="I76" s="10" t="s">
        <v>200</v>
      </c>
      <c r="J76" s="34" t="s">
        <v>20</v>
      </c>
      <c r="K76" s="34" t="s">
        <v>20</v>
      </c>
      <c r="L76" s="34" t="s">
        <v>20</v>
      </c>
      <c r="M76" s="34" t="s">
        <v>20</v>
      </c>
      <c r="N76" s="34" t="s">
        <v>20</v>
      </c>
      <c r="O76" s="34" t="s">
        <v>20</v>
      </c>
      <c r="P76" s="34" t="s">
        <v>20</v>
      </c>
      <c r="Q76" s="34" t="s">
        <v>20</v>
      </c>
      <c r="R76" s="34" t="s">
        <v>21</v>
      </c>
      <c r="S76" s="34" t="s">
        <v>20</v>
      </c>
      <c r="T76" s="34">
        <v>1</v>
      </c>
      <c r="U76" s="34" t="s">
        <v>21</v>
      </c>
      <c r="V76" s="28" t="str">
        <f t="shared" si="8"/>
        <v>Yes</v>
      </c>
      <c r="W76" s="34" t="s">
        <v>20</v>
      </c>
      <c r="X76" s="28">
        <f t="shared" si="9"/>
        <v>2</v>
      </c>
      <c r="Y76" s="34">
        <f t="shared" si="5"/>
        <v>3</v>
      </c>
      <c r="Z76" s="34" t="s">
        <v>21</v>
      </c>
      <c r="AA76" s="34" t="s">
        <v>20</v>
      </c>
      <c r="AB76" s="29" t="str">
        <f t="shared" si="6"/>
        <v>No</v>
      </c>
      <c r="AC76" s="34" t="s">
        <v>21</v>
      </c>
      <c r="AD76" s="34" t="s">
        <v>21</v>
      </c>
      <c r="AE76" s="34">
        <f t="shared" si="7"/>
        <v>3</v>
      </c>
      <c r="AF76" s="34" t="s">
        <v>20</v>
      </c>
      <c r="AG76" s="35" t="s">
        <v>198</v>
      </c>
      <c r="AH76" s="34">
        <v>1</v>
      </c>
      <c r="AI76" s="34"/>
      <c r="AJ76" s="34" t="s">
        <v>77</v>
      </c>
      <c r="AK76" s="34" t="s">
        <v>21</v>
      </c>
      <c r="AL76" s="34" t="s">
        <v>24</v>
      </c>
      <c r="AM76" s="39">
        <v>9180</v>
      </c>
      <c r="AN76" s="39">
        <v>40</v>
      </c>
      <c r="AO76" s="34">
        <v>259</v>
      </c>
      <c r="AP76" s="34">
        <v>48</v>
      </c>
      <c r="AQ76" s="17">
        <v>9355</v>
      </c>
      <c r="AR76" s="17">
        <v>9534</v>
      </c>
      <c r="AS76" s="22">
        <v>9227.4438632631409</v>
      </c>
      <c r="AT76" s="22">
        <v>9413.4809623002729</v>
      </c>
      <c r="AU76" s="36" t="s">
        <v>55</v>
      </c>
      <c r="AV76" s="35"/>
      <c r="AW76" s="37">
        <v>8810</v>
      </c>
      <c r="AX76" s="37">
        <v>9360</v>
      </c>
      <c r="AY76" s="35" t="s">
        <v>33</v>
      </c>
      <c r="AZ76" s="70"/>
      <c r="BA76" s="70"/>
    </row>
    <row r="77" spans="1:53" ht="26.4" x14ac:dyDescent="0.25">
      <c r="A77" s="26" t="s">
        <v>777</v>
      </c>
      <c r="B77" s="10" t="s">
        <v>201</v>
      </c>
      <c r="C77" s="56"/>
      <c r="D77" s="57"/>
      <c r="E77" s="57"/>
      <c r="F77" s="57"/>
      <c r="G77" s="57"/>
      <c r="H77" s="53"/>
      <c r="I77" s="10" t="s">
        <v>202</v>
      </c>
      <c r="J77" s="34" t="s">
        <v>20</v>
      </c>
      <c r="K77" s="34" t="s">
        <v>20</v>
      </c>
      <c r="L77" s="34" t="s">
        <v>20</v>
      </c>
      <c r="M77" s="34" t="s">
        <v>20</v>
      </c>
      <c r="N77" s="34" t="s">
        <v>20</v>
      </c>
      <c r="O77" s="34" t="s">
        <v>20</v>
      </c>
      <c r="P77" s="34" t="s">
        <v>20</v>
      </c>
      <c r="Q77" s="34" t="s">
        <v>20</v>
      </c>
      <c r="R77" s="34" t="s">
        <v>20</v>
      </c>
      <c r="S77" s="34" t="s">
        <v>21</v>
      </c>
      <c r="T77" s="34">
        <v>0.5</v>
      </c>
      <c r="U77" s="34" t="s">
        <v>20</v>
      </c>
      <c r="V77" s="28" t="str">
        <f t="shared" si="8"/>
        <v>Yes</v>
      </c>
      <c r="W77" s="34" t="s">
        <v>20</v>
      </c>
      <c r="X77" s="28">
        <f t="shared" si="9"/>
        <v>1</v>
      </c>
      <c r="Y77" s="34">
        <f t="shared" si="5"/>
        <v>1.5</v>
      </c>
      <c r="Z77" s="34" t="s">
        <v>21</v>
      </c>
      <c r="AA77" s="34" t="s">
        <v>20</v>
      </c>
      <c r="AB77" s="29" t="str">
        <f t="shared" si="6"/>
        <v>No radiocarbon age analysis</v>
      </c>
      <c r="AC77" s="34" t="s">
        <v>21</v>
      </c>
      <c r="AD77" s="34" t="s">
        <v>21</v>
      </c>
      <c r="AE77" s="34">
        <f t="shared" si="7"/>
        <v>3</v>
      </c>
      <c r="AF77" s="34" t="s">
        <v>20</v>
      </c>
      <c r="AG77" s="35" t="s">
        <v>203</v>
      </c>
      <c r="AH77" s="34">
        <v>1</v>
      </c>
      <c r="AI77" s="34"/>
      <c r="AJ77" s="34" t="s">
        <v>68</v>
      </c>
      <c r="AK77" s="34" t="s">
        <v>21</v>
      </c>
      <c r="AL77" s="34" t="s">
        <v>24</v>
      </c>
      <c r="AM77" s="41"/>
      <c r="AN77" s="41"/>
      <c r="AO77" s="34"/>
      <c r="AP77" s="34"/>
      <c r="AQ77" s="68" t="s">
        <v>25</v>
      </c>
      <c r="AR77" s="68"/>
      <c r="AS77" s="22">
        <v>9270</v>
      </c>
      <c r="AT77" s="23">
        <v>9700</v>
      </c>
      <c r="AU77" s="36" t="s">
        <v>105</v>
      </c>
      <c r="AV77" s="35"/>
      <c r="AW77" s="37">
        <v>8989</v>
      </c>
      <c r="AX77" s="37">
        <v>9429</v>
      </c>
      <c r="AY77" s="35" t="s">
        <v>106</v>
      </c>
      <c r="AZ77" s="70"/>
      <c r="BA77" s="70"/>
    </row>
    <row r="78" spans="1:53" ht="26.4" x14ac:dyDescent="0.25">
      <c r="A78" s="26" t="s">
        <v>777</v>
      </c>
      <c r="B78" s="10" t="s">
        <v>204</v>
      </c>
      <c r="C78" s="56"/>
      <c r="D78" s="57"/>
      <c r="E78" s="57"/>
      <c r="F78" s="57"/>
      <c r="G78" s="57"/>
      <c r="H78" s="53"/>
      <c r="I78" s="10" t="s">
        <v>202</v>
      </c>
      <c r="J78" s="34" t="s">
        <v>20</v>
      </c>
      <c r="K78" s="34" t="s">
        <v>20</v>
      </c>
      <c r="L78" s="34" t="s">
        <v>20</v>
      </c>
      <c r="M78" s="34" t="s">
        <v>20</v>
      </c>
      <c r="N78" s="34" t="s">
        <v>20</v>
      </c>
      <c r="O78" s="34" t="s">
        <v>20</v>
      </c>
      <c r="P78" s="34" t="s">
        <v>20</v>
      </c>
      <c r="Q78" s="34" t="s">
        <v>20</v>
      </c>
      <c r="R78" s="34" t="s">
        <v>21</v>
      </c>
      <c r="S78" s="34" t="s">
        <v>20</v>
      </c>
      <c r="T78" s="34">
        <v>1</v>
      </c>
      <c r="U78" s="34" t="s">
        <v>21</v>
      </c>
      <c r="V78" s="28" t="str">
        <f t="shared" si="8"/>
        <v>Yes</v>
      </c>
      <c r="W78" s="34" t="s">
        <v>20</v>
      </c>
      <c r="X78" s="28">
        <f t="shared" si="9"/>
        <v>2</v>
      </c>
      <c r="Y78" s="34">
        <f t="shared" si="5"/>
        <v>3</v>
      </c>
      <c r="Z78" s="34" t="s">
        <v>21</v>
      </c>
      <c r="AA78" s="34" t="s">
        <v>20</v>
      </c>
      <c r="AB78" s="29" t="str">
        <f t="shared" si="6"/>
        <v>Yes</v>
      </c>
      <c r="AC78" s="34" t="s">
        <v>21</v>
      </c>
      <c r="AD78" s="34" t="s">
        <v>21</v>
      </c>
      <c r="AE78" s="34">
        <f t="shared" si="7"/>
        <v>4</v>
      </c>
      <c r="AF78" s="34" t="s">
        <v>20</v>
      </c>
      <c r="AG78" s="35" t="s">
        <v>198</v>
      </c>
      <c r="AH78" s="34">
        <v>1</v>
      </c>
      <c r="AI78" s="34"/>
      <c r="AJ78" s="34" t="s">
        <v>77</v>
      </c>
      <c r="AK78" s="34" t="s">
        <v>205</v>
      </c>
      <c r="AL78" s="34" t="s">
        <v>24</v>
      </c>
      <c r="AM78" s="39">
        <v>9690</v>
      </c>
      <c r="AN78" s="39">
        <v>45</v>
      </c>
      <c r="AO78" s="34">
        <v>259</v>
      </c>
      <c r="AP78" s="34">
        <v>48</v>
      </c>
      <c r="AQ78" s="17">
        <v>9938</v>
      </c>
      <c r="AR78" s="17">
        <v>10231</v>
      </c>
      <c r="AS78" s="22">
        <v>9678.7042293716768</v>
      </c>
      <c r="AT78" s="22">
        <v>9981.0444582282744</v>
      </c>
      <c r="AU78" s="36" t="s">
        <v>60</v>
      </c>
      <c r="AV78" s="35"/>
      <c r="AW78" s="37">
        <v>9563</v>
      </c>
      <c r="AX78" s="37">
        <v>9979</v>
      </c>
      <c r="AY78" s="35" t="s">
        <v>33</v>
      </c>
      <c r="AZ78" s="70"/>
      <c r="BA78" s="70"/>
    </row>
    <row r="79" spans="1:53" ht="26.4" x14ac:dyDescent="0.25">
      <c r="A79" s="26" t="s">
        <v>777</v>
      </c>
      <c r="B79" s="10" t="s">
        <v>206</v>
      </c>
      <c r="C79" s="56"/>
      <c r="D79" s="57"/>
      <c r="E79" s="57"/>
      <c r="F79" s="57"/>
      <c r="G79" s="57"/>
      <c r="H79" s="53"/>
      <c r="I79" s="10" t="s">
        <v>207</v>
      </c>
      <c r="J79" s="34" t="s">
        <v>20</v>
      </c>
      <c r="K79" s="34" t="s">
        <v>20</v>
      </c>
      <c r="L79" s="34" t="s">
        <v>20</v>
      </c>
      <c r="M79" s="34" t="s">
        <v>20</v>
      </c>
      <c r="N79" s="34" t="s">
        <v>20</v>
      </c>
      <c r="O79" s="34" t="s">
        <v>20</v>
      </c>
      <c r="P79" s="34" t="s">
        <v>20</v>
      </c>
      <c r="Q79" s="34" t="s">
        <v>20</v>
      </c>
      <c r="R79" s="34" t="s">
        <v>21</v>
      </c>
      <c r="S79" s="34" t="s">
        <v>20</v>
      </c>
      <c r="T79" s="34">
        <v>1</v>
      </c>
      <c r="U79" s="34" t="s">
        <v>20</v>
      </c>
      <c r="V79" s="28" t="str">
        <f t="shared" si="8"/>
        <v>Yes</v>
      </c>
      <c r="W79" s="34" t="s">
        <v>20</v>
      </c>
      <c r="X79" s="28">
        <f t="shared" si="9"/>
        <v>1</v>
      </c>
      <c r="Y79" s="34">
        <f t="shared" si="5"/>
        <v>2</v>
      </c>
      <c r="Z79" s="34" t="s">
        <v>21</v>
      </c>
      <c r="AA79" s="34" t="s">
        <v>20</v>
      </c>
      <c r="AB79" s="29" t="str">
        <f t="shared" si="6"/>
        <v>No</v>
      </c>
      <c r="AC79" s="34" t="s">
        <v>21</v>
      </c>
      <c r="AD79" s="34" t="s">
        <v>21</v>
      </c>
      <c r="AE79" s="34">
        <f t="shared" si="7"/>
        <v>3</v>
      </c>
      <c r="AF79" s="34" t="s">
        <v>20</v>
      </c>
      <c r="AG79" s="35" t="s">
        <v>198</v>
      </c>
      <c r="AH79" s="34">
        <v>3</v>
      </c>
      <c r="AI79" s="34"/>
      <c r="AJ79" s="34" t="s">
        <v>77</v>
      </c>
      <c r="AK79" s="34" t="s">
        <v>21</v>
      </c>
      <c r="AL79" s="34" t="s">
        <v>24</v>
      </c>
      <c r="AM79" s="39">
        <v>10280</v>
      </c>
      <c r="AN79" s="39">
        <v>50</v>
      </c>
      <c r="AO79" s="34">
        <v>259</v>
      </c>
      <c r="AP79" s="34">
        <v>48</v>
      </c>
      <c r="AQ79" s="17">
        <v>10603</v>
      </c>
      <c r="AR79" s="17">
        <v>11042</v>
      </c>
      <c r="AS79" s="22">
        <v>10495.447276951838</v>
      </c>
      <c r="AT79" s="22">
        <v>10937.096878636381</v>
      </c>
      <c r="AU79" s="36" t="s">
        <v>111</v>
      </c>
      <c r="AV79" s="35"/>
      <c r="AW79" s="37">
        <v>10079.050640609636</v>
      </c>
      <c r="AX79" s="37">
        <v>10333.009880092908</v>
      </c>
      <c r="AY79" s="35" t="s">
        <v>33</v>
      </c>
      <c r="AZ79" s="70"/>
      <c r="BA79" s="70"/>
    </row>
    <row r="80" spans="1:53" ht="26.4" x14ac:dyDescent="0.25">
      <c r="A80" s="26" t="s">
        <v>777</v>
      </c>
      <c r="B80" s="10" t="s">
        <v>208</v>
      </c>
      <c r="C80" s="56"/>
      <c r="D80" s="57"/>
      <c r="E80" s="57"/>
      <c r="F80" s="57"/>
      <c r="G80" s="57"/>
      <c r="H80" s="53"/>
      <c r="I80" s="10" t="s">
        <v>207</v>
      </c>
      <c r="J80" s="34" t="s">
        <v>20</v>
      </c>
      <c r="K80" s="34" t="s">
        <v>20</v>
      </c>
      <c r="L80" s="34" t="s">
        <v>20</v>
      </c>
      <c r="M80" s="34" t="s">
        <v>20</v>
      </c>
      <c r="N80" s="34" t="s">
        <v>20</v>
      </c>
      <c r="O80" s="34" t="s">
        <v>20</v>
      </c>
      <c r="P80" s="34" t="s">
        <v>20</v>
      </c>
      <c r="Q80" s="34" t="s">
        <v>20</v>
      </c>
      <c r="R80" s="34" t="s">
        <v>21</v>
      </c>
      <c r="S80" s="34" t="s">
        <v>20</v>
      </c>
      <c r="T80" s="34">
        <v>1</v>
      </c>
      <c r="U80" s="34" t="s">
        <v>20</v>
      </c>
      <c r="V80" s="28" t="str">
        <f t="shared" si="8"/>
        <v>Yes</v>
      </c>
      <c r="W80" s="34" t="s">
        <v>20</v>
      </c>
      <c r="X80" s="28">
        <f t="shared" si="9"/>
        <v>1</v>
      </c>
      <c r="Y80" s="34">
        <f t="shared" si="5"/>
        <v>2</v>
      </c>
      <c r="Z80" s="34" t="s">
        <v>21</v>
      </c>
      <c r="AA80" s="34" t="s">
        <v>20</v>
      </c>
      <c r="AB80" s="29" t="str">
        <f t="shared" si="6"/>
        <v>No</v>
      </c>
      <c r="AC80" s="34" t="s">
        <v>21</v>
      </c>
      <c r="AD80" s="34" t="s">
        <v>21</v>
      </c>
      <c r="AE80" s="34">
        <f t="shared" si="7"/>
        <v>3</v>
      </c>
      <c r="AF80" s="34" t="s">
        <v>20</v>
      </c>
      <c r="AG80" s="35" t="s">
        <v>198</v>
      </c>
      <c r="AH80" s="34">
        <v>1</v>
      </c>
      <c r="AI80" s="34"/>
      <c r="AJ80" s="34" t="s">
        <v>77</v>
      </c>
      <c r="AK80" s="34" t="s">
        <v>21</v>
      </c>
      <c r="AL80" s="34" t="s">
        <v>24</v>
      </c>
      <c r="AM80" s="41">
        <v>11050</v>
      </c>
      <c r="AN80" s="41">
        <v>40</v>
      </c>
      <c r="AO80" s="34">
        <v>259</v>
      </c>
      <c r="AP80" s="34">
        <v>48</v>
      </c>
      <c r="AQ80" s="18">
        <v>11741</v>
      </c>
      <c r="AR80" s="18">
        <v>12120</v>
      </c>
      <c r="AS80" s="22">
        <v>11481.750774424348</v>
      </c>
      <c r="AT80" s="22">
        <v>11864.067727947775</v>
      </c>
      <c r="AU80" s="36" t="s">
        <v>62</v>
      </c>
      <c r="AV80" s="35"/>
      <c r="AW80" s="37">
        <v>10131.729599764671</v>
      </c>
      <c r="AX80" s="37">
        <v>10393.654789997223</v>
      </c>
      <c r="AY80" s="35" t="s">
        <v>33</v>
      </c>
      <c r="AZ80" s="70"/>
      <c r="BA80" s="70"/>
    </row>
    <row r="81" spans="1:53" ht="26.4" x14ac:dyDescent="0.25">
      <c r="A81" s="26" t="s">
        <v>777</v>
      </c>
      <c r="B81" s="7" t="s">
        <v>211</v>
      </c>
      <c r="C81" s="55" t="s">
        <v>209</v>
      </c>
      <c r="D81" s="58">
        <v>46.252226999999998</v>
      </c>
      <c r="E81" s="58">
        <v>-125.948505</v>
      </c>
      <c r="F81" s="58" t="s">
        <v>17</v>
      </c>
      <c r="G81" s="55" t="s">
        <v>210</v>
      </c>
      <c r="H81" s="52">
        <v>1.9230769230769231</v>
      </c>
      <c r="I81" s="10" t="s">
        <v>194</v>
      </c>
      <c r="J81" s="34" t="s">
        <v>20</v>
      </c>
      <c r="K81" s="34" t="s">
        <v>20</v>
      </c>
      <c r="L81" s="34" t="s">
        <v>20</v>
      </c>
      <c r="M81" s="34" t="s">
        <v>20</v>
      </c>
      <c r="N81" s="34" t="s">
        <v>20</v>
      </c>
      <c r="O81" s="34" t="s">
        <v>20</v>
      </c>
      <c r="P81" s="34" t="s">
        <v>20</v>
      </c>
      <c r="Q81" s="34" t="s">
        <v>20</v>
      </c>
      <c r="R81" s="34" t="s">
        <v>20</v>
      </c>
      <c r="S81" s="34" t="s">
        <v>20</v>
      </c>
      <c r="T81" s="34">
        <v>0</v>
      </c>
      <c r="U81" s="34" t="s">
        <v>21</v>
      </c>
      <c r="V81" s="28" t="str">
        <f t="shared" si="8"/>
        <v>Yes</v>
      </c>
      <c r="W81" s="34" t="s">
        <v>20</v>
      </c>
      <c r="X81" s="28">
        <f t="shared" si="9"/>
        <v>2</v>
      </c>
      <c r="Y81" s="34">
        <f t="shared" si="5"/>
        <v>2</v>
      </c>
      <c r="Z81" s="34" t="s">
        <v>21</v>
      </c>
      <c r="AA81" s="34" t="s">
        <v>808</v>
      </c>
      <c r="AB81" s="29" t="str">
        <f t="shared" si="6"/>
        <v>No radiocarbon age analysis</v>
      </c>
      <c r="AC81" s="34" t="s">
        <v>21</v>
      </c>
      <c r="AD81" s="34" t="s">
        <v>21</v>
      </c>
      <c r="AE81" s="34">
        <f t="shared" si="7"/>
        <v>3</v>
      </c>
      <c r="AF81" s="34" t="s">
        <v>20</v>
      </c>
      <c r="AG81" s="43" t="s">
        <v>212</v>
      </c>
      <c r="AH81" s="34">
        <v>1</v>
      </c>
      <c r="AI81" s="34"/>
      <c r="AJ81" s="34" t="s">
        <v>77</v>
      </c>
      <c r="AK81" s="34" t="s">
        <v>21</v>
      </c>
      <c r="AL81" s="34" t="s">
        <v>24</v>
      </c>
      <c r="AM81" s="39"/>
      <c r="AN81" s="39"/>
      <c r="AO81" s="34"/>
      <c r="AP81" s="34"/>
      <c r="AQ81" s="68" t="s">
        <v>25</v>
      </c>
      <c r="AR81" s="68"/>
      <c r="AS81" s="22"/>
      <c r="AT81" s="22"/>
      <c r="AU81" s="35" t="s">
        <v>213</v>
      </c>
      <c r="AV81" s="35"/>
      <c r="AW81" s="37">
        <v>139</v>
      </c>
      <c r="AX81" s="37">
        <v>371</v>
      </c>
      <c r="AY81" s="35" t="s">
        <v>33</v>
      </c>
      <c r="AZ81" s="69" t="s">
        <v>69</v>
      </c>
      <c r="BA81" s="71" t="s">
        <v>214</v>
      </c>
    </row>
    <row r="82" spans="1:53" ht="26.4" x14ac:dyDescent="0.25">
      <c r="A82" s="26" t="s">
        <v>777</v>
      </c>
      <c r="B82" s="7" t="s">
        <v>215</v>
      </c>
      <c r="C82" s="56"/>
      <c r="D82" s="57"/>
      <c r="E82" s="57"/>
      <c r="F82" s="57"/>
      <c r="G82" s="57"/>
      <c r="H82" s="53"/>
      <c r="I82" s="10" t="s">
        <v>194</v>
      </c>
      <c r="J82" s="34" t="s">
        <v>20</v>
      </c>
      <c r="K82" s="34" t="s">
        <v>20</v>
      </c>
      <c r="L82" s="34" t="s">
        <v>20</v>
      </c>
      <c r="M82" s="34" t="s">
        <v>20</v>
      </c>
      <c r="N82" s="34" t="s">
        <v>20</v>
      </c>
      <c r="O82" s="34" t="s">
        <v>20</v>
      </c>
      <c r="P82" s="34" t="s">
        <v>20</v>
      </c>
      <c r="Q82" s="34" t="s">
        <v>20</v>
      </c>
      <c r="R82" s="34" t="s">
        <v>20</v>
      </c>
      <c r="S82" s="34" t="s">
        <v>20</v>
      </c>
      <c r="T82" s="34">
        <v>0</v>
      </c>
      <c r="U82" s="34" t="s">
        <v>21</v>
      </c>
      <c r="V82" s="28" t="str">
        <f t="shared" si="8"/>
        <v>Yes</v>
      </c>
      <c r="W82" s="34" t="s">
        <v>20</v>
      </c>
      <c r="X82" s="28">
        <f t="shared" si="9"/>
        <v>2</v>
      </c>
      <c r="Y82" s="34">
        <f t="shared" si="5"/>
        <v>2</v>
      </c>
      <c r="Z82" s="34" t="s">
        <v>21</v>
      </c>
      <c r="AA82" s="34" t="s">
        <v>808</v>
      </c>
      <c r="AB82" s="29" t="str">
        <f t="shared" si="6"/>
        <v>No radiocarbon age analysis</v>
      </c>
      <c r="AC82" s="34" t="s">
        <v>21</v>
      </c>
      <c r="AD82" s="34" t="s">
        <v>21</v>
      </c>
      <c r="AE82" s="34">
        <f t="shared" si="7"/>
        <v>3</v>
      </c>
      <c r="AF82" s="34" t="s">
        <v>20</v>
      </c>
      <c r="AG82" s="43" t="s">
        <v>216</v>
      </c>
      <c r="AH82" s="34">
        <v>1</v>
      </c>
      <c r="AI82" s="34"/>
      <c r="AJ82" s="34" t="s">
        <v>77</v>
      </c>
      <c r="AK82" s="34" t="s">
        <v>21</v>
      </c>
      <c r="AL82" s="34" t="s">
        <v>24</v>
      </c>
      <c r="AM82" s="39"/>
      <c r="AN82" s="39"/>
      <c r="AO82" s="34"/>
      <c r="AP82" s="34"/>
      <c r="AQ82" s="68" t="s">
        <v>25</v>
      </c>
      <c r="AR82" s="68"/>
      <c r="AS82" s="22"/>
      <c r="AT82" s="22"/>
      <c r="AU82" s="35" t="s">
        <v>217</v>
      </c>
      <c r="AV82" s="35"/>
      <c r="AW82" s="37">
        <v>384</v>
      </c>
      <c r="AX82" s="37">
        <v>573</v>
      </c>
      <c r="AY82" s="35" t="s">
        <v>33</v>
      </c>
      <c r="AZ82" s="70"/>
      <c r="BA82" s="70"/>
    </row>
    <row r="83" spans="1:53" ht="26.4" x14ac:dyDescent="0.25">
      <c r="A83" s="26" t="s">
        <v>777</v>
      </c>
      <c r="B83" s="7" t="s">
        <v>218</v>
      </c>
      <c r="C83" s="56"/>
      <c r="D83" s="57"/>
      <c r="E83" s="57"/>
      <c r="F83" s="57"/>
      <c r="G83" s="57"/>
      <c r="H83" s="53"/>
      <c r="I83" s="10" t="s">
        <v>194</v>
      </c>
      <c r="J83" s="34" t="s">
        <v>20</v>
      </c>
      <c r="K83" s="34" t="s">
        <v>20</v>
      </c>
      <c r="L83" s="34" t="s">
        <v>20</v>
      </c>
      <c r="M83" s="34" t="s">
        <v>20</v>
      </c>
      <c r="N83" s="34" t="s">
        <v>20</v>
      </c>
      <c r="O83" s="34" t="s">
        <v>20</v>
      </c>
      <c r="P83" s="34" t="s">
        <v>20</v>
      </c>
      <c r="Q83" s="34" t="s">
        <v>20</v>
      </c>
      <c r="R83" s="34" t="s">
        <v>20</v>
      </c>
      <c r="S83" s="34" t="s">
        <v>20</v>
      </c>
      <c r="T83" s="34">
        <v>0</v>
      </c>
      <c r="U83" s="34" t="s">
        <v>21</v>
      </c>
      <c r="V83" s="28" t="str">
        <f t="shared" si="8"/>
        <v>Yes</v>
      </c>
      <c r="W83" s="34" t="s">
        <v>20</v>
      </c>
      <c r="X83" s="28">
        <f t="shared" si="9"/>
        <v>2</v>
      </c>
      <c r="Y83" s="34">
        <f t="shared" si="5"/>
        <v>2</v>
      </c>
      <c r="Z83" s="34" t="s">
        <v>21</v>
      </c>
      <c r="AA83" s="34" t="s">
        <v>808</v>
      </c>
      <c r="AB83" s="29" t="str">
        <f t="shared" si="6"/>
        <v>No radiocarbon age analysis</v>
      </c>
      <c r="AC83" s="34" t="s">
        <v>21</v>
      </c>
      <c r="AD83" s="34" t="s">
        <v>21</v>
      </c>
      <c r="AE83" s="34">
        <f t="shared" si="7"/>
        <v>3</v>
      </c>
      <c r="AF83" s="34" t="s">
        <v>20</v>
      </c>
      <c r="AG83" s="43" t="s">
        <v>216</v>
      </c>
      <c r="AH83" s="34">
        <v>1</v>
      </c>
      <c r="AI83" s="34"/>
      <c r="AJ83" s="34" t="s">
        <v>77</v>
      </c>
      <c r="AK83" s="34" t="s">
        <v>21</v>
      </c>
      <c r="AL83" s="34" t="s">
        <v>24</v>
      </c>
      <c r="AM83" s="41"/>
      <c r="AN83" s="41"/>
      <c r="AO83" s="34"/>
      <c r="AP83" s="34"/>
      <c r="AQ83" s="68" t="s">
        <v>25</v>
      </c>
      <c r="AR83" s="68"/>
      <c r="AS83" s="22"/>
      <c r="AT83" s="22"/>
      <c r="AU83" s="35" t="s">
        <v>219</v>
      </c>
      <c r="AV83" s="35"/>
      <c r="AW83" s="37">
        <v>679</v>
      </c>
      <c r="AX83" s="37">
        <v>905</v>
      </c>
      <c r="AY83" s="35" t="s">
        <v>33</v>
      </c>
      <c r="AZ83" s="70"/>
      <c r="BA83" s="70"/>
    </row>
    <row r="84" spans="1:53" ht="26.4" x14ac:dyDescent="0.25">
      <c r="A84" s="26" t="s">
        <v>777</v>
      </c>
      <c r="B84" s="7" t="s">
        <v>220</v>
      </c>
      <c r="C84" s="56"/>
      <c r="D84" s="57"/>
      <c r="E84" s="57"/>
      <c r="F84" s="57"/>
      <c r="G84" s="57"/>
      <c r="H84" s="53"/>
      <c r="I84" s="10" t="s">
        <v>202</v>
      </c>
      <c r="J84" s="34" t="s">
        <v>20</v>
      </c>
      <c r="K84" s="34" t="s">
        <v>20</v>
      </c>
      <c r="L84" s="34" t="s">
        <v>20</v>
      </c>
      <c r="M84" s="34" t="s">
        <v>20</v>
      </c>
      <c r="N84" s="34" t="s">
        <v>20</v>
      </c>
      <c r="O84" s="34" t="s">
        <v>20</v>
      </c>
      <c r="P84" s="34" t="s">
        <v>20</v>
      </c>
      <c r="Q84" s="34" t="s">
        <v>20</v>
      </c>
      <c r="R84" s="34" t="s">
        <v>20</v>
      </c>
      <c r="S84" s="34" t="s">
        <v>20</v>
      </c>
      <c r="T84" s="34">
        <v>0</v>
      </c>
      <c r="U84" s="34" t="s">
        <v>21</v>
      </c>
      <c r="V84" s="28" t="str">
        <f t="shared" si="8"/>
        <v>Yes</v>
      </c>
      <c r="W84" s="34" t="s">
        <v>20</v>
      </c>
      <c r="X84" s="28">
        <f t="shared" si="9"/>
        <v>2</v>
      </c>
      <c r="Y84" s="34">
        <f t="shared" si="5"/>
        <v>2</v>
      </c>
      <c r="Z84" s="34" t="s">
        <v>21</v>
      </c>
      <c r="AA84" s="34" t="s">
        <v>808</v>
      </c>
      <c r="AB84" s="29" t="str">
        <f t="shared" si="6"/>
        <v>No radiocarbon age analysis</v>
      </c>
      <c r="AC84" s="34" t="s">
        <v>21</v>
      </c>
      <c r="AD84" s="34" t="s">
        <v>21</v>
      </c>
      <c r="AE84" s="34">
        <f t="shared" si="7"/>
        <v>3</v>
      </c>
      <c r="AF84" s="34" t="s">
        <v>20</v>
      </c>
      <c r="AG84" s="43" t="s">
        <v>221</v>
      </c>
      <c r="AH84" s="34">
        <v>1</v>
      </c>
      <c r="AI84" s="34"/>
      <c r="AJ84" s="34" t="s">
        <v>77</v>
      </c>
      <c r="AK84" s="34" t="s">
        <v>20</v>
      </c>
      <c r="AL84" s="34" t="s">
        <v>24</v>
      </c>
      <c r="AM84" s="39"/>
      <c r="AN84" s="39"/>
      <c r="AO84" s="34"/>
      <c r="AP84" s="34"/>
      <c r="AQ84" s="68" t="s">
        <v>25</v>
      </c>
      <c r="AR84" s="68"/>
      <c r="AS84" s="22"/>
      <c r="AT84" s="22"/>
      <c r="AU84" s="35" t="s">
        <v>222</v>
      </c>
      <c r="AV84" s="35"/>
      <c r="AW84" s="37">
        <v>1119</v>
      </c>
      <c r="AX84" s="37">
        <v>1348</v>
      </c>
      <c r="AY84" s="35" t="s">
        <v>33</v>
      </c>
      <c r="AZ84" s="70"/>
      <c r="BA84" s="70"/>
    </row>
    <row r="85" spans="1:53" ht="26.4" x14ac:dyDescent="0.25">
      <c r="A85" s="26" t="s">
        <v>777</v>
      </c>
      <c r="B85" s="7" t="s">
        <v>223</v>
      </c>
      <c r="C85" s="56"/>
      <c r="D85" s="57"/>
      <c r="E85" s="57"/>
      <c r="F85" s="57"/>
      <c r="G85" s="57"/>
      <c r="H85" s="53"/>
      <c r="I85" s="10" t="s">
        <v>202</v>
      </c>
      <c r="J85" s="34" t="s">
        <v>20</v>
      </c>
      <c r="K85" s="34" t="s">
        <v>20</v>
      </c>
      <c r="L85" s="34" t="s">
        <v>20</v>
      </c>
      <c r="M85" s="34" t="s">
        <v>20</v>
      </c>
      <c r="N85" s="34" t="s">
        <v>20</v>
      </c>
      <c r="O85" s="34" t="s">
        <v>20</v>
      </c>
      <c r="P85" s="34" t="s">
        <v>20</v>
      </c>
      <c r="Q85" s="34" t="s">
        <v>20</v>
      </c>
      <c r="R85" s="34" t="s">
        <v>20</v>
      </c>
      <c r="S85" s="34" t="s">
        <v>20</v>
      </c>
      <c r="T85" s="34">
        <v>0</v>
      </c>
      <c r="U85" s="34" t="s">
        <v>21</v>
      </c>
      <c r="V85" s="28" t="str">
        <f t="shared" si="8"/>
        <v>Yes</v>
      </c>
      <c r="W85" s="34" t="s">
        <v>20</v>
      </c>
      <c r="X85" s="28">
        <f t="shared" si="9"/>
        <v>2</v>
      </c>
      <c r="Y85" s="34">
        <f t="shared" si="5"/>
        <v>2</v>
      </c>
      <c r="Z85" s="34" t="s">
        <v>21</v>
      </c>
      <c r="AA85" s="34" t="s">
        <v>808</v>
      </c>
      <c r="AB85" s="29" t="str">
        <f t="shared" si="6"/>
        <v>No radiocarbon age analysis</v>
      </c>
      <c r="AC85" s="34" t="s">
        <v>21</v>
      </c>
      <c r="AD85" s="34" t="s">
        <v>21</v>
      </c>
      <c r="AE85" s="34">
        <f t="shared" si="7"/>
        <v>3</v>
      </c>
      <c r="AF85" s="34" t="s">
        <v>20</v>
      </c>
      <c r="AG85" s="43" t="s">
        <v>221</v>
      </c>
      <c r="AH85" s="38">
        <v>44198</v>
      </c>
      <c r="AI85" s="34"/>
      <c r="AJ85" s="28" t="s">
        <v>23</v>
      </c>
      <c r="AK85" s="34" t="s">
        <v>21</v>
      </c>
      <c r="AL85" s="34" t="s">
        <v>24</v>
      </c>
      <c r="AM85" s="39"/>
      <c r="AN85" s="39"/>
      <c r="AO85" s="34"/>
      <c r="AP85" s="34"/>
      <c r="AQ85" s="68" t="s">
        <v>25</v>
      </c>
      <c r="AR85" s="68"/>
      <c r="AS85" s="22"/>
      <c r="AT85" s="22"/>
      <c r="AU85" s="35" t="s">
        <v>224</v>
      </c>
      <c r="AV85" s="35"/>
      <c r="AW85" s="37">
        <v>1384</v>
      </c>
      <c r="AX85" s="37">
        <v>1731</v>
      </c>
      <c r="AY85" s="35" t="s">
        <v>33</v>
      </c>
      <c r="AZ85" s="70"/>
      <c r="BA85" s="70"/>
    </row>
    <row r="86" spans="1:53" ht="26.4" x14ac:dyDescent="0.25">
      <c r="A86" s="26" t="s">
        <v>777</v>
      </c>
      <c r="B86" s="7" t="s">
        <v>225</v>
      </c>
      <c r="C86" s="56"/>
      <c r="D86" s="57"/>
      <c r="E86" s="57"/>
      <c r="F86" s="57"/>
      <c r="G86" s="57"/>
      <c r="H86" s="53"/>
      <c r="I86" s="10" t="s">
        <v>183</v>
      </c>
      <c r="J86" s="34" t="s">
        <v>20</v>
      </c>
      <c r="K86" s="34" t="s">
        <v>20</v>
      </c>
      <c r="L86" s="34" t="s">
        <v>20</v>
      </c>
      <c r="M86" s="34" t="s">
        <v>20</v>
      </c>
      <c r="N86" s="34" t="s">
        <v>20</v>
      </c>
      <c r="O86" s="34" t="s">
        <v>20</v>
      </c>
      <c r="P86" s="34" t="s">
        <v>20</v>
      </c>
      <c r="Q86" s="34" t="s">
        <v>20</v>
      </c>
      <c r="R86" s="34" t="s">
        <v>20</v>
      </c>
      <c r="S86" s="34" t="s">
        <v>20</v>
      </c>
      <c r="T86" s="34">
        <v>0</v>
      </c>
      <c r="U86" s="34" t="s">
        <v>21</v>
      </c>
      <c r="V86" s="28" t="str">
        <f t="shared" si="8"/>
        <v>Yes</v>
      </c>
      <c r="W86" s="34" t="s">
        <v>20</v>
      </c>
      <c r="X86" s="28">
        <f t="shared" si="9"/>
        <v>2</v>
      </c>
      <c r="Y86" s="34">
        <f t="shared" si="5"/>
        <v>2</v>
      </c>
      <c r="Z86" s="34" t="s">
        <v>21</v>
      </c>
      <c r="AA86" s="34" t="s">
        <v>21</v>
      </c>
      <c r="AB86" s="29" t="str">
        <f t="shared" si="6"/>
        <v>No radiocarbon age analysis</v>
      </c>
      <c r="AC86" s="34" t="s">
        <v>21</v>
      </c>
      <c r="AD86" s="34" t="s">
        <v>21</v>
      </c>
      <c r="AE86" s="34">
        <f t="shared" si="7"/>
        <v>4</v>
      </c>
      <c r="AF86" s="34" t="s">
        <v>20</v>
      </c>
      <c r="AG86" s="35" t="s">
        <v>221</v>
      </c>
      <c r="AH86" s="38">
        <v>44198</v>
      </c>
      <c r="AI86" s="34"/>
      <c r="AJ86" s="28" t="s">
        <v>23</v>
      </c>
      <c r="AK86" s="34" t="s">
        <v>21</v>
      </c>
      <c r="AL86" s="34" t="s">
        <v>24</v>
      </c>
      <c r="AM86" s="41"/>
      <c r="AN86" s="41"/>
      <c r="AO86" s="34"/>
      <c r="AP86" s="34"/>
      <c r="AQ86" s="68" t="s">
        <v>25</v>
      </c>
      <c r="AR86" s="68"/>
      <c r="AS86" s="22"/>
      <c r="AT86" s="22"/>
      <c r="AU86" s="35" t="s">
        <v>32</v>
      </c>
      <c r="AV86" s="35"/>
      <c r="AW86" s="37">
        <v>2389</v>
      </c>
      <c r="AX86" s="37">
        <v>2673</v>
      </c>
      <c r="AY86" s="35" t="s">
        <v>33</v>
      </c>
      <c r="AZ86" s="70"/>
      <c r="BA86" s="70"/>
    </row>
    <row r="87" spans="1:53" ht="26.4" x14ac:dyDescent="0.25">
      <c r="A87" s="26" t="s">
        <v>777</v>
      </c>
      <c r="B87" s="7" t="s">
        <v>226</v>
      </c>
      <c r="C87" s="56"/>
      <c r="D87" s="57"/>
      <c r="E87" s="57"/>
      <c r="F87" s="57"/>
      <c r="G87" s="57"/>
      <c r="H87" s="53"/>
      <c r="I87" s="10" t="s">
        <v>227</v>
      </c>
      <c r="J87" s="34" t="s">
        <v>20</v>
      </c>
      <c r="K87" s="34" t="s">
        <v>20</v>
      </c>
      <c r="L87" s="34" t="s">
        <v>20</v>
      </c>
      <c r="M87" s="34" t="s">
        <v>20</v>
      </c>
      <c r="N87" s="34" t="s">
        <v>20</v>
      </c>
      <c r="O87" s="34" t="s">
        <v>20</v>
      </c>
      <c r="P87" s="34" t="s">
        <v>20</v>
      </c>
      <c r="Q87" s="34" t="s">
        <v>20</v>
      </c>
      <c r="R87" s="34" t="s">
        <v>20</v>
      </c>
      <c r="S87" s="34" t="s">
        <v>20</v>
      </c>
      <c r="T87" s="34">
        <v>0</v>
      </c>
      <c r="U87" s="34" t="s">
        <v>20</v>
      </c>
      <c r="V87" s="28" t="str">
        <f t="shared" si="8"/>
        <v>Yes</v>
      </c>
      <c r="W87" s="34" t="s">
        <v>20</v>
      </c>
      <c r="X87" s="28">
        <f t="shared" si="9"/>
        <v>1</v>
      </c>
      <c r="Y87" s="34">
        <f t="shared" si="5"/>
        <v>1</v>
      </c>
      <c r="Z87" s="34" t="s">
        <v>21</v>
      </c>
      <c r="AA87" s="34" t="s">
        <v>21</v>
      </c>
      <c r="AB87" s="29" t="str">
        <f t="shared" si="6"/>
        <v>No radiocarbon age analysis</v>
      </c>
      <c r="AC87" s="34" t="s">
        <v>21</v>
      </c>
      <c r="AD87" s="34" t="s">
        <v>21</v>
      </c>
      <c r="AE87" s="34">
        <f t="shared" si="7"/>
        <v>4</v>
      </c>
      <c r="AF87" s="34" t="s">
        <v>20</v>
      </c>
      <c r="AG87" s="35" t="s">
        <v>228</v>
      </c>
      <c r="AH87" s="34" t="s">
        <v>229</v>
      </c>
      <c r="AI87" s="34"/>
      <c r="AJ87" s="34" t="s">
        <v>92</v>
      </c>
      <c r="AK87" s="34" t="s">
        <v>205</v>
      </c>
      <c r="AL87" s="34" t="s">
        <v>24</v>
      </c>
      <c r="AM87" s="39"/>
      <c r="AN87" s="39"/>
      <c r="AO87" s="34"/>
      <c r="AP87" s="34"/>
      <c r="AQ87" s="68" t="s">
        <v>25</v>
      </c>
      <c r="AR87" s="68"/>
      <c r="AS87" s="22"/>
      <c r="AT87" s="22"/>
      <c r="AU87" s="35" t="s">
        <v>83</v>
      </c>
      <c r="AV87" s="35"/>
      <c r="AW87" s="37">
        <v>2865</v>
      </c>
      <c r="AX87" s="37">
        <v>3162</v>
      </c>
      <c r="AY87" s="35" t="s">
        <v>33</v>
      </c>
      <c r="AZ87" s="70"/>
      <c r="BA87" s="70"/>
    </row>
    <row r="88" spans="1:53" ht="26.4" x14ac:dyDescent="0.25">
      <c r="A88" s="26" t="s">
        <v>777</v>
      </c>
      <c r="B88" s="7" t="s">
        <v>230</v>
      </c>
      <c r="C88" s="56"/>
      <c r="D88" s="57"/>
      <c r="E88" s="57"/>
      <c r="F88" s="57"/>
      <c r="G88" s="57"/>
      <c r="H88" s="53"/>
      <c r="I88" s="10" t="s">
        <v>183</v>
      </c>
      <c r="J88" s="34" t="s">
        <v>20</v>
      </c>
      <c r="K88" s="34" t="s">
        <v>20</v>
      </c>
      <c r="L88" s="34" t="s">
        <v>20</v>
      </c>
      <c r="M88" s="34" t="s">
        <v>20</v>
      </c>
      <c r="N88" s="34" t="s">
        <v>20</v>
      </c>
      <c r="O88" s="34" t="s">
        <v>20</v>
      </c>
      <c r="P88" s="34" t="s">
        <v>20</v>
      </c>
      <c r="Q88" s="34" t="s">
        <v>20</v>
      </c>
      <c r="R88" s="34" t="s">
        <v>20</v>
      </c>
      <c r="S88" s="34" t="s">
        <v>20</v>
      </c>
      <c r="T88" s="34">
        <v>0</v>
      </c>
      <c r="U88" s="34" t="s">
        <v>21</v>
      </c>
      <c r="V88" s="28" t="str">
        <f t="shared" si="8"/>
        <v>Yes</v>
      </c>
      <c r="W88" s="34" t="s">
        <v>20</v>
      </c>
      <c r="X88" s="28">
        <f t="shared" si="9"/>
        <v>2</v>
      </c>
      <c r="Y88" s="34">
        <f t="shared" si="5"/>
        <v>2</v>
      </c>
      <c r="Z88" s="34" t="s">
        <v>21</v>
      </c>
      <c r="AA88" s="34" t="s">
        <v>21</v>
      </c>
      <c r="AB88" s="29" t="str">
        <f t="shared" si="6"/>
        <v>No radiocarbon age analysis</v>
      </c>
      <c r="AC88" s="34" t="s">
        <v>21</v>
      </c>
      <c r="AD88" s="34" t="s">
        <v>21</v>
      </c>
      <c r="AE88" s="34">
        <f t="shared" si="7"/>
        <v>4</v>
      </c>
      <c r="AF88" s="34" t="s">
        <v>20</v>
      </c>
      <c r="AG88" s="35" t="s">
        <v>221</v>
      </c>
      <c r="AH88" s="34">
        <v>1</v>
      </c>
      <c r="AI88" s="34"/>
      <c r="AJ88" s="28" t="s">
        <v>23</v>
      </c>
      <c r="AK88" s="34" t="s">
        <v>92</v>
      </c>
      <c r="AL88" s="34" t="s">
        <v>24</v>
      </c>
      <c r="AM88" s="39"/>
      <c r="AN88" s="39"/>
      <c r="AO88" s="34"/>
      <c r="AP88" s="34"/>
      <c r="AQ88" s="68" t="s">
        <v>25</v>
      </c>
      <c r="AR88" s="68"/>
      <c r="AS88" s="22"/>
      <c r="AT88" s="22"/>
      <c r="AU88" s="35" t="s">
        <v>85</v>
      </c>
      <c r="AV88" s="35"/>
      <c r="AW88" s="37">
        <v>3287</v>
      </c>
      <c r="AX88" s="37">
        <v>3596</v>
      </c>
      <c r="AY88" s="35" t="s">
        <v>33</v>
      </c>
      <c r="AZ88" s="70"/>
      <c r="BA88" s="70"/>
    </row>
    <row r="89" spans="1:53" ht="26.4" x14ac:dyDescent="0.25">
      <c r="A89" s="26" t="s">
        <v>777</v>
      </c>
      <c r="B89" s="7" t="s">
        <v>231</v>
      </c>
      <c r="C89" s="56"/>
      <c r="D89" s="57"/>
      <c r="E89" s="57"/>
      <c r="F89" s="57"/>
      <c r="G89" s="57"/>
      <c r="H89" s="53"/>
      <c r="I89" s="10" t="s">
        <v>183</v>
      </c>
      <c r="J89" s="34" t="s">
        <v>20</v>
      </c>
      <c r="K89" s="34" t="s">
        <v>20</v>
      </c>
      <c r="L89" s="34" t="s">
        <v>20</v>
      </c>
      <c r="M89" s="34" t="s">
        <v>20</v>
      </c>
      <c r="N89" s="34" t="s">
        <v>20</v>
      </c>
      <c r="O89" s="34" t="s">
        <v>20</v>
      </c>
      <c r="P89" s="34" t="s">
        <v>20</v>
      </c>
      <c r="Q89" s="34" t="s">
        <v>20</v>
      </c>
      <c r="R89" s="34" t="s">
        <v>20</v>
      </c>
      <c r="S89" s="34" t="s">
        <v>20</v>
      </c>
      <c r="T89" s="34">
        <v>0</v>
      </c>
      <c r="U89" s="34" t="s">
        <v>21</v>
      </c>
      <c r="V89" s="28" t="str">
        <f t="shared" si="8"/>
        <v>Yes</v>
      </c>
      <c r="W89" s="34" t="s">
        <v>20</v>
      </c>
      <c r="X89" s="28">
        <f t="shared" si="9"/>
        <v>2</v>
      </c>
      <c r="Y89" s="34">
        <f t="shared" si="5"/>
        <v>2</v>
      </c>
      <c r="Z89" s="34" t="s">
        <v>21</v>
      </c>
      <c r="AA89" s="34" t="s">
        <v>21</v>
      </c>
      <c r="AB89" s="29" t="str">
        <f t="shared" si="6"/>
        <v>No radiocarbon age analysis</v>
      </c>
      <c r="AC89" s="34" t="s">
        <v>21</v>
      </c>
      <c r="AD89" s="34" t="s">
        <v>21</v>
      </c>
      <c r="AE89" s="34">
        <f t="shared" si="7"/>
        <v>4</v>
      </c>
      <c r="AF89" s="34" t="s">
        <v>20</v>
      </c>
      <c r="AG89" s="35" t="s">
        <v>221</v>
      </c>
      <c r="AH89" s="34">
        <v>1</v>
      </c>
      <c r="AI89" s="34"/>
      <c r="AJ89" s="28" t="s">
        <v>23</v>
      </c>
      <c r="AK89" s="34" t="s">
        <v>92</v>
      </c>
      <c r="AL89" s="34" t="s">
        <v>24</v>
      </c>
      <c r="AM89" s="41"/>
      <c r="AN89" s="41"/>
      <c r="AO89" s="34"/>
      <c r="AP89" s="34"/>
      <c r="AQ89" s="68" t="s">
        <v>25</v>
      </c>
      <c r="AR89" s="68"/>
      <c r="AS89" s="22"/>
      <c r="AT89" s="22"/>
      <c r="AU89" s="35" t="s">
        <v>88</v>
      </c>
      <c r="AV89" s="35"/>
      <c r="AW89" s="37">
        <v>3918</v>
      </c>
      <c r="AX89" s="37">
        <v>4278</v>
      </c>
      <c r="AY89" s="35" t="s">
        <v>33</v>
      </c>
      <c r="AZ89" s="70"/>
      <c r="BA89" s="70"/>
    </row>
    <row r="90" spans="1:53" ht="26.4" x14ac:dyDescent="0.25">
      <c r="A90" s="26" t="s">
        <v>777</v>
      </c>
      <c r="B90" s="7" t="s">
        <v>232</v>
      </c>
      <c r="C90" s="56"/>
      <c r="D90" s="57"/>
      <c r="E90" s="57"/>
      <c r="F90" s="57"/>
      <c r="G90" s="57"/>
      <c r="H90" s="53"/>
      <c r="I90" s="10" t="s">
        <v>194</v>
      </c>
      <c r="J90" s="34" t="s">
        <v>20</v>
      </c>
      <c r="K90" s="34" t="s">
        <v>20</v>
      </c>
      <c r="L90" s="34" t="s">
        <v>20</v>
      </c>
      <c r="M90" s="34" t="s">
        <v>20</v>
      </c>
      <c r="N90" s="34" t="s">
        <v>20</v>
      </c>
      <c r="O90" s="34" t="s">
        <v>20</v>
      </c>
      <c r="P90" s="34" t="s">
        <v>20</v>
      </c>
      <c r="Q90" s="34" t="s">
        <v>20</v>
      </c>
      <c r="R90" s="34" t="s">
        <v>20</v>
      </c>
      <c r="S90" s="34" t="s">
        <v>20</v>
      </c>
      <c r="T90" s="34">
        <v>0</v>
      </c>
      <c r="U90" s="34" t="s">
        <v>21</v>
      </c>
      <c r="V90" s="28" t="str">
        <f t="shared" si="8"/>
        <v>Yes</v>
      </c>
      <c r="W90" s="34" t="s">
        <v>20</v>
      </c>
      <c r="X90" s="28">
        <f t="shared" si="9"/>
        <v>2</v>
      </c>
      <c r="Y90" s="34">
        <f t="shared" si="5"/>
        <v>2</v>
      </c>
      <c r="Z90" s="34" t="s">
        <v>21</v>
      </c>
      <c r="AA90" s="34" t="s">
        <v>21</v>
      </c>
      <c r="AB90" s="29" t="str">
        <f t="shared" si="6"/>
        <v>No radiocarbon age analysis</v>
      </c>
      <c r="AC90" s="34" t="s">
        <v>21</v>
      </c>
      <c r="AD90" s="34" t="s">
        <v>21</v>
      </c>
      <c r="AE90" s="34">
        <f t="shared" si="7"/>
        <v>4</v>
      </c>
      <c r="AF90" s="34" t="s">
        <v>20</v>
      </c>
      <c r="AG90" s="35" t="s">
        <v>221</v>
      </c>
      <c r="AH90" s="34" t="s">
        <v>229</v>
      </c>
      <c r="AI90" s="34"/>
      <c r="AJ90" s="34" t="s">
        <v>77</v>
      </c>
      <c r="AK90" s="34" t="s">
        <v>92</v>
      </c>
      <c r="AL90" s="34" t="s">
        <v>24</v>
      </c>
      <c r="AM90" s="39"/>
      <c r="AN90" s="39"/>
      <c r="AO90" s="34"/>
      <c r="AP90" s="34"/>
      <c r="AQ90" s="68" t="s">
        <v>25</v>
      </c>
      <c r="AR90" s="68"/>
      <c r="AS90" s="22"/>
      <c r="AT90" s="22"/>
      <c r="AU90" s="35" t="s">
        <v>90</v>
      </c>
      <c r="AV90" s="35"/>
      <c r="AW90" s="37">
        <v>4579</v>
      </c>
      <c r="AX90" s="37">
        <v>4940</v>
      </c>
      <c r="AY90" s="35" t="s">
        <v>33</v>
      </c>
      <c r="AZ90" s="70"/>
      <c r="BA90" s="70"/>
    </row>
    <row r="91" spans="1:53" ht="26.4" x14ac:dyDescent="0.25">
      <c r="A91" s="26" t="s">
        <v>777</v>
      </c>
      <c r="B91" s="7" t="s">
        <v>233</v>
      </c>
      <c r="C91" s="56"/>
      <c r="D91" s="57"/>
      <c r="E91" s="57"/>
      <c r="F91" s="57"/>
      <c r="G91" s="57"/>
      <c r="H91" s="53"/>
      <c r="I91" s="10" t="s">
        <v>234</v>
      </c>
      <c r="J91" s="34" t="s">
        <v>20</v>
      </c>
      <c r="K91" s="34" t="s">
        <v>20</v>
      </c>
      <c r="L91" s="34" t="s">
        <v>20</v>
      </c>
      <c r="M91" s="34" t="s">
        <v>20</v>
      </c>
      <c r="N91" s="34" t="s">
        <v>20</v>
      </c>
      <c r="O91" s="34" t="s">
        <v>20</v>
      </c>
      <c r="P91" s="34" t="s">
        <v>20</v>
      </c>
      <c r="Q91" s="34" t="s">
        <v>20</v>
      </c>
      <c r="R91" s="34" t="s">
        <v>20</v>
      </c>
      <c r="S91" s="34" t="s">
        <v>20</v>
      </c>
      <c r="T91" s="34">
        <v>0</v>
      </c>
      <c r="U91" s="34" t="s">
        <v>21</v>
      </c>
      <c r="V91" s="28" t="str">
        <f t="shared" si="8"/>
        <v>Yes</v>
      </c>
      <c r="W91" s="34" t="s">
        <v>20</v>
      </c>
      <c r="X91" s="28">
        <f t="shared" si="9"/>
        <v>2</v>
      </c>
      <c r="Y91" s="34">
        <f t="shared" si="5"/>
        <v>2</v>
      </c>
      <c r="Z91" s="34" t="s">
        <v>21</v>
      </c>
      <c r="AA91" s="34" t="s">
        <v>21</v>
      </c>
      <c r="AB91" s="29" t="str">
        <f t="shared" si="6"/>
        <v>No radiocarbon age analysis</v>
      </c>
      <c r="AC91" s="34" t="s">
        <v>21</v>
      </c>
      <c r="AD91" s="34" t="s">
        <v>21</v>
      </c>
      <c r="AE91" s="34">
        <f t="shared" si="7"/>
        <v>4</v>
      </c>
      <c r="AF91" s="34" t="s">
        <v>20</v>
      </c>
      <c r="AG91" s="35" t="s">
        <v>216</v>
      </c>
      <c r="AH91" s="34" t="s">
        <v>235</v>
      </c>
      <c r="AI91" s="34" t="s">
        <v>236</v>
      </c>
      <c r="AJ91" s="28" t="s">
        <v>23</v>
      </c>
      <c r="AK91" s="34" t="s">
        <v>92</v>
      </c>
      <c r="AL91" s="34" t="s">
        <v>24</v>
      </c>
      <c r="AM91" s="39"/>
      <c r="AN91" s="39"/>
      <c r="AO91" s="34"/>
      <c r="AP91" s="34"/>
      <c r="AQ91" s="68" t="s">
        <v>25</v>
      </c>
      <c r="AR91" s="68"/>
      <c r="AS91" s="22"/>
      <c r="AT91" s="22"/>
      <c r="AU91" s="35" t="s">
        <v>39</v>
      </c>
      <c r="AV91" s="35"/>
      <c r="AW91" s="37">
        <v>5824</v>
      </c>
      <c r="AX91" s="37">
        <v>6100</v>
      </c>
      <c r="AY91" s="35" t="s">
        <v>33</v>
      </c>
      <c r="AZ91" s="70"/>
      <c r="BA91" s="70"/>
    </row>
    <row r="92" spans="1:53" ht="26.4" x14ac:dyDescent="0.25">
      <c r="A92" s="26" t="s">
        <v>777</v>
      </c>
      <c r="B92" s="7" t="s">
        <v>237</v>
      </c>
      <c r="C92" s="56"/>
      <c r="D92" s="57"/>
      <c r="E92" s="57"/>
      <c r="F92" s="57"/>
      <c r="G92" s="57"/>
      <c r="H92" s="53"/>
      <c r="I92" s="10" t="s">
        <v>194</v>
      </c>
      <c r="J92" s="34" t="s">
        <v>20</v>
      </c>
      <c r="K92" s="34" t="s">
        <v>20</v>
      </c>
      <c r="L92" s="34" t="s">
        <v>20</v>
      </c>
      <c r="M92" s="34" t="s">
        <v>20</v>
      </c>
      <c r="N92" s="34" t="s">
        <v>20</v>
      </c>
      <c r="O92" s="34" t="s">
        <v>20</v>
      </c>
      <c r="P92" s="34" t="s">
        <v>20</v>
      </c>
      <c r="Q92" s="34" t="s">
        <v>20</v>
      </c>
      <c r="R92" s="34" t="s">
        <v>20</v>
      </c>
      <c r="S92" s="34" t="s">
        <v>20</v>
      </c>
      <c r="T92" s="34">
        <v>0</v>
      </c>
      <c r="U92" s="34" t="s">
        <v>21</v>
      </c>
      <c r="V92" s="28" t="str">
        <f t="shared" si="8"/>
        <v>Yes</v>
      </c>
      <c r="W92" s="34" t="s">
        <v>20</v>
      </c>
      <c r="X92" s="28">
        <f t="shared" si="9"/>
        <v>2</v>
      </c>
      <c r="Y92" s="34">
        <f t="shared" si="5"/>
        <v>2</v>
      </c>
      <c r="Z92" s="34" t="s">
        <v>21</v>
      </c>
      <c r="AA92" s="34" t="s">
        <v>808</v>
      </c>
      <c r="AB92" s="29" t="str">
        <f t="shared" si="6"/>
        <v>No radiocarbon age analysis</v>
      </c>
      <c r="AC92" s="34" t="s">
        <v>21</v>
      </c>
      <c r="AD92" s="34" t="s">
        <v>21</v>
      </c>
      <c r="AE92" s="34">
        <f t="shared" si="7"/>
        <v>3</v>
      </c>
      <c r="AF92" s="34" t="s">
        <v>20</v>
      </c>
      <c r="AG92" s="35" t="s">
        <v>212</v>
      </c>
      <c r="AH92" s="34" t="s">
        <v>238</v>
      </c>
      <c r="AI92" s="34"/>
      <c r="AJ92" s="28" t="s">
        <v>23</v>
      </c>
      <c r="AK92" s="34" t="s">
        <v>92</v>
      </c>
      <c r="AL92" s="34" t="s">
        <v>24</v>
      </c>
      <c r="AM92" s="41"/>
      <c r="AN92" s="41"/>
      <c r="AO92" s="34"/>
      <c r="AP92" s="34"/>
      <c r="AQ92" s="68" t="s">
        <v>25</v>
      </c>
      <c r="AR92" s="68"/>
      <c r="AS92" s="22"/>
      <c r="AT92" s="22"/>
      <c r="AU92" s="35" t="s">
        <v>42</v>
      </c>
      <c r="AV92" s="35"/>
      <c r="AW92" s="37">
        <v>6333</v>
      </c>
      <c r="AX92" s="37">
        <v>6612</v>
      </c>
      <c r="AY92" s="35" t="s">
        <v>33</v>
      </c>
      <c r="AZ92" s="70"/>
      <c r="BA92" s="70"/>
    </row>
    <row r="93" spans="1:53" ht="26.4" x14ac:dyDescent="0.25">
      <c r="A93" s="26" t="s">
        <v>777</v>
      </c>
      <c r="B93" s="7" t="s">
        <v>239</v>
      </c>
      <c r="C93" s="56"/>
      <c r="D93" s="57"/>
      <c r="E93" s="57"/>
      <c r="F93" s="57"/>
      <c r="G93" s="57"/>
      <c r="H93" s="53"/>
      <c r="I93" s="10" t="s">
        <v>183</v>
      </c>
      <c r="J93" s="34" t="s">
        <v>20</v>
      </c>
      <c r="K93" s="34" t="s">
        <v>20</v>
      </c>
      <c r="L93" s="34" t="s">
        <v>20</v>
      </c>
      <c r="M93" s="34" t="s">
        <v>20</v>
      </c>
      <c r="N93" s="34" t="s">
        <v>20</v>
      </c>
      <c r="O93" s="34" t="s">
        <v>20</v>
      </c>
      <c r="P93" s="34" t="s">
        <v>20</v>
      </c>
      <c r="Q93" s="34" t="s">
        <v>20</v>
      </c>
      <c r="R93" s="34" t="s">
        <v>20</v>
      </c>
      <c r="S93" s="34" t="s">
        <v>20</v>
      </c>
      <c r="T93" s="34">
        <v>0</v>
      </c>
      <c r="U93" s="34" t="s">
        <v>21</v>
      </c>
      <c r="V93" s="28" t="str">
        <f t="shared" si="8"/>
        <v>Yes</v>
      </c>
      <c r="W93" s="34" t="s">
        <v>20</v>
      </c>
      <c r="X93" s="28">
        <f t="shared" si="9"/>
        <v>2</v>
      </c>
      <c r="Y93" s="34">
        <f t="shared" si="5"/>
        <v>2</v>
      </c>
      <c r="Z93" s="34" t="s">
        <v>21</v>
      </c>
      <c r="AA93" s="34" t="s">
        <v>808</v>
      </c>
      <c r="AB93" s="29" t="str">
        <f t="shared" si="6"/>
        <v>No radiocarbon age analysis</v>
      </c>
      <c r="AC93" s="34" t="s">
        <v>21</v>
      </c>
      <c r="AD93" s="34" t="s">
        <v>21</v>
      </c>
      <c r="AE93" s="34">
        <f t="shared" si="7"/>
        <v>3</v>
      </c>
      <c r="AF93" s="34" t="s">
        <v>20</v>
      </c>
      <c r="AG93" s="35" t="s">
        <v>212</v>
      </c>
      <c r="AH93" s="34">
        <v>1</v>
      </c>
      <c r="AI93" s="34"/>
      <c r="AJ93" s="28" t="s">
        <v>23</v>
      </c>
      <c r="AK93" s="34" t="s">
        <v>92</v>
      </c>
      <c r="AL93" s="34" t="s">
        <v>24</v>
      </c>
      <c r="AM93" s="39"/>
      <c r="AN93" s="39"/>
      <c r="AO93" s="34"/>
      <c r="AP93" s="34"/>
      <c r="AQ93" s="68" t="s">
        <v>25</v>
      </c>
      <c r="AR93" s="68"/>
      <c r="AS93" s="22"/>
      <c r="AT93" s="22"/>
      <c r="AU93" s="35" t="s">
        <v>45</v>
      </c>
      <c r="AV93" s="35"/>
      <c r="AW93" s="37">
        <v>7062</v>
      </c>
      <c r="AX93" s="37">
        <v>7304</v>
      </c>
      <c r="AY93" s="35" t="s">
        <v>33</v>
      </c>
      <c r="AZ93" s="70"/>
      <c r="BA93" s="70"/>
    </row>
    <row r="94" spans="1:53" ht="13.2" customHeight="1" x14ac:dyDescent="0.25">
      <c r="A94" s="26" t="s">
        <v>777</v>
      </c>
      <c r="B94" s="10" t="s">
        <v>241</v>
      </c>
      <c r="C94" s="55" t="s">
        <v>240</v>
      </c>
      <c r="D94" s="55">
        <v>45.744312999999998</v>
      </c>
      <c r="E94" s="55">
        <v>-125.664917</v>
      </c>
      <c r="F94" s="58" t="s">
        <v>17</v>
      </c>
      <c r="G94" s="55" t="s">
        <v>210</v>
      </c>
      <c r="H94" s="52">
        <v>1.5263157894736843</v>
      </c>
      <c r="I94" s="10" t="s">
        <v>242</v>
      </c>
      <c r="J94" s="34" t="s">
        <v>20</v>
      </c>
      <c r="K94" s="34" t="s">
        <v>20</v>
      </c>
      <c r="L94" s="34" t="s">
        <v>20</v>
      </c>
      <c r="M94" s="34" t="s">
        <v>20</v>
      </c>
      <c r="N94" s="34" t="s">
        <v>20</v>
      </c>
      <c r="O94" s="34" t="s">
        <v>20</v>
      </c>
      <c r="P94" s="34" t="s">
        <v>20</v>
      </c>
      <c r="Q94" s="34" t="s">
        <v>20</v>
      </c>
      <c r="R94" s="34" t="s">
        <v>20</v>
      </c>
      <c r="S94" s="34" t="s">
        <v>20</v>
      </c>
      <c r="T94" s="34">
        <f t="shared" ref="T94:T112" si="10">COUNTIF(J94:S94,TRUE)</f>
        <v>0</v>
      </c>
      <c r="U94" s="34" t="s">
        <v>21</v>
      </c>
      <c r="V94" s="28" t="str">
        <f t="shared" si="8"/>
        <v>Yes</v>
      </c>
      <c r="W94" s="34" t="s">
        <v>20</v>
      </c>
      <c r="X94" s="28">
        <f t="shared" si="9"/>
        <v>2</v>
      </c>
      <c r="Y94" s="34">
        <f t="shared" si="5"/>
        <v>2</v>
      </c>
      <c r="Z94" s="34" t="s">
        <v>21</v>
      </c>
      <c r="AA94" s="34" t="s">
        <v>21</v>
      </c>
      <c r="AB94" s="29" t="str">
        <f t="shared" si="6"/>
        <v>No radiocarbon age analysis</v>
      </c>
      <c r="AC94" s="34" t="s">
        <v>20</v>
      </c>
      <c r="AD94" s="34" t="s">
        <v>21</v>
      </c>
      <c r="AE94" s="34">
        <f t="shared" si="7"/>
        <v>3</v>
      </c>
      <c r="AF94" s="34" t="s">
        <v>20</v>
      </c>
      <c r="AG94" s="35" t="s">
        <v>243</v>
      </c>
      <c r="AH94" s="34">
        <v>1</v>
      </c>
      <c r="AI94" s="34" t="s">
        <v>244</v>
      </c>
      <c r="AJ94" s="28" t="s">
        <v>23</v>
      </c>
      <c r="AK94" s="34" t="s">
        <v>92</v>
      </c>
      <c r="AL94" s="34" t="s">
        <v>24</v>
      </c>
      <c r="AM94" s="39"/>
      <c r="AN94" s="39"/>
      <c r="AO94" s="34"/>
      <c r="AP94" s="34"/>
      <c r="AQ94" s="68" t="s">
        <v>25</v>
      </c>
      <c r="AR94" s="68"/>
      <c r="AS94" s="22"/>
      <c r="AT94" s="22"/>
      <c r="AU94" s="36" t="s">
        <v>141</v>
      </c>
      <c r="AV94" s="35"/>
      <c r="AW94" s="37">
        <v>139</v>
      </c>
      <c r="AX94" s="37">
        <v>371</v>
      </c>
      <c r="AY94" s="35" t="s">
        <v>33</v>
      </c>
      <c r="AZ94" s="69" t="s">
        <v>69</v>
      </c>
      <c r="BA94" s="71"/>
    </row>
    <row r="95" spans="1:53" ht="26.4" x14ac:dyDescent="0.25">
      <c r="A95" s="26" t="s">
        <v>777</v>
      </c>
      <c r="B95" s="10" t="s">
        <v>245</v>
      </c>
      <c r="C95" s="56"/>
      <c r="D95" s="57"/>
      <c r="E95" s="57"/>
      <c r="F95" s="57"/>
      <c r="G95" s="57"/>
      <c r="H95" s="53"/>
      <c r="I95" s="10" t="s">
        <v>246</v>
      </c>
      <c r="J95" s="34" t="s">
        <v>20</v>
      </c>
      <c r="K95" s="34" t="s">
        <v>20</v>
      </c>
      <c r="L95" s="34" t="s">
        <v>20</v>
      </c>
      <c r="M95" s="34" t="s">
        <v>20</v>
      </c>
      <c r="N95" s="34" t="s">
        <v>20</v>
      </c>
      <c r="O95" s="34" t="s">
        <v>20</v>
      </c>
      <c r="P95" s="34" t="s">
        <v>20</v>
      </c>
      <c r="Q95" s="34" t="s">
        <v>20</v>
      </c>
      <c r="R95" s="34" t="s">
        <v>21</v>
      </c>
      <c r="S95" s="34" t="s">
        <v>20</v>
      </c>
      <c r="T95" s="34">
        <f t="shared" si="10"/>
        <v>0</v>
      </c>
      <c r="U95" s="34" t="s">
        <v>21</v>
      </c>
      <c r="V95" s="28" t="str">
        <f t="shared" si="8"/>
        <v>Yes</v>
      </c>
      <c r="W95" s="34" t="s">
        <v>20</v>
      </c>
      <c r="X95" s="28">
        <f t="shared" si="9"/>
        <v>2</v>
      </c>
      <c r="Y95" s="34">
        <f t="shared" si="5"/>
        <v>2</v>
      </c>
      <c r="Z95" s="34" t="s">
        <v>21</v>
      </c>
      <c r="AA95" s="34" t="s">
        <v>21</v>
      </c>
      <c r="AB95" s="29" t="str">
        <f t="shared" si="6"/>
        <v>No</v>
      </c>
      <c r="AC95" s="34" t="s">
        <v>20</v>
      </c>
      <c r="AD95" s="34" t="s">
        <v>21</v>
      </c>
      <c r="AE95" s="34">
        <f t="shared" si="7"/>
        <v>3</v>
      </c>
      <c r="AF95" s="34" t="s">
        <v>20</v>
      </c>
      <c r="AG95" s="35" t="s">
        <v>243</v>
      </c>
      <c r="AH95" s="34">
        <v>1</v>
      </c>
      <c r="AI95" s="34" t="s">
        <v>244</v>
      </c>
      <c r="AJ95" s="28" t="s">
        <v>23</v>
      </c>
      <c r="AK95" s="34" t="s">
        <v>92</v>
      </c>
      <c r="AL95" s="34" t="s">
        <v>24</v>
      </c>
      <c r="AM95" s="41">
        <v>1110</v>
      </c>
      <c r="AN95" s="41">
        <v>20</v>
      </c>
      <c r="AO95" s="34">
        <v>250</v>
      </c>
      <c r="AP95" s="34">
        <v>34</v>
      </c>
      <c r="AQ95" s="18">
        <v>282</v>
      </c>
      <c r="AR95" s="18">
        <v>435</v>
      </c>
      <c r="AS95" s="22">
        <v>169.82278447353809</v>
      </c>
      <c r="AT95" s="22">
        <v>325.98731401841002</v>
      </c>
      <c r="AU95" s="36" t="s">
        <v>145</v>
      </c>
      <c r="AV95" s="35" t="s">
        <v>809</v>
      </c>
      <c r="AW95" s="37">
        <v>384</v>
      </c>
      <c r="AX95" s="37">
        <v>573</v>
      </c>
      <c r="AY95" s="35" t="s">
        <v>33</v>
      </c>
      <c r="AZ95" s="70"/>
      <c r="BA95" s="70"/>
    </row>
    <row r="96" spans="1:53" ht="26.4" x14ac:dyDescent="0.25">
      <c r="A96" s="26" t="s">
        <v>777</v>
      </c>
      <c r="B96" s="10" t="s">
        <v>247</v>
      </c>
      <c r="C96" s="56"/>
      <c r="D96" s="57"/>
      <c r="E96" s="57"/>
      <c r="F96" s="57"/>
      <c r="G96" s="57"/>
      <c r="H96" s="53"/>
      <c r="I96" s="10" t="s">
        <v>248</v>
      </c>
      <c r="J96" s="34" t="s">
        <v>20</v>
      </c>
      <c r="K96" s="34" t="s">
        <v>20</v>
      </c>
      <c r="L96" s="34" t="s">
        <v>20</v>
      </c>
      <c r="M96" s="34" t="s">
        <v>20</v>
      </c>
      <c r="N96" s="34" t="s">
        <v>20</v>
      </c>
      <c r="O96" s="34" t="s">
        <v>20</v>
      </c>
      <c r="P96" s="34" t="s">
        <v>20</v>
      </c>
      <c r="Q96" s="34" t="s">
        <v>20</v>
      </c>
      <c r="R96" s="34" t="s">
        <v>21</v>
      </c>
      <c r="S96" s="34" t="s">
        <v>20</v>
      </c>
      <c r="T96" s="34">
        <f t="shared" si="10"/>
        <v>0</v>
      </c>
      <c r="U96" s="34" t="s">
        <v>21</v>
      </c>
      <c r="V96" s="28" t="str">
        <f t="shared" si="8"/>
        <v>Yes</v>
      </c>
      <c r="W96" s="34" t="s">
        <v>20</v>
      </c>
      <c r="X96" s="28">
        <f t="shared" si="9"/>
        <v>2</v>
      </c>
      <c r="Y96" s="34">
        <f t="shared" si="5"/>
        <v>2</v>
      </c>
      <c r="Z96" s="34" t="s">
        <v>21</v>
      </c>
      <c r="AA96" s="34" t="s">
        <v>21</v>
      </c>
      <c r="AB96" s="29" t="str">
        <f t="shared" si="6"/>
        <v>Yes</v>
      </c>
      <c r="AC96" s="34" t="s">
        <v>20</v>
      </c>
      <c r="AD96" s="34" t="s">
        <v>21</v>
      </c>
      <c r="AE96" s="34">
        <f t="shared" si="7"/>
        <v>4</v>
      </c>
      <c r="AF96" s="34" t="s">
        <v>20</v>
      </c>
      <c r="AG96" s="35" t="s">
        <v>243</v>
      </c>
      <c r="AH96" s="34">
        <v>1</v>
      </c>
      <c r="AI96" s="34" t="s">
        <v>244</v>
      </c>
      <c r="AJ96" s="28" t="s">
        <v>23</v>
      </c>
      <c r="AK96" s="34" t="s">
        <v>92</v>
      </c>
      <c r="AL96" s="34" t="s">
        <v>24</v>
      </c>
      <c r="AM96" s="39">
        <v>1860</v>
      </c>
      <c r="AN96" s="39">
        <v>150</v>
      </c>
      <c r="AO96" s="34">
        <v>250</v>
      </c>
      <c r="AP96" s="34">
        <v>34</v>
      </c>
      <c r="AQ96" s="17">
        <v>721</v>
      </c>
      <c r="AR96" s="17">
        <v>942</v>
      </c>
      <c r="AS96" s="22">
        <v>619.26215933976596</v>
      </c>
      <c r="AT96" s="22">
        <v>842.10475879172554</v>
      </c>
      <c r="AU96" s="36" t="s">
        <v>148</v>
      </c>
      <c r="AV96" s="35"/>
      <c r="AW96" s="37">
        <v>679</v>
      </c>
      <c r="AX96" s="37">
        <v>905</v>
      </c>
      <c r="AY96" s="35" t="s">
        <v>33</v>
      </c>
      <c r="AZ96" s="70"/>
      <c r="BA96" s="70"/>
    </row>
    <row r="97" spans="1:53" ht="26.4" x14ac:dyDescent="0.25">
      <c r="A97" s="26" t="s">
        <v>777</v>
      </c>
      <c r="B97" s="10" t="s">
        <v>249</v>
      </c>
      <c r="C97" s="56"/>
      <c r="D97" s="57"/>
      <c r="E97" s="57"/>
      <c r="F97" s="57"/>
      <c r="G97" s="57"/>
      <c r="H97" s="53"/>
      <c r="I97" s="10" t="s">
        <v>250</v>
      </c>
      <c r="J97" s="34" t="s">
        <v>20</v>
      </c>
      <c r="K97" s="34" t="s">
        <v>20</v>
      </c>
      <c r="L97" s="34" t="s">
        <v>20</v>
      </c>
      <c r="M97" s="34" t="s">
        <v>20</v>
      </c>
      <c r="N97" s="34" t="s">
        <v>20</v>
      </c>
      <c r="O97" s="34" t="s">
        <v>20</v>
      </c>
      <c r="P97" s="34" t="s">
        <v>20</v>
      </c>
      <c r="Q97" s="34" t="s">
        <v>20</v>
      </c>
      <c r="R97" s="34" t="s">
        <v>21</v>
      </c>
      <c r="S97" s="34" t="s">
        <v>20</v>
      </c>
      <c r="T97" s="34">
        <f t="shared" si="10"/>
        <v>0</v>
      </c>
      <c r="U97" s="34" t="s">
        <v>21</v>
      </c>
      <c r="V97" s="28" t="str">
        <f t="shared" si="8"/>
        <v>Yes</v>
      </c>
      <c r="W97" s="34" t="s">
        <v>20</v>
      </c>
      <c r="X97" s="28">
        <f t="shared" si="9"/>
        <v>2</v>
      </c>
      <c r="Y97" s="34">
        <f t="shared" si="5"/>
        <v>2</v>
      </c>
      <c r="Z97" s="34" t="s">
        <v>21</v>
      </c>
      <c r="AA97" s="34" t="s">
        <v>21</v>
      </c>
      <c r="AB97" s="29" t="str">
        <f t="shared" si="6"/>
        <v>Yes</v>
      </c>
      <c r="AC97" s="34" t="s">
        <v>20</v>
      </c>
      <c r="AD97" s="34" t="s">
        <v>21</v>
      </c>
      <c r="AE97" s="34">
        <f t="shared" si="7"/>
        <v>4</v>
      </c>
      <c r="AF97" s="34" t="s">
        <v>20</v>
      </c>
      <c r="AG97" s="35" t="s">
        <v>251</v>
      </c>
      <c r="AH97" s="34">
        <v>1</v>
      </c>
      <c r="AI97" s="34" t="s">
        <v>244</v>
      </c>
      <c r="AJ97" s="34" t="s">
        <v>77</v>
      </c>
      <c r="AK97" s="34" t="s">
        <v>21</v>
      </c>
      <c r="AL97" s="34" t="s">
        <v>24</v>
      </c>
      <c r="AM97" s="39">
        <v>2495</v>
      </c>
      <c r="AN97" s="39">
        <v>40</v>
      </c>
      <c r="AO97" s="34">
        <v>250</v>
      </c>
      <c r="AP97" s="34">
        <v>34</v>
      </c>
      <c r="AQ97" s="17">
        <v>1547</v>
      </c>
      <c r="AR97" s="17">
        <v>1805</v>
      </c>
      <c r="AS97" s="22">
        <v>1148.0020766351668</v>
      </c>
      <c r="AT97" s="22">
        <v>1414.0217468842852</v>
      </c>
      <c r="AU97" s="36" t="s">
        <v>152</v>
      </c>
      <c r="AV97" s="35"/>
      <c r="AW97" s="37">
        <v>1119</v>
      </c>
      <c r="AX97" s="37">
        <v>1348</v>
      </c>
      <c r="AY97" s="35" t="s">
        <v>33</v>
      </c>
      <c r="AZ97" s="70"/>
      <c r="BA97" s="70"/>
    </row>
    <row r="98" spans="1:53" ht="26.4" x14ac:dyDescent="0.25">
      <c r="A98" s="26" t="s">
        <v>777</v>
      </c>
      <c r="B98" s="10" t="s">
        <v>252</v>
      </c>
      <c r="C98" s="56"/>
      <c r="D98" s="57"/>
      <c r="E98" s="57"/>
      <c r="F98" s="57"/>
      <c r="G98" s="57"/>
      <c r="H98" s="53"/>
      <c r="I98" s="10" t="s">
        <v>253</v>
      </c>
      <c r="J98" s="34" t="s">
        <v>20</v>
      </c>
      <c r="K98" s="34" t="s">
        <v>20</v>
      </c>
      <c r="L98" s="34" t="s">
        <v>20</v>
      </c>
      <c r="M98" s="34" t="s">
        <v>20</v>
      </c>
      <c r="N98" s="34" t="s">
        <v>20</v>
      </c>
      <c r="O98" s="34" t="s">
        <v>20</v>
      </c>
      <c r="P98" s="34" t="s">
        <v>20</v>
      </c>
      <c r="Q98" s="34" t="s">
        <v>20</v>
      </c>
      <c r="R98" s="34" t="s">
        <v>21</v>
      </c>
      <c r="S98" s="34" t="s">
        <v>20</v>
      </c>
      <c r="T98" s="34">
        <f t="shared" si="10"/>
        <v>0</v>
      </c>
      <c r="U98" s="34" t="s">
        <v>21</v>
      </c>
      <c r="V98" s="28" t="str">
        <f t="shared" si="8"/>
        <v>Yes</v>
      </c>
      <c r="W98" s="34" t="s">
        <v>20</v>
      </c>
      <c r="X98" s="28">
        <f t="shared" si="9"/>
        <v>2</v>
      </c>
      <c r="Y98" s="34">
        <f t="shared" si="5"/>
        <v>2</v>
      </c>
      <c r="Z98" s="34" t="s">
        <v>21</v>
      </c>
      <c r="AA98" s="34" t="s">
        <v>21</v>
      </c>
      <c r="AB98" s="29" t="str">
        <f t="shared" si="6"/>
        <v>Yes</v>
      </c>
      <c r="AC98" s="34" t="s">
        <v>20</v>
      </c>
      <c r="AD98" s="34" t="s">
        <v>21</v>
      </c>
      <c r="AE98" s="34">
        <f t="shared" si="7"/>
        <v>4</v>
      </c>
      <c r="AF98" s="34" t="s">
        <v>21</v>
      </c>
      <c r="AG98" s="35" t="s">
        <v>254</v>
      </c>
      <c r="AH98" s="34">
        <v>1</v>
      </c>
      <c r="AI98" s="34" t="s">
        <v>244</v>
      </c>
      <c r="AJ98" s="28" t="s">
        <v>23</v>
      </c>
      <c r="AK98" s="34" t="s">
        <v>21</v>
      </c>
      <c r="AL98" s="34" t="s">
        <v>24</v>
      </c>
      <c r="AM98" s="42">
        <v>2745</v>
      </c>
      <c r="AN98" s="42">
        <v>15</v>
      </c>
      <c r="AO98" s="34">
        <v>250</v>
      </c>
      <c r="AP98" s="34">
        <v>34</v>
      </c>
      <c r="AQ98" s="18">
        <v>1872</v>
      </c>
      <c r="AR98" s="18">
        <v>2064</v>
      </c>
      <c r="AS98" s="22">
        <v>1482.5171718794948</v>
      </c>
      <c r="AT98" s="22">
        <v>1699.8758907922393</v>
      </c>
      <c r="AU98" s="36" t="s">
        <v>78</v>
      </c>
      <c r="AV98" s="35" t="s">
        <v>809</v>
      </c>
      <c r="AW98" s="37">
        <v>1384</v>
      </c>
      <c r="AX98" s="37">
        <v>1731</v>
      </c>
      <c r="AY98" s="35" t="s">
        <v>33</v>
      </c>
      <c r="AZ98" s="70"/>
      <c r="BA98" s="70"/>
    </row>
    <row r="99" spans="1:53" ht="26.4" x14ac:dyDescent="0.25">
      <c r="A99" s="26" t="s">
        <v>777</v>
      </c>
      <c r="B99" s="10" t="s">
        <v>255</v>
      </c>
      <c r="C99" s="56"/>
      <c r="D99" s="57"/>
      <c r="E99" s="57"/>
      <c r="F99" s="57"/>
      <c r="G99" s="57"/>
      <c r="H99" s="53"/>
      <c r="I99" s="10" t="s">
        <v>256</v>
      </c>
      <c r="J99" s="34" t="s">
        <v>20</v>
      </c>
      <c r="K99" s="34" t="s">
        <v>20</v>
      </c>
      <c r="L99" s="34" t="s">
        <v>20</v>
      </c>
      <c r="M99" s="34" t="s">
        <v>20</v>
      </c>
      <c r="N99" s="34" t="s">
        <v>20</v>
      </c>
      <c r="O99" s="34" t="s">
        <v>20</v>
      </c>
      <c r="P99" s="34" t="s">
        <v>20</v>
      </c>
      <c r="Q99" s="34" t="s">
        <v>20</v>
      </c>
      <c r="R99" s="34" t="s">
        <v>20</v>
      </c>
      <c r="S99" s="34" t="s">
        <v>21</v>
      </c>
      <c r="T99" s="34">
        <v>0.5</v>
      </c>
      <c r="U99" s="34" t="s">
        <v>20</v>
      </c>
      <c r="V99" s="28" t="str">
        <f t="shared" si="8"/>
        <v>No</v>
      </c>
      <c r="W99" s="34" t="s">
        <v>20</v>
      </c>
      <c r="X99" s="28">
        <f t="shared" si="9"/>
        <v>0</v>
      </c>
      <c r="Y99" s="34">
        <f t="shared" si="5"/>
        <v>0.5</v>
      </c>
      <c r="Z99" s="34" t="s">
        <v>21</v>
      </c>
      <c r="AA99" s="34" t="s">
        <v>808</v>
      </c>
      <c r="AB99" s="29" t="str">
        <f t="shared" si="6"/>
        <v>No radiocarbon age analysis</v>
      </c>
      <c r="AC99" s="34" t="s">
        <v>20</v>
      </c>
      <c r="AD99" s="34" t="s">
        <v>808</v>
      </c>
      <c r="AE99" s="34">
        <f t="shared" si="7"/>
        <v>1</v>
      </c>
      <c r="AF99" s="34" t="s">
        <v>20</v>
      </c>
      <c r="AG99" s="35" t="s">
        <v>254</v>
      </c>
      <c r="AH99" s="34">
        <v>1</v>
      </c>
      <c r="AI99" s="34" t="s">
        <v>244</v>
      </c>
      <c r="AJ99" s="34" t="s">
        <v>68</v>
      </c>
      <c r="AK99" s="34" t="s">
        <v>20</v>
      </c>
      <c r="AL99" s="34" t="s">
        <v>24</v>
      </c>
      <c r="AM99" s="39"/>
      <c r="AN99" s="39"/>
      <c r="AO99" s="34"/>
      <c r="AP99" s="34"/>
      <c r="AQ99" s="68" t="s">
        <v>25</v>
      </c>
      <c r="AR99" s="68"/>
      <c r="AS99" s="22">
        <v>1910</v>
      </c>
      <c r="AT99" s="22">
        <v>2210</v>
      </c>
      <c r="AU99" s="36" t="s">
        <v>257</v>
      </c>
      <c r="AV99" s="35"/>
      <c r="AW99" s="37">
        <v>1883</v>
      </c>
      <c r="AX99" s="37">
        <v>2198</v>
      </c>
      <c r="AY99" s="35" t="s">
        <v>106</v>
      </c>
      <c r="AZ99" s="70"/>
      <c r="BA99" s="70"/>
    </row>
    <row r="100" spans="1:53" ht="26.4" x14ac:dyDescent="0.25">
      <c r="A100" s="26" t="s">
        <v>777</v>
      </c>
      <c r="B100" s="10" t="s">
        <v>258</v>
      </c>
      <c r="C100" s="56"/>
      <c r="D100" s="57"/>
      <c r="E100" s="57"/>
      <c r="F100" s="57"/>
      <c r="G100" s="57"/>
      <c r="H100" s="53"/>
      <c r="I100" s="10" t="s">
        <v>259</v>
      </c>
      <c r="J100" s="34" t="s">
        <v>20</v>
      </c>
      <c r="K100" s="34" t="s">
        <v>20</v>
      </c>
      <c r="L100" s="34" t="s">
        <v>20</v>
      </c>
      <c r="M100" s="34" t="s">
        <v>20</v>
      </c>
      <c r="N100" s="34" t="s">
        <v>20</v>
      </c>
      <c r="O100" s="34" t="s">
        <v>20</v>
      </c>
      <c r="P100" s="34" t="s">
        <v>20</v>
      </c>
      <c r="Q100" s="34" t="s">
        <v>20</v>
      </c>
      <c r="R100" s="34" t="s">
        <v>21</v>
      </c>
      <c r="S100" s="34" t="s">
        <v>20</v>
      </c>
      <c r="T100" s="34">
        <f t="shared" si="10"/>
        <v>0</v>
      </c>
      <c r="U100" s="34" t="s">
        <v>20</v>
      </c>
      <c r="V100" s="28" t="str">
        <f t="shared" si="8"/>
        <v>Yes</v>
      </c>
      <c r="W100" s="34" t="s">
        <v>20</v>
      </c>
      <c r="X100" s="28">
        <f t="shared" si="9"/>
        <v>1</v>
      </c>
      <c r="Y100" s="34">
        <f t="shared" si="5"/>
        <v>1</v>
      </c>
      <c r="Z100" s="34" t="s">
        <v>21</v>
      </c>
      <c r="AA100" s="34" t="s">
        <v>21</v>
      </c>
      <c r="AB100" s="29" t="str">
        <f t="shared" si="6"/>
        <v>No</v>
      </c>
      <c r="AC100" s="34" t="s">
        <v>20</v>
      </c>
      <c r="AD100" s="34" t="s">
        <v>21</v>
      </c>
      <c r="AE100" s="34">
        <f t="shared" si="7"/>
        <v>3</v>
      </c>
      <c r="AF100" s="34" t="s">
        <v>21</v>
      </c>
      <c r="AG100" s="35" t="s">
        <v>254</v>
      </c>
      <c r="AH100" s="34">
        <v>1</v>
      </c>
      <c r="AI100" s="34" t="s">
        <v>244</v>
      </c>
      <c r="AJ100" s="28" t="s">
        <v>23</v>
      </c>
      <c r="AK100" s="34" t="s">
        <v>20</v>
      </c>
      <c r="AL100" s="34" t="s">
        <v>24</v>
      </c>
      <c r="AM100" s="39">
        <v>3070</v>
      </c>
      <c r="AN100" s="39">
        <v>40</v>
      </c>
      <c r="AO100" s="34">
        <v>250</v>
      </c>
      <c r="AP100" s="34">
        <v>34</v>
      </c>
      <c r="AQ100" s="17">
        <v>2246</v>
      </c>
      <c r="AR100" s="17">
        <v>2544</v>
      </c>
      <c r="AS100" s="22">
        <v>2000.3115617646304</v>
      </c>
      <c r="AT100" s="22">
        <v>2302.5890336929101</v>
      </c>
      <c r="AU100" s="36" t="s">
        <v>32</v>
      </c>
      <c r="AV100" s="35" t="s">
        <v>809</v>
      </c>
      <c r="AW100" s="37">
        <v>2389</v>
      </c>
      <c r="AX100" s="37">
        <v>2673</v>
      </c>
      <c r="AY100" s="35" t="s">
        <v>33</v>
      </c>
      <c r="AZ100" s="70"/>
      <c r="BA100" s="70"/>
    </row>
    <row r="101" spans="1:53" ht="26.4" x14ac:dyDescent="0.25">
      <c r="A101" s="26" t="s">
        <v>777</v>
      </c>
      <c r="B101" s="10" t="s">
        <v>260</v>
      </c>
      <c r="C101" s="56"/>
      <c r="D101" s="57"/>
      <c r="E101" s="57"/>
      <c r="F101" s="57"/>
      <c r="G101" s="57"/>
      <c r="H101" s="53"/>
      <c r="I101" s="10" t="s">
        <v>261</v>
      </c>
      <c r="J101" s="34" t="s">
        <v>20</v>
      </c>
      <c r="K101" s="34" t="s">
        <v>20</v>
      </c>
      <c r="L101" s="34" t="s">
        <v>20</v>
      </c>
      <c r="M101" s="34" t="s">
        <v>20</v>
      </c>
      <c r="N101" s="34" t="s">
        <v>20</v>
      </c>
      <c r="O101" s="34" t="s">
        <v>20</v>
      </c>
      <c r="P101" s="34" t="s">
        <v>20</v>
      </c>
      <c r="Q101" s="34" t="s">
        <v>20</v>
      </c>
      <c r="R101" s="34" t="s">
        <v>20</v>
      </c>
      <c r="S101" s="34" t="s">
        <v>21</v>
      </c>
      <c r="T101" s="34">
        <v>0.5</v>
      </c>
      <c r="U101" s="34" t="s">
        <v>20</v>
      </c>
      <c r="V101" s="28" t="str">
        <f t="shared" si="8"/>
        <v>Yes</v>
      </c>
      <c r="W101" s="34" t="s">
        <v>20</v>
      </c>
      <c r="X101" s="28">
        <f t="shared" si="9"/>
        <v>1</v>
      </c>
      <c r="Y101" s="34">
        <f t="shared" si="5"/>
        <v>1.5</v>
      </c>
      <c r="Z101" s="34" t="s">
        <v>21</v>
      </c>
      <c r="AA101" s="34" t="s">
        <v>21</v>
      </c>
      <c r="AB101" s="29" t="str">
        <f t="shared" si="6"/>
        <v>No radiocarbon age analysis</v>
      </c>
      <c r="AC101" s="34" t="s">
        <v>20</v>
      </c>
      <c r="AD101" s="34" t="s">
        <v>21</v>
      </c>
      <c r="AE101" s="34">
        <f t="shared" si="7"/>
        <v>3</v>
      </c>
      <c r="AF101" s="34" t="s">
        <v>20</v>
      </c>
      <c r="AG101" s="35" t="s">
        <v>254</v>
      </c>
      <c r="AH101" s="34">
        <v>1</v>
      </c>
      <c r="AI101" s="34" t="s">
        <v>244</v>
      </c>
      <c r="AJ101" s="28" t="s">
        <v>23</v>
      </c>
      <c r="AK101" s="34" t="s">
        <v>20</v>
      </c>
      <c r="AL101" s="34" t="s">
        <v>24</v>
      </c>
      <c r="AM101" s="41"/>
      <c r="AN101" s="41"/>
      <c r="AO101" s="34"/>
      <c r="AP101" s="34"/>
      <c r="AQ101" s="68" t="s">
        <v>25</v>
      </c>
      <c r="AR101" s="68"/>
      <c r="AS101" s="22">
        <v>2860</v>
      </c>
      <c r="AT101" s="22">
        <v>3150</v>
      </c>
      <c r="AU101" s="36" t="s">
        <v>83</v>
      </c>
      <c r="AV101" s="35"/>
      <c r="AW101" s="37">
        <v>2865</v>
      </c>
      <c r="AX101" s="37">
        <v>3162</v>
      </c>
      <c r="AY101" s="35" t="s">
        <v>33</v>
      </c>
      <c r="AZ101" s="70"/>
      <c r="BA101" s="70"/>
    </row>
    <row r="102" spans="1:53" ht="26.4" x14ac:dyDescent="0.25">
      <c r="A102" s="26" t="s">
        <v>777</v>
      </c>
      <c r="B102" s="10" t="s">
        <v>262</v>
      </c>
      <c r="C102" s="56"/>
      <c r="D102" s="57"/>
      <c r="E102" s="57"/>
      <c r="F102" s="57"/>
      <c r="G102" s="57"/>
      <c r="H102" s="53"/>
      <c r="I102" s="10" t="s">
        <v>263</v>
      </c>
      <c r="J102" s="34" t="s">
        <v>20</v>
      </c>
      <c r="K102" s="34" t="s">
        <v>20</v>
      </c>
      <c r="L102" s="34" t="s">
        <v>20</v>
      </c>
      <c r="M102" s="34" t="s">
        <v>20</v>
      </c>
      <c r="N102" s="34" t="s">
        <v>20</v>
      </c>
      <c r="O102" s="34" t="s">
        <v>20</v>
      </c>
      <c r="P102" s="34" t="s">
        <v>20</v>
      </c>
      <c r="Q102" s="34" t="s">
        <v>20</v>
      </c>
      <c r="R102" s="34" t="s">
        <v>20</v>
      </c>
      <c r="S102" s="34" t="s">
        <v>21</v>
      </c>
      <c r="T102" s="34">
        <v>0.5</v>
      </c>
      <c r="U102" s="34" t="s">
        <v>21</v>
      </c>
      <c r="V102" s="28" t="str">
        <f t="shared" si="8"/>
        <v>Yes</v>
      </c>
      <c r="W102" s="34" t="s">
        <v>20</v>
      </c>
      <c r="X102" s="28">
        <f t="shared" si="9"/>
        <v>2</v>
      </c>
      <c r="Y102" s="34">
        <f t="shared" si="5"/>
        <v>2.5</v>
      </c>
      <c r="Z102" s="34" t="s">
        <v>21</v>
      </c>
      <c r="AA102" s="34" t="s">
        <v>21</v>
      </c>
      <c r="AB102" s="29" t="str">
        <f t="shared" si="6"/>
        <v>No radiocarbon age analysis</v>
      </c>
      <c r="AC102" s="34" t="s">
        <v>20</v>
      </c>
      <c r="AD102" s="34" t="s">
        <v>21</v>
      </c>
      <c r="AE102" s="34">
        <f t="shared" si="7"/>
        <v>3</v>
      </c>
      <c r="AF102" s="34" t="s">
        <v>20</v>
      </c>
      <c r="AG102" s="35" t="s">
        <v>254</v>
      </c>
      <c r="AH102" s="38">
        <v>44563</v>
      </c>
      <c r="AI102" s="34" t="s">
        <v>244</v>
      </c>
      <c r="AJ102" s="28" t="s">
        <v>23</v>
      </c>
      <c r="AK102" s="34" t="s">
        <v>21</v>
      </c>
      <c r="AL102" s="34" t="s">
        <v>24</v>
      </c>
      <c r="AM102" s="39"/>
      <c r="AN102" s="39"/>
      <c r="AO102" s="34"/>
      <c r="AP102" s="34"/>
      <c r="AQ102" s="68" t="s">
        <v>25</v>
      </c>
      <c r="AR102" s="68"/>
      <c r="AS102" s="22">
        <v>3370</v>
      </c>
      <c r="AT102" s="22">
        <v>3760</v>
      </c>
      <c r="AU102" s="36" t="s">
        <v>85</v>
      </c>
      <c r="AV102" s="35"/>
      <c r="AW102" s="37">
        <v>3287</v>
      </c>
      <c r="AX102" s="37">
        <v>3596</v>
      </c>
      <c r="AY102" s="35" t="s">
        <v>33</v>
      </c>
      <c r="AZ102" s="70"/>
      <c r="BA102" s="70"/>
    </row>
    <row r="103" spans="1:53" ht="26.4" x14ac:dyDescent="0.25">
      <c r="A103" s="26" t="s">
        <v>777</v>
      </c>
      <c r="B103" s="10" t="s">
        <v>264</v>
      </c>
      <c r="C103" s="56"/>
      <c r="D103" s="57"/>
      <c r="E103" s="57"/>
      <c r="F103" s="57"/>
      <c r="G103" s="57"/>
      <c r="H103" s="53"/>
      <c r="I103" s="10" t="s">
        <v>265</v>
      </c>
      <c r="J103" s="34" t="s">
        <v>20</v>
      </c>
      <c r="K103" s="34" t="s">
        <v>20</v>
      </c>
      <c r="L103" s="34" t="s">
        <v>20</v>
      </c>
      <c r="M103" s="34" t="s">
        <v>20</v>
      </c>
      <c r="N103" s="34" t="s">
        <v>20</v>
      </c>
      <c r="O103" s="34" t="s">
        <v>20</v>
      </c>
      <c r="P103" s="34" t="s">
        <v>20</v>
      </c>
      <c r="Q103" s="34" t="s">
        <v>20</v>
      </c>
      <c r="R103" s="34" t="s">
        <v>21</v>
      </c>
      <c r="S103" s="34" t="s">
        <v>20</v>
      </c>
      <c r="T103" s="34">
        <f t="shared" si="10"/>
        <v>0</v>
      </c>
      <c r="U103" s="34" t="s">
        <v>21</v>
      </c>
      <c r="V103" s="28" t="str">
        <f t="shared" si="8"/>
        <v>Yes</v>
      </c>
      <c r="W103" s="34" t="s">
        <v>20</v>
      </c>
      <c r="X103" s="28">
        <f t="shared" si="9"/>
        <v>2</v>
      </c>
      <c r="Y103" s="34">
        <f t="shared" si="5"/>
        <v>2</v>
      </c>
      <c r="Z103" s="34" t="s">
        <v>21</v>
      </c>
      <c r="AA103" s="34" t="s">
        <v>21</v>
      </c>
      <c r="AB103" s="29" t="str">
        <f t="shared" si="6"/>
        <v>No</v>
      </c>
      <c r="AC103" s="34" t="s">
        <v>20</v>
      </c>
      <c r="AD103" s="34" t="s">
        <v>21</v>
      </c>
      <c r="AE103" s="34">
        <f t="shared" si="7"/>
        <v>3</v>
      </c>
      <c r="AF103" s="34" t="s">
        <v>21</v>
      </c>
      <c r="AG103" s="35" t="s">
        <v>266</v>
      </c>
      <c r="AH103" s="38">
        <v>44563</v>
      </c>
      <c r="AI103" s="34" t="s">
        <v>244</v>
      </c>
      <c r="AJ103" s="34" t="s">
        <v>77</v>
      </c>
      <c r="AK103" s="34" t="s">
        <v>20</v>
      </c>
      <c r="AL103" s="34" t="s">
        <v>24</v>
      </c>
      <c r="AM103" s="39">
        <v>4100</v>
      </c>
      <c r="AN103" s="39">
        <v>20</v>
      </c>
      <c r="AO103" s="34">
        <v>250</v>
      </c>
      <c r="AP103" s="34">
        <v>34</v>
      </c>
      <c r="AQ103" s="17">
        <v>3503</v>
      </c>
      <c r="AR103" s="17">
        <v>3719</v>
      </c>
      <c r="AS103" s="22">
        <v>3382.699929408484</v>
      </c>
      <c r="AT103" s="22">
        <v>3603.2668373011966</v>
      </c>
      <c r="AU103" s="36" t="s">
        <v>88</v>
      </c>
      <c r="AV103" s="35"/>
      <c r="AW103" s="37">
        <v>3918</v>
      </c>
      <c r="AX103" s="37">
        <v>4278</v>
      </c>
      <c r="AY103" s="35" t="s">
        <v>33</v>
      </c>
      <c r="AZ103" s="70"/>
      <c r="BA103" s="70"/>
    </row>
    <row r="104" spans="1:53" ht="26.4" x14ac:dyDescent="0.25">
      <c r="A104" s="26" t="s">
        <v>777</v>
      </c>
      <c r="B104" s="10" t="s">
        <v>267</v>
      </c>
      <c r="C104" s="56"/>
      <c r="D104" s="57"/>
      <c r="E104" s="57"/>
      <c r="F104" s="57"/>
      <c r="G104" s="57"/>
      <c r="H104" s="53"/>
      <c r="I104" s="10" t="s">
        <v>268</v>
      </c>
      <c r="J104" s="34" t="s">
        <v>20</v>
      </c>
      <c r="K104" s="34" t="s">
        <v>20</v>
      </c>
      <c r="L104" s="34" t="s">
        <v>20</v>
      </c>
      <c r="M104" s="34" t="s">
        <v>20</v>
      </c>
      <c r="N104" s="34" t="s">
        <v>20</v>
      </c>
      <c r="O104" s="34" t="s">
        <v>20</v>
      </c>
      <c r="P104" s="34" t="s">
        <v>20</v>
      </c>
      <c r="Q104" s="34" t="s">
        <v>20</v>
      </c>
      <c r="R104" s="34" t="s">
        <v>21</v>
      </c>
      <c r="S104" s="34" t="s">
        <v>20</v>
      </c>
      <c r="T104" s="34">
        <v>1</v>
      </c>
      <c r="U104" s="34" t="s">
        <v>21</v>
      </c>
      <c r="V104" s="28" t="str">
        <f t="shared" si="8"/>
        <v>No</v>
      </c>
      <c r="W104" s="34" t="s">
        <v>20</v>
      </c>
      <c r="X104" s="28">
        <f t="shared" si="9"/>
        <v>1</v>
      </c>
      <c r="Y104" s="34">
        <f t="shared" si="5"/>
        <v>2</v>
      </c>
      <c r="Z104" s="34" t="s">
        <v>21</v>
      </c>
      <c r="AA104" s="34" t="s">
        <v>808</v>
      </c>
      <c r="AB104" s="29" t="str">
        <f t="shared" si="6"/>
        <v>Yes</v>
      </c>
      <c r="AC104" s="34" t="s">
        <v>20</v>
      </c>
      <c r="AD104" s="34" t="s">
        <v>808</v>
      </c>
      <c r="AE104" s="34">
        <f t="shared" si="7"/>
        <v>2</v>
      </c>
      <c r="AF104" s="34" t="s">
        <v>20</v>
      </c>
      <c r="AG104" s="35" t="s">
        <v>269</v>
      </c>
      <c r="AH104" s="34">
        <v>1</v>
      </c>
      <c r="AI104" s="34" t="s">
        <v>244</v>
      </c>
      <c r="AJ104" s="34" t="s">
        <v>77</v>
      </c>
      <c r="AK104" s="34" t="s">
        <v>20</v>
      </c>
      <c r="AL104" s="34" t="s">
        <v>24</v>
      </c>
      <c r="AM104" s="42">
        <v>4875</v>
      </c>
      <c r="AN104" s="42">
        <v>20</v>
      </c>
      <c r="AO104" s="34">
        <v>250</v>
      </c>
      <c r="AP104" s="34">
        <v>34</v>
      </c>
      <c r="AQ104" s="18">
        <v>4552</v>
      </c>
      <c r="AR104" s="18">
        <v>4795</v>
      </c>
      <c r="AS104" s="22">
        <v>4416.2109002802836</v>
      </c>
      <c r="AT104" s="22">
        <v>4667.6648251575507</v>
      </c>
      <c r="AU104" s="36" t="s">
        <v>270</v>
      </c>
      <c r="AV104" s="35"/>
      <c r="AW104" s="37">
        <v>4270</v>
      </c>
      <c r="AX104" s="37">
        <v>4598</v>
      </c>
      <c r="AY104" s="35" t="s">
        <v>106</v>
      </c>
      <c r="AZ104" s="70"/>
      <c r="BA104" s="70"/>
    </row>
    <row r="105" spans="1:53" ht="26.4" x14ac:dyDescent="0.25">
      <c r="A105" s="26" t="s">
        <v>777</v>
      </c>
      <c r="B105" s="10" t="s">
        <v>271</v>
      </c>
      <c r="C105" s="56"/>
      <c r="D105" s="57"/>
      <c r="E105" s="57"/>
      <c r="F105" s="57"/>
      <c r="G105" s="57"/>
      <c r="H105" s="53"/>
      <c r="I105" s="10" t="s">
        <v>272</v>
      </c>
      <c r="J105" s="34" t="s">
        <v>20</v>
      </c>
      <c r="K105" s="34" t="s">
        <v>20</v>
      </c>
      <c r="L105" s="34" t="s">
        <v>20</v>
      </c>
      <c r="M105" s="34" t="s">
        <v>20</v>
      </c>
      <c r="N105" s="34" t="s">
        <v>20</v>
      </c>
      <c r="O105" s="34" t="s">
        <v>20</v>
      </c>
      <c r="P105" s="34" t="s">
        <v>20</v>
      </c>
      <c r="Q105" s="34" t="s">
        <v>20</v>
      </c>
      <c r="R105" s="34" t="s">
        <v>20</v>
      </c>
      <c r="S105" s="34" t="s">
        <v>21</v>
      </c>
      <c r="T105" s="34">
        <v>0.5</v>
      </c>
      <c r="U105" s="34" t="s">
        <v>21</v>
      </c>
      <c r="V105" s="28" t="str">
        <f t="shared" si="8"/>
        <v>Yes</v>
      </c>
      <c r="W105" s="34" t="s">
        <v>20</v>
      </c>
      <c r="X105" s="28">
        <f t="shared" si="9"/>
        <v>2</v>
      </c>
      <c r="Y105" s="34">
        <f t="shared" si="5"/>
        <v>2.5</v>
      </c>
      <c r="Z105" s="34" t="s">
        <v>21</v>
      </c>
      <c r="AA105" s="34" t="s">
        <v>21</v>
      </c>
      <c r="AB105" s="29" t="str">
        <f t="shared" si="6"/>
        <v>No radiocarbon age analysis</v>
      </c>
      <c r="AC105" s="34" t="s">
        <v>20</v>
      </c>
      <c r="AD105" s="34" t="s">
        <v>21</v>
      </c>
      <c r="AE105" s="34">
        <f t="shared" si="7"/>
        <v>3</v>
      </c>
      <c r="AF105" s="34" t="s">
        <v>20</v>
      </c>
      <c r="AG105" s="35" t="s">
        <v>266</v>
      </c>
      <c r="AH105" s="34">
        <v>1</v>
      </c>
      <c r="AI105" s="34" t="s">
        <v>244</v>
      </c>
      <c r="AJ105" s="34" t="s">
        <v>77</v>
      </c>
      <c r="AK105" s="34" t="s">
        <v>20</v>
      </c>
      <c r="AL105" s="34" t="s">
        <v>24</v>
      </c>
      <c r="AM105" s="39"/>
      <c r="AN105" s="39"/>
      <c r="AO105" s="34"/>
      <c r="AP105" s="34"/>
      <c r="AQ105" s="68" t="s">
        <v>25</v>
      </c>
      <c r="AR105" s="68"/>
      <c r="AS105" s="22">
        <v>4580</v>
      </c>
      <c r="AT105" s="22">
        <v>4960</v>
      </c>
      <c r="AU105" s="36" t="s">
        <v>90</v>
      </c>
      <c r="AV105" s="35"/>
      <c r="AW105" s="37">
        <v>4579</v>
      </c>
      <c r="AX105" s="37">
        <v>4940</v>
      </c>
      <c r="AY105" s="35" t="s">
        <v>33</v>
      </c>
      <c r="AZ105" s="70"/>
      <c r="BA105" s="70"/>
    </row>
    <row r="106" spans="1:53" ht="26.4" x14ac:dyDescent="0.25">
      <c r="A106" s="26" t="s">
        <v>777</v>
      </c>
      <c r="B106" s="10" t="s">
        <v>273</v>
      </c>
      <c r="C106" s="56"/>
      <c r="D106" s="57"/>
      <c r="E106" s="57"/>
      <c r="F106" s="57"/>
      <c r="G106" s="57"/>
      <c r="H106" s="53"/>
      <c r="I106" s="10" t="s">
        <v>274</v>
      </c>
      <c r="J106" s="34" t="s">
        <v>20</v>
      </c>
      <c r="K106" s="34" t="s">
        <v>20</v>
      </c>
      <c r="L106" s="34" t="s">
        <v>20</v>
      </c>
      <c r="M106" s="34" t="s">
        <v>20</v>
      </c>
      <c r="N106" s="34" t="s">
        <v>20</v>
      </c>
      <c r="O106" s="34" t="s">
        <v>20</v>
      </c>
      <c r="P106" s="34" t="s">
        <v>20</v>
      </c>
      <c r="Q106" s="34" t="s">
        <v>20</v>
      </c>
      <c r="R106" s="34" t="s">
        <v>21</v>
      </c>
      <c r="S106" s="34" t="s">
        <v>20</v>
      </c>
      <c r="T106" s="34">
        <f t="shared" si="10"/>
        <v>0</v>
      </c>
      <c r="U106" s="34" t="s">
        <v>20</v>
      </c>
      <c r="V106" s="28" t="str">
        <f t="shared" si="8"/>
        <v>No</v>
      </c>
      <c r="W106" s="34" t="s">
        <v>20</v>
      </c>
      <c r="X106" s="28">
        <f t="shared" si="9"/>
        <v>0</v>
      </c>
      <c r="Y106" s="34">
        <f t="shared" si="5"/>
        <v>0</v>
      </c>
      <c r="Z106" s="34" t="s">
        <v>21</v>
      </c>
      <c r="AA106" s="34" t="s">
        <v>808</v>
      </c>
      <c r="AB106" s="29" t="str">
        <f t="shared" si="6"/>
        <v>Yes</v>
      </c>
      <c r="AC106" s="34" t="s">
        <v>20</v>
      </c>
      <c r="AD106" s="34" t="s">
        <v>808</v>
      </c>
      <c r="AE106" s="34">
        <f t="shared" si="7"/>
        <v>2</v>
      </c>
      <c r="AF106" s="34" t="s">
        <v>20</v>
      </c>
      <c r="AG106" s="35" t="s">
        <v>275</v>
      </c>
      <c r="AH106" s="34">
        <v>1</v>
      </c>
      <c r="AI106" s="34" t="s">
        <v>244</v>
      </c>
      <c r="AJ106" s="34" t="s">
        <v>77</v>
      </c>
      <c r="AK106" s="34" t="s">
        <v>20</v>
      </c>
      <c r="AL106" s="34" t="s">
        <v>24</v>
      </c>
      <c r="AM106" s="39">
        <v>5440</v>
      </c>
      <c r="AN106" s="39">
        <v>20</v>
      </c>
      <c r="AO106" s="34">
        <v>250</v>
      </c>
      <c r="AP106" s="34">
        <v>34</v>
      </c>
      <c r="AQ106" s="17">
        <v>5142</v>
      </c>
      <c r="AR106" s="17">
        <v>5521</v>
      </c>
      <c r="AS106" s="22">
        <v>4976.7358055066397</v>
      </c>
      <c r="AT106" s="22">
        <v>5361.1763023136127</v>
      </c>
      <c r="AU106" s="36" t="s">
        <v>276</v>
      </c>
      <c r="AV106" s="35"/>
      <c r="AW106" s="37">
        <v>5059</v>
      </c>
      <c r="AX106" s="37">
        <v>5408</v>
      </c>
      <c r="AY106" s="35" t="s">
        <v>106</v>
      </c>
      <c r="AZ106" s="70"/>
      <c r="BA106" s="70"/>
    </row>
    <row r="107" spans="1:53" ht="26.4" x14ac:dyDescent="0.25">
      <c r="A107" s="26" t="s">
        <v>777</v>
      </c>
      <c r="B107" s="10" t="s">
        <v>277</v>
      </c>
      <c r="C107" s="56"/>
      <c r="D107" s="57"/>
      <c r="E107" s="57"/>
      <c r="F107" s="57"/>
      <c r="G107" s="57"/>
      <c r="H107" s="53"/>
      <c r="I107" s="10" t="s">
        <v>278</v>
      </c>
      <c r="J107" s="34" t="s">
        <v>20</v>
      </c>
      <c r="K107" s="34" t="s">
        <v>20</v>
      </c>
      <c r="L107" s="34" t="s">
        <v>20</v>
      </c>
      <c r="M107" s="34" t="s">
        <v>20</v>
      </c>
      <c r="N107" s="34" t="s">
        <v>20</v>
      </c>
      <c r="O107" s="34" t="s">
        <v>20</v>
      </c>
      <c r="P107" s="34" t="s">
        <v>20</v>
      </c>
      <c r="Q107" s="34" t="s">
        <v>20</v>
      </c>
      <c r="R107" s="34" t="s">
        <v>20</v>
      </c>
      <c r="S107" s="34" t="s">
        <v>21</v>
      </c>
      <c r="T107" s="34">
        <v>0.5</v>
      </c>
      <c r="U107" s="34" t="s">
        <v>20</v>
      </c>
      <c r="V107" s="28" t="str">
        <f t="shared" si="8"/>
        <v>Yes</v>
      </c>
      <c r="W107" s="34" t="s">
        <v>20</v>
      </c>
      <c r="X107" s="28">
        <f t="shared" si="9"/>
        <v>1</v>
      </c>
      <c r="Y107" s="34">
        <f t="shared" si="5"/>
        <v>1.5</v>
      </c>
      <c r="Z107" s="34" t="s">
        <v>21</v>
      </c>
      <c r="AA107" s="34" t="s">
        <v>21</v>
      </c>
      <c r="AB107" s="29" t="str">
        <f t="shared" si="6"/>
        <v>No radiocarbon age analysis</v>
      </c>
      <c r="AC107" s="34" t="s">
        <v>20</v>
      </c>
      <c r="AD107" s="34" t="s">
        <v>21</v>
      </c>
      <c r="AE107" s="34">
        <f t="shared" si="7"/>
        <v>3</v>
      </c>
      <c r="AF107" s="34" t="s">
        <v>20</v>
      </c>
      <c r="AG107" s="35" t="s">
        <v>279</v>
      </c>
      <c r="AH107" s="34">
        <v>1</v>
      </c>
      <c r="AI107" s="34" t="s">
        <v>244</v>
      </c>
      <c r="AJ107" s="34" t="s">
        <v>77</v>
      </c>
      <c r="AK107" s="34" t="s">
        <v>20</v>
      </c>
      <c r="AL107" s="34" t="s">
        <v>24</v>
      </c>
      <c r="AM107" s="41"/>
      <c r="AN107" s="41"/>
      <c r="AO107" s="34"/>
      <c r="AP107" s="34"/>
      <c r="AQ107" s="68" t="s">
        <v>25</v>
      </c>
      <c r="AR107" s="68"/>
      <c r="AS107" s="22">
        <v>5830</v>
      </c>
      <c r="AT107" s="22">
        <v>6130</v>
      </c>
      <c r="AU107" s="36" t="s">
        <v>39</v>
      </c>
      <c r="AV107" s="35"/>
      <c r="AW107" s="37">
        <v>5824</v>
      </c>
      <c r="AX107" s="37">
        <v>6100</v>
      </c>
      <c r="AY107" s="35" t="s">
        <v>33</v>
      </c>
      <c r="AZ107" s="70"/>
      <c r="BA107" s="70"/>
    </row>
    <row r="108" spans="1:53" ht="26.4" x14ac:dyDescent="0.25">
      <c r="A108" s="26" t="s">
        <v>777</v>
      </c>
      <c r="B108" s="10" t="s">
        <v>280</v>
      </c>
      <c r="C108" s="56"/>
      <c r="D108" s="57"/>
      <c r="E108" s="57"/>
      <c r="F108" s="57"/>
      <c r="G108" s="57"/>
      <c r="H108" s="53"/>
      <c r="I108" s="10" t="s">
        <v>281</v>
      </c>
      <c r="J108" s="34" t="s">
        <v>20</v>
      </c>
      <c r="K108" s="34" t="s">
        <v>20</v>
      </c>
      <c r="L108" s="34" t="s">
        <v>20</v>
      </c>
      <c r="M108" s="34" t="s">
        <v>20</v>
      </c>
      <c r="N108" s="34" t="s">
        <v>20</v>
      </c>
      <c r="O108" s="34" t="s">
        <v>20</v>
      </c>
      <c r="P108" s="34" t="s">
        <v>20</v>
      </c>
      <c r="Q108" s="34" t="s">
        <v>20</v>
      </c>
      <c r="R108" s="34" t="s">
        <v>21</v>
      </c>
      <c r="S108" s="34" t="s">
        <v>20</v>
      </c>
      <c r="T108" s="34">
        <f t="shared" si="10"/>
        <v>0</v>
      </c>
      <c r="U108" s="34" t="s">
        <v>20</v>
      </c>
      <c r="V108" s="28" t="str">
        <f t="shared" si="8"/>
        <v>Yes</v>
      </c>
      <c r="W108" s="34" t="s">
        <v>20</v>
      </c>
      <c r="X108" s="28">
        <f t="shared" si="9"/>
        <v>1</v>
      </c>
      <c r="Y108" s="34">
        <f t="shared" si="5"/>
        <v>1</v>
      </c>
      <c r="Z108" s="34" t="s">
        <v>21</v>
      </c>
      <c r="AA108" s="34" t="s">
        <v>21</v>
      </c>
      <c r="AB108" s="29" t="str">
        <f t="shared" si="6"/>
        <v>Yes</v>
      </c>
      <c r="AC108" s="34" t="s">
        <v>20</v>
      </c>
      <c r="AD108" s="34" t="s">
        <v>21</v>
      </c>
      <c r="AE108" s="34">
        <f t="shared" si="7"/>
        <v>4</v>
      </c>
      <c r="AF108" s="34" t="s">
        <v>20</v>
      </c>
      <c r="AG108" s="35" t="s">
        <v>282</v>
      </c>
      <c r="AH108" s="34">
        <v>1</v>
      </c>
      <c r="AI108" s="34" t="s">
        <v>244</v>
      </c>
      <c r="AJ108" s="28" t="s">
        <v>23</v>
      </c>
      <c r="AK108" s="34" t="s">
        <v>21</v>
      </c>
      <c r="AL108" s="34" t="s">
        <v>24</v>
      </c>
      <c r="AM108" s="39">
        <v>6675</v>
      </c>
      <c r="AN108" s="39">
        <v>40</v>
      </c>
      <c r="AO108" s="34">
        <v>250</v>
      </c>
      <c r="AP108" s="34">
        <v>34</v>
      </c>
      <c r="AQ108" s="17">
        <v>6619</v>
      </c>
      <c r="AR108" s="17">
        <v>6866</v>
      </c>
      <c r="AS108" s="22">
        <v>6264.2301050451397</v>
      </c>
      <c r="AT108" s="22">
        <v>6519.4237237902871</v>
      </c>
      <c r="AU108" s="36" t="s">
        <v>42</v>
      </c>
      <c r="AV108" s="35"/>
      <c r="AW108" s="37">
        <v>6333</v>
      </c>
      <c r="AX108" s="37">
        <v>6612</v>
      </c>
      <c r="AY108" s="35" t="s">
        <v>33</v>
      </c>
      <c r="AZ108" s="70"/>
      <c r="BA108" s="70"/>
    </row>
    <row r="109" spans="1:53" ht="26.4" x14ac:dyDescent="0.25">
      <c r="A109" s="26" t="s">
        <v>777</v>
      </c>
      <c r="B109" s="10" t="s">
        <v>283</v>
      </c>
      <c r="C109" s="56"/>
      <c r="D109" s="57"/>
      <c r="E109" s="57"/>
      <c r="F109" s="57"/>
      <c r="G109" s="57"/>
      <c r="H109" s="53"/>
      <c r="I109" s="10" t="s">
        <v>284</v>
      </c>
      <c r="J109" s="34" t="s">
        <v>20</v>
      </c>
      <c r="K109" s="34" t="s">
        <v>20</v>
      </c>
      <c r="L109" s="34" t="s">
        <v>20</v>
      </c>
      <c r="M109" s="34" t="s">
        <v>20</v>
      </c>
      <c r="N109" s="34" t="s">
        <v>20</v>
      </c>
      <c r="O109" s="34" t="s">
        <v>20</v>
      </c>
      <c r="P109" s="34" t="s">
        <v>20</v>
      </c>
      <c r="Q109" s="34" t="s">
        <v>20</v>
      </c>
      <c r="R109" s="34" t="s">
        <v>20</v>
      </c>
      <c r="S109" s="34" t="s">
        <v>21</v>
      </c>
      <c r="T109" s="34">
        <v>0.5</v>
      </c>
      <c r="U109" s="34" t="s">
        <v>21</v>
      </c>
      <c r="V109" s="28" t="str">
        <f t="shared" si="8"/>
        <v>Yes</v>
      </c>
      <c r="W109" s="34" t="s">
        <v>20</v>
      </c>
      <c r="X109" s="28">
        <f t="shared" si="9"/>
        <v>2</v>
      </c>
      <c r="Y109" s="34">
        <f t="shared" si="5"/>
        <v>2.5</v>
      </c>
      <c r="Z109" s="34" t="s">
        <v>21</v>
      </c>
      <c r="AA109" s="34" t="s">
        <v>21</v>
      </c>
      <c r="AB109" s="29" t="str">
        <f t="shared" si="6"/>
        <v>No radiocarbon age analysis</v>
      </c>
      <c r="AC109" s="34" t="s">
        <v>20</v>
      </c>
      <c r="AD109" s="34" t="s">
        <v>21</v>
      </c>
      <c r="AE109" s="34">
        <f t="shared" si="7"/>
        <v>3</v>
      </c>
      <c r="AF109" s="34" t="s">
        <v>20</v>
      </c>
      <c r="AG109" s="35" t="s">
        <v>285</v>
      </c>
      <c r="AH109" s="34">
        <v>1</v>
      </c>
      <c r="AI109" s="34" t="s">
        <v>244</v>
      </c>
      <c r="AJ109" s="28" t="s">
        <v>23</v>
      </c>
      <c r="AK109" s="34" t="s">
        <v>21</v>
      </c>
      <c r="AL109" s="34" t="s">
        <v>24</v>
      </c>
      <c r="AM109" s="39"/>
      <c r="AN109" s="39"/>
      <c r="AO109" s="34"/>
      <c r="AP109" s="34"/>
      <c r="AQ109" s="68" t="s">
        <v>25</v>
      </c>
      <c r="AR109" s="68"/>
      <c r="AS109" s="22">
        <v>7040</v>
      </c>
      <c r="AT109" s="22">
        <v>7350</v>
      </c>
      <c r="AU109" s="36" t="s">
        <v>45</v>
      </c>
      <c r="AV109" s="35"/>
      <c r="AW109" s="37">
        <v>7062</v>
      </c>
      <c r="AX109" s="37">
        <v>7304</v>
      </c>
      <c r="AY109" s="35" t="s">
        <v>33</v>
      </c>
      <c r="AZ109" s="70"/>
      <c r="BA109" s="70"/>
    </row>
    <row r="110" spans="1:53" ht="26.4" x14ac:dyDescent="0.25">
      <c r="A110" s="26" t="s">
        <v>777</v>
      </c>
      <c r="B110" s="10" t="s">
        <v>286</v>
      </c>
      <c r="C110" s="56"/>
      <c r="D110" s="57"/>
      <c r="E110" s="57"/>
      <c r="F110" s="57"/>
      <c r="G110" s="57"/>
      <c r="H110" s="53"/>
      <c r="I110" s="10" t="s">
        <v>287</v>
      </c>
      <c r="J110" s="34" t="s">
        <v>20</v>
      </c>
      <c r="K110" s="34" t="s">
        <v>20</v>
      </c>
      <c r="L110" s="34" t="s">
        <v>20</v>
      </c>
      <c r="M110" s="34" t="s">
        <v>20</v>
      </c>
      <c r="N110" s="34" t="s">
        <v>20</v>
      </c>
      <c r="O110" s="34" t="s">
        <v>20</v>
      </c>
      <c r="P110" s="34" t="s">
        <v>20</v>
      </c>
      <c r="Q110" s="34" t="s">
        <v>20</v>
      </c>
      <c r="R110" s="34" t="s">
        <v>21</v>
      </c>
      <c r="S110" s="34" t="s">
        <v>20</v>
      </c>
      <c r="T110" s="34">
        <f t="shared" si="10"/>
        <v>0</v>
      </c>
      <c r="U110" s="34" t="s">
        <v>21</v>
      </c>
      <c r="V110" s="28" t="str">
        <f t="shared" si="8"/>
        <v>Yes</v>
      </c>
      <c r="W110" s="34" t="s">
        <v>20</v>
      </c>
      <c r="X110" s="28">
        <f t="shared" si="9"/>
        <v>2</v>
      </c>
      <c r="Y110" s="34">
        <f t="shared" si="5"/>
        <v>2</v>
      </c>
      <c r="Z110" s="34" t="s">
        <v>21</v>
      </c>
      <c r="AA110" s="34" t="s">
        <v>21</v>
      </c>
      <c r="AB110" s="29" t="str">
        <f t="shared" si="6"/>
        <v>No</v>
      </c>
      <c r="AC110" s="34" t="s">
        <v>20</v>
      </c>
      <c r="AD110" s="34" t="s">
        <v>21</v>
      </c>
      <c r="AE110" s="34">
        <f t="shared" si="7"/>
        <v>3</v>
      </c>
      <c r="AF110" s="34" t="s">
        <v>20</v>
      </c>
      <c r="AG110" s="35" t="s">
        <v>285</v>
      </c>
      <c r="AH110" s="34">
        <v>1</v>
      </c>
      <c r="AI110" s="34" t="s">
        <v>244</v>
      </c>
      <c r="AJ110" s="28" t="s">
        <v>23</v>
      </c>
      <c r="AK110" s="34" t="s">
        <v>21</v>
      </c>
      <c r="AL110" s="34" t="s">
        <v>24</v>
      </c>
      <c r="AM110" s="41">
        <v>8725</v>
      </c>
      <c r="AN110" s="41">
        <v>25</v>
      </c>
      <c r="AO110" s="34">
        <v>250</v>
      </c>
      <c r="AP110" s="34">
        <v>34</v>
      </c>
      <c r="AQ110" s="18">
        <v>8757</v>
      </c>
      <c r="AR110" s="18">
        <v>9002</v>
      </c>
      <c r="AS110" s="22">
        <v>8511.6744583077416</v>
      </c>
      <c r="AT110" s="22">
        <v>8765.2461830592438</v>
      </c>
      <c r="AU110" s="36" t="s">
        <v>48</v>
      </c>
      <c r="AV110" s="35"/>
      <c r="AW110" s="37">
        <v>7487</v>
      </c>
      <c r="AX110" s="37">
        <v>7763</v>
      </c>
      <c r="AY110" s="35" t="s">
        <v>33</v>
      </c>
      <c r="AZ110" s="70"/>
      <c r="BA110" s="70"/>
    </row>
    <row r="111" spans="1:53" ht="26.4" x14ac:dyDescent="0.25">
      <c r="A111" s="26" t="s">
        <v>777</v>
      </c>
      <c r="B111" s="10" t="s">
        <v>288</v>
      </c>
      <c r="C111" s="56"/>
      <c r="D111" s="57"/>
      <c r="E111" s="57"/>
      <c r="F111" s="57"/>
      <c r="G111" s="57"/>
      <c r="H111" s="53"/>
      <c r="I111" s="10" t="s">
        <v>289</v>
      </c>
      <c r="J111" s="34" t="s">
        <v>20</v>
      </c>
      <c r="K111" s="34" t="s">
        <v>20</v>
      </c>
      <c r="L111" s="34" t="s">
        <v>20</v>
      </c>
      <c r="M111" s="34" t="s">
        <v>20</v>
      </c>
      <c r="N111" s="34" t="s">
        <v>20</v>
      </c>
      <c r="O111" s="34" t="s">
        <v>20</v>
      </c>
      <c r="P111" s="34" t="s">
        <v>20</v>
      </c>
      <c r="Q111" s="34" t="s">
        <v>20</v>
      </c>
      <c r="R111" s="34" t="s">
        <v>20</v>
      </c>
      <c r="S111" s="34" t="s">
        <v>20</v>
      </c>
      <c r="T111" s="34">
        <f t="shared" si="10"/>
        <v>0</v>
      </c>
      <c r="U111" s="34" t="s">
        <v>21</v>
      </c>
      <c r="V111" s="28" t="str">
        <f t="shared" si="8"/>
        <v>Yes</v>
      </c>
      <c r="W111" s="34" t="s">
        <v>20</v>
      </c>
      <c r="X111" s="28">
        <f t="shared" si="9"/>
        <v>2</v>
      </c>
      <c r="Y111" s="34">
        <f t="shared" si="5"/>
        <v>2</v>
      </c>
      <c r="Z111" s="34" t="s">
        <v>21</v>
      </c>
      <c r="AA111" s="34" t="s">
        <v>21</v>
      </c>
      <c r="AB111" s="29" t="str">
        <f t="shared" si="6"/>
        <v>No radiocarbon age analysis</v>
      </c>
      <c r="AC111" s="34" t="s">
        <v>20</v>
      </c>
      <c r="AD111" s="34" t="s">
        <v>21</v>
      </c>
      <c r="AE111" s="34">
        <f t="shared" si="7"/>
        <v>3</v>
      </c>
      <c r="AF111" s="34" t="s">
        <v>20</v>
      </c>
      <c r="AG111" s="35" t="s">
        <v>290</v>
      </c>
      <c r="AH111" s="34">
        <v>1</v>
      </c>
      <c r="AI111" s="34" t="s">
        <v>244</v>
      </c>
      <c r="AJ111" s="28" t="s">
        <v>23</v>
      </c>
      <c r="AK111" s="34" t="s">
        <v>21</v>
      </c>
      <c r="AL111" s="34" t="s">
        <v>24</v>
      </c>
      <c r="AM111" s="39"/>
      <c r="AN111" s="39"/>
      <c r="AO111" s="34"/>
      <c r="AP111" s="34"/>
      <c r="AQ111" s="68" t="s">
        <v>25</v>
      </c>
      <c r="AR111" s="68"/>
      <c r="AS111" s="22"/>
      <c r="AT111" s="22"/>
      <c r="AU111" s="36" t="s">
        <v>50</v>
      </c>
      <c r="AV111" s="35"/>
      <c r="AW111" s="37">
        <v>8038</v>
      </c>
      <c r="AX111" s="37">
        <v>8356</v>
      </c>
      <c r="AY111" s="35" t="s">
        <v>33</v>
      </c>
      <c r="AZ111" s="70"/>
      <c r="BA111" s="70"/>
    </row>
    <row r="112" spans="1:53" ht="26.4" x14ac:dyDescent="0.25">
      <c r="A112" s="26" t="s">
        <v>777</v>
      </c>
      <c r="B112" s="10" t="s">
        <v>291</v>
      </c>
      <c r="C112" s="56"/>
      <c r="D112" s="57"/>
      <c r="E112" s="57"/>
      <c r="F112" s="57"/>
      <c r="G112" s="57"/>
      <c r="H112" s="53"/>
      <c r="I112" s="10" t="s">
        <v>289</v>
      </c>
      <c r="J112" s="34" t="s">
        <v>20</v>
      </c>
      <c r="K112" s="34" t="s">
        <v>20</v>
      </c>
      <c r="L112" s="34" t="s">
        <v>20</v>
      </c>
      <c r="M112" s="34" t="s">
        <v>20</v>
      </c>
      <c r="N112" s="34" t="s">
        <v>20</v>
      </c>
      <c r="O112" s="34" t="s">
        <v>20</v>
      </c>
      <c r="P112" s="34" t="s">
        <v>20</v>
      </c>
      <c r="Q112" s="34" t="s">
        <v>20</v>
      </c>
      <c r="R112" s="34" t="s">
        <v>20</v>
      </c>
      <c r="S112" s="34" t="s">
        <v>20</v>
      </c>
      <c r="T112" s="34">
        <f t="shared" si="10"/>
        <v>0</v>
      </c>
      <c r="U112" s="34" t="s">
        <v>21</v>
      </c>
      <c r="V112" s="28" t="str">
        <f t="shared" si="8"/>
        <v>Yes</v>
      </c>
      <c r="W112" s="34" t="s">
        <v>20</v>
      </c>
      <c r="X112" s="28">
        <f t="shared" si="9"/>
        <v>2</v>
      </c>
      <c r="Y112" s="34">
        <f t="shared" si="5"/>
        <v>2</v>
      </c>
      <c r="Z112" s="34" t="s">
        <v>21</v>
      </c>
      <c r="AA112" s="34" t="s">
        <v>21</v>
      </c>
      <c r="AB112" s="29" t="str">
        <f t="shared" si="6"/>
        <v>No radiocarbon age analysis</v>
      </c>
      <c r="AC112" s="34" t="s">
        <v>20</v>
      </c>
      <c r="AD112" s="34" t="s">
        <v>21</v>
      </c>
      <c r="AE112" s="34">
        <f t="shared" si="7"/>
        <v>3</v>
      </c>
      <c r="AF112" s="34" t="s">
        <v>20</v>
      </c>
      <c r="AG112" s="44" t="s">
        <v>290</v>
      </c>
      <c r="AH112" s="34">
        <v>1</v>
      </c>
      <c r="AI112" s="34" t="s">
        <v>244</v>
      </c>
      <c r="AJ112" s="28" t="s">
        <v>23</v>
      </c>
      <c r="AK112" s="34" t="s">
        <v>21</v>
      </c>
      <c r="AL112" s="34" t="s">
        <v>24</v>
      </c>
      <c r="AM112" s="39"/>
      <c r="AN112" s="39"/>
      <c r="AO112" s="34"/>
      <c r="AP112" s="34"/>
      <c r="AQ112" s="68" t="s">
        <v>25</v>
      </c>
      <c r="AR112" s="68"/>
      <c r="AS112" s="22"/>
      <c r="AT112" s="22"/>
      <c r="AU112" s="36" t="s">
        <v>53</v>
      </c>
      <c r="AV112" s="35"/>
      <c r="AW112" s="37">
        <v>8761</v>
      </c>
      <c r="AX112" s="37">
        <v>9066</v>
      </c>
      <c r="AY112" s="35" t="s">
        <v>33</v>
      </c>
      <c r="AZ112" s="70"/>
      <c r="BA112" s="70"/>
    </row>
    <row r="113" spans="1:53" ht="26.4" x14ac:dyDescent="0.25">
      <c r="A113" s="26" t="s">
        <v>777</v>
      </c>
      <c r="B113" s="10" t="s">
        <v>294</v>
      </c>
      <c r="C113" s="55" t="s">
        <v>292</v>
      </c>
      <c r="D113" s="58">
        <v>44.644333000000003</v>
      </c>
      <c r="E113" s="58">
        <v>-125.26349999999999</v>
      </c>
      <c r="F113" s="55" t="s">
        <v>293</v>
      </c>
      <c r="G113" s="60">
        <v>11110</v>
      </c>
      <c r="H113" s="52">
        <v>0.89655172413793105</v>
      </c>
      <c r="I113" s="10" t="s">
        <v>295</v>
      </c>
      <c r="J113" s="34" t="s">
        <v>20</v>
      </c>
      <c r="K113" s="34" t="s">
        <v>20</v>
      </c>
      <c r="L113" s="34" t="s">
        <v>20</v>
      </c>
      <c r="M113" s="34" t="s">
        <v>20</v>
      </c>
      <c r="N113" s="34" t="s">
        <v>20</v>
      </c>
      <c r="O113" s="34" t="s">
        <v>20</v>
      </c>
      <c r="P113" s="34" t="s">
        <v>20</v>
      </c>
      <c r="Q113" s="34" t="s">
        <v>20</v>
      </c>
      <c r="R113" s="34" t="s">
        <v>21</v>
      </c>
      <c r="S113" s="34" t="s">
        <v>21</v>
      </c>
      <c r="T113" s="34">
        <v>1.5</v>
      </c>
      <c r="U113" s="34" t="s">
        <v>21</v>
      </c>
      <c r="V113" s="28" t="str">
        <f t="shared" si="8"/>
        <v>Yes</v>
      </c>
      <c r="W113" s="34" t="s">
        <v>20</v>
      </c>
      <c r="X113" s="28">
        <f t="shared" si="9"/>
        <v>2</v>
      </c>
      <c r="Y113" s="34">
        <f t="shared" si="5"/>
        <v>3.5</v>
      </c>
      <c r="Z113" s="34" t="s">
        <v>21</v>
      </c>
      <c r="AA113" s="34" t="s">
        <v>21</v>
      </c>
      <c r="AB113" s="29" t="str">
        <f t="shared" si="6"/>
        <v>Yes</v>
      </c>
      <c r="AC113" s="34" t="s">
        <v>20</v>
      </c>
      <c r="AD113" s="34" t="s">
        <v>21</v>
      </c>
      <c r="AE113" s="34">
        <f t="shared" si="7"/>
        <v>4</v>
      </c>
      <c r="AF113" s="34" t="s">
        <v>20</v>
      </c>
      <c r="AG113" s="35" t="s">
        <v>296</v>
      </c>
      <c r="AH113" s="34">
        <v>2</v>
      </c>
      <c r="AI113" s="38">
        <v>44306</v>
      </c>
      <c r="AJ113" s="28" t="s">
        <v>23</v>
      </c>
      <c r="AK113" s="34" t="s">
        <v>24</v>
      </c>
      <c r="AL113" s="34" t="s">
        <v>24</v>
      </c>
      <c r="AM113" s="41">
        <v>1220</v>
      </c>
      <c r="AN113" s="41">
        <v>40</v>
      </c>
      <c r="AO113" s="34">
        <v>398</v>
      </c>
      <c r="AP113" s="34">
        <v>25</v>
      </c>
      <c r="AQ113" s="18">
        <v>350</v>
      </c>
      <c r="AR113" s="18">
        <v>524</v>
      </c>
      <c r="AS113" s="22">
        <v>187.8754862783893</v>
      </c>
      <c r="AT113" s="22">
        <v>363.12270743845249</v>
      </c>
      <c r="AU113" s="36" t="s">
        <v>141</v>
      </c>
      <c r="AV113" s="35"/>
      <c r="AW113" s="37">
        <v>139</v>
      </c>
      <c r="AX113" s="37">
        <v>371</v>
      </c>
      <c r="AY113" s="35" t="s">
        <v>33</v>
      </c>
      <c r="AZ113" s="71" t="s">
        <v>297</v>
      </c>
      <c r="BA113" s="71" t="s">
        <v>298</v>
      </c>
    </row>
    <row r="114" spans="1:53" ht="26.4" x14ac:dyDescent="0.25">
      <c r="A114" s="26" t="s">
        <v>777</v>
      </c>
      <c r="B114" s="10" t="s">
        <v>299</v>
      </c>
      <c r="C114" s="56"/>
      <c r="D114" s="57"/>
      <c r="E114" s="57"/>
      <c r="F114" s="57"/>
      <c r="G114" s="57"/>
      <c r="H114" s="53"/>
      <c r="I114" s="10" t="s">
        <v>300</v>
      </c>
      <c r="J114" s="34" t="s">
        <v>20</v>
      </c>
      <c r="K114" s="34" t="s">
        <v>20</v>
      </c>
      <c r="L114" s="34" t="s">
        <v>20</v>
      </c>
      <c r="M114" s="34" t="s">
        <v>20</v>
      </c>
      <c r="N114" s="34" t="s">
        <v>20</v>
      </c>
      <c r="O114" s="34" t="s">
        <v>20</v>
      </c>
      <c r="P114" s="34" t="s">
        <v>20</v>
      </c>
      <c r="Q114" s="34" t="s">
        <v>20</v>
      </c>
      <c r="R114" s="34" t="s">
        <v>20</v>
      </c>
      <c r="S114" s="34" t="s">
        <v>21</v>
      </c>
      <c r="T114" s="34">
        <v>0.5</v>
      </c>
      <c r="U114" s="34" t="s">
        <v>20</v>
      </c>
      <c r="V114" s="28" t="str">
        <f t="shared" si="8"/>
        <v>No</v>
      </c>
      <c r="W114" s="34" t="s">
        <v>20</v>
      </c>
      <c r="X114" s="28">
        <f t="shared" si="9"/>
        <v>0</v>
      </c>
      <c r="Y114" s="34">
        <f t="shared" si="5"/>
        <v>0.5</v>
      </c>
      <c r="Z114" s="34" t="s">
        <v>20</v>
      </c>
      <c r="AA114" s="34" t="s">
        <v>20</v>
      </c>
      <c r="AB114" s="29" t="str">
        <f t="shared" si="6"/>
        <v>No radiocarbon age analysis</v>
      </c>
      <c r="AC114" s="34" t="s">
        <v>20</v>
      </c>
      <c r="AD114" s="34" t="s">
        <v>20</v>
      </c>
      <c r="AE114" s="34">
        <f t="shared" si="7"/>
        <v>0</v>
      </c>
      <c r="AF114" s="34" t="s">
        <v>20</v>
      </c>
      <c r="AG114" s="35" t="s">
        <v>296</v>
      </c>
      <c r="AH114" s="34"/>
      <c r="AI114" s="34"/>
      <c r="AJ114" s="34" t="s">
        <v>68</v>
      </c>
      <c r="AK114" s="34" t="s">
        <v>24</v>
      </c>
      <c r="AL114" s="34" t="s">
        <v>24</v>
      </c>
      <c r="AM114" s="39"/>
      <c r="AN114" s="39"/>
      <c r="AO114" s="34"/>
      <c r="AP114" s="34"/>
      <c r="AQ114" s="68" t="s">
        <v>25</v>
      </c>
      <c r="AR114" s="68"/>
      <c r="AS114" s="22">
        <v>510</v>
      </c>
      <c r="AT114" s="22">
        <v>100</v>
      </c>
      <c r="AU114" s="36" t="s">
        <v>301</v>
      </c>
      <c r="AV114" s="35"/>
      <c r="AW114" s="37"/>
      <c r="AX114" s="37"/>
      <c r="AY114" s="35" t="s">
        <v>106</v>
      </c>
      <c r="AZ114" s="70"/>
      <c r="BA114" s="70"/>
    </row>
    <row r="115" spans="1:53" ht="26.4" x14ac:dyDescent="0.25">
      <c r="A115" s="26" t="s">
        <v>777</v>
      </c>
      <c r="B115" s="10" t="s">
        <v>302</v>
      </c>
      <c r="C115" s="56"/>
      <c r="D115" s="57"/>
      <c r="E115" s="57"/>
      <c r="F115" s="57"/>
      <c r="G115" s="57"/>
      <c r="H115" s="53"/>
      <c r="I115" s="10" t="s">
        <v>303</v>
      </c>
      <c r="J115" s="34" t="s">
        <v>20</v>
      </c>
      <c r="K115" s="34" t="s">
        <v>20</v>
      </c>
      <c r="L115" s="34" t="s">
        <v>20</v>
      </c>
      <c r="M115" s="34" t="s">
        <v>20</v>
      </c>
      <c r="N115" s="34" t="s">
        <v>20</v>
      </c>
      <c r="O115" s="34" t="s">
        <v>20</v>
      </c>
      <c r="P115" s="34" t="s">
        <v>20</v>
      </c>
      <c r="Q115" s="34" t="s">
        <v>20</v>
      </c>
      <c r="R115" s="34" t="s">
        <v>21</v>
      </c>
      <c r="S115" s="34" t="s">
        <v>20</v>
      </c>
      <c r="T115" s="34">
        <v>1</v>
      </c>
      <c r="U115" s="34" t="s">
        <v>21</v>
      </c>
      <c r="V115" s="28" t="str">
        <f t="shared" si="8"/>
        <v>Yes</v>
      </c>
      <c r="W115" s="34" t="s">
        <v>20</v>
      </c>
      <c r="X115" s="28">
        <f t="shared" si="9"/>
        <v>2</v>
      </c>
      <c r="Y115" s="34">
        <f t="shared" si="5"/>
        <v>3</v>
      </c>
      <c r="Z115" s="34" t="s">
        <v>21</v>
      </c>
      <c r="AA115" s="34" t="s">
        <v>21</v>
      </c>
      <c r="AB115" s="29" t="str">
        <f t="shared" si="6"/>
        <v>No</v>
      </c>
      <c r="AC115" s="34" t="s">
        <v>20</v>
      </c>
      <c r="AD115" s="34" t="s">
        <v>21</v>
      </c>
      <c r="AE115" s="34">
        <f t="shared" si="7"/>
        <v>3</v>
      </c>
      <c r="AF115" s="34" t="s">
        <v>21</v>
      </c>
      <c r="AG115" s="35" t="s">
        <v>304</v>
      </c>
      <c r="AH115" s="34"/>
      <c r="AI115" s="38">
        <v>44331</v>
      </c>
      <c r="AJ115" s="28" t="s">
        <v>23</v>
      </c>
      <c r="AK115" s="34" t="s">
        <v>24</v>
      </c>
      <c r="AL115" s="34" t="s">
        <v>24</v>
      </c>
      <c r="AM115" s="39">
        <v>1885</v>
      </c>
      <c r="AN115" s="39">
        <v>40</v>
      </c>
      <c r="AO115" s="34">
        <v>398</v>
      </c>
      <c r="AP115" s="34">
        <v>25</v>
      </c>
      <c r="AQ115" s="17">
        <v>927</v>
      </c>
      <c r="AR115" s="17">
        <v>1154</v>
      </c>
      <c r="AS115" s="22">
        <v>817.16592979851191</v>
      </c>
      <c r="AT115" s="22">
        <v>1045.505850122935</v>
      </c>
      <c r="AU115" s="36" t="s">
        <v>145</v>
      </c>
      <c r="AV115" s="35"/>
      <c r="AW115" s="37">
        <v>384</v>
      </c>
      <c r="AX115" s="37">
        <v>573</v>
      </c>
      <c r="AY115" s="35" t="s">
        <v>33</v>
      </c>
      <c r="AZ115" s="70"/>
      <c r="BA115" s="70"/>
    </row>
    <row r="116" spans="1:53" ht="26.4" x14ac:dyDescent="0.25">
      <c r="A116" s="26" t="s">
        <v>777</v>
      </c>
      <c r="B116" s="10" t="s">
        <v>305</v>
      </c>
      <c r="C116" s="56"/>
      <c r="D116" s="57"/>
      <c r="E116" s="57"/>
      <c r="F116" s="57"/>
      <c r="G116" s="57"/>
      <c r="H116" s="53"/>
      <c r="I116" s="10" t="s">
        <v>306</v>
      </c>
      <c r="J116" s="34" t="s">
        <v>20</v>
      </c>
      <c r="K116" s="34" t="s">
        <v>20</v>
      </c>
      <c r="L116" s="34" t="s">
        <v>20</v>
      </c>
      <c r="M116" s="34" t="s">
        <v>20</v>
      </c>
      <c r="N116" s="34" t="s">
        <v>20</v>
      </c>
      <c r="O116" s="34" t="s">
        <v>20</v>
      </c>
      <c r="P116" s="34" t="s">
        <v>21</v>
      </c>
      <c r="Q116" s="34" t="s">
        <v>20</v>
      </c>
      <c r="R116" s="34" t="s">
        <v>20</v>
      </c>
      <c r="S116" s="34" t="s">
        <v>20</v>
      </c>
      <c r="T116" s="34">
        <v>2</v>
      </c>
      <c r="U116" s="34" t="s">
        <v>21</v>
      </c>
      <c r="V116" s="28" t="str">
        <f t="shared" si="8"/>
        <v>Yes</v>
      </c>
      <c r="W116" s="34" t="s">
        <v>20</v>
      </c>
      <c r="X116" s="28">
        <f t="shared" si="9"/>
        <v>2</v>
      </c>
      <c r="Y116" s="34">
        <f t="shared" si="5"/>
        <v>4</v>
      </c>
      <c r="Z116" s="34" t="s">
        <v>21</v>
      </c>
      <c r="AA116" s="34" t="s">
        <v>21</v>
      </c>
      <c r="AB116" s="29" t="str">
        <f t="shared" si="6"/>
        <v>Yes</v>
      </c>
      <c r="AC116" s="34" t="s">
        <v>20</v>
      </c>
      <c r="AD116" s="34" t="s">
        <v>21</v>
      </c>
      <c r="AE116" s="34">
        <f t="shared" si="7"/>
        <v>4</v>
      </c>
      <c r="AF116" s="34" t="s">
        <v>20</v>
      </c>
      <c r="AG116" s="35" t="s">
        <v>304</v>
      </c>
      <c r="AH116" s="34"/>
      <c r="AI116" s="34">
        <v>3</v>
      </c>
      <c r="AJ116" s="28" t="s">
        <v>23</v>
      </c>
      <c r="AK116" s="34" t="s">
        <v>24</v>
      </c>
      <c r="AL116" s="34" t="s">
        <v>24</v>
      </c>
      <c r="AM116" s="42">
        <v>1685</v>
      </c>
      <c r="AN116" s="42">
        <v>25</v>
      </c>
      <c r="AO116" s="34">
        <v>398</v>
      </c>
      <c r="AP116" s="34">
        <v>25</v>
      </c>
      <c r="AQ116" s="18">
        <v>748</v>
      </c>
      <c r="AR116" s="18">
        <v>966</v>
      </c>
      <c r="AS116" s="22">
        <v>684.69967122781964</v>
      </c>
      <c r="AT116" s="22">
        <v>904.10618780016318</v>
      </c>
      <c r="AU116" s="36" t="s">
        <v>148</v>
      </c>
      <c r="AV116" s="35"/>
      <c r="AW116" s="37">
        <v>679</v>
      </c>
      <c r="AX116" s="37">
        <v>905</v>
      </c>
      <c r="AY116" s="35" t="s">
        <v>33</v>
      </c>
      <c r="AZ116" s="70"/>
      <c r="BA116" s="70"/>
    </row>
    <row r="117" spans="1:53" ht="26.4" x14ac:dyDescent="0.25">
      <c r="A117" s="26" t="s">
        <v>777</v>
      </c>
      <c r="B117" s="10" t="s">
        <v>305</v>
      </c>
      <c r="C117" s="56"/>
      <c r="D117" s="57"/>
      <c r="E117" s="57"/>
      <c r="F117" s="57"/>
      <c r="G117" s="57"/>
      <c r="H117" s="53"/>
      <c r="I117" s="10" t="s">
        <v>307</v>
      </c>
      <c r="J117" s="34" t="s">
        <v>20</v>
      </c>
      <c r="K117" s="34" t="s">
        <v>20</v>
      </c>
      <c r="L117" s="34" t="s">
        <v>20</v>
      </c>
      <c r="M117" s="34" t="s">
        <v>20</v>
      </c>
      <c r="N117" s="34" t="s">
        <v>20</v>
      </c>
      <c r="O117" s="34" t="s">
        <v>20</v>
      </c>
      <c r="P117" s="34" t="s">
        <v>20</v>
      </c>
      <c r="Q117" s="34" t="s">
        <v>20</v>
      </c>
      <c r="R117" s="34" t="s">
        <v>20</v>
      </c>
      <c r="S117" s="34" t="s">
        <v>21</v>
      </c>
      <c r="T117" s="34">
        <v>0.5</v>
      </c>
      <c r="U117" s="34" t="s">
        <v>20</v>
      </c>
      <c r="V117" s="28" t="str">
        <f t="shared" si="8"/>
        <v>No</v>
      </c>
      <c r="W117" s="34" t="s">
        <v>20</v>
      </c>
      <c r="X117" s="28">
        <f t="shared" si="9"/>
        <v>0</v>
      </c>
      <c r="Y117" s="34">
        <f t="shared" si="5"/>
        <v>0.5</v>
      </c>
      <c r="Z117" s="34" t="s">
        <v>20</v>
      </c>
      <c r="AA117" s="34" t="s">
        <v>20</v>
      </c>
      <c r="AB117" s="29" t="str">
        <f t="shared" si="6"/>
        <v>No radiocarbon age analysis</v>
      </c>
      <c r="AC117" s="34" t="s">
        <v>20</v>
      </c>
      <c r="AD117" s="34" t="s">
        <v>808</v>
      </c>
      <c r="AE117" s="34">
        <f t="shared" si="7"/>
        <v>0</v>
      </c>
      <c r="AF117" s="34" t="s">
        <v>20</v>
      </c>
      <c r="AG117" s="35" t="s">
        <v>308</v>
      </c>
      <c r="AH117" s="34"/>
      <c r="AI117" s="34"/>
      <c r="AJ117" s="34" t="s">
        <v>68</v>
      </c>
      <c r="AK117" s="34" t="s">
        <v>24</v>
      </c>
      <c r="AL117" s="34" t="s">
        <v>24</v>
      </c>
      <c r="AM117" s="39"/>
      <c r="AN117" s="39"/>
      <c r="AO117" s="34"/>
      <c r="AP117" s="34"/>
      <c r="AQ117" s="68" t="s">
        <v>25</v>
      </c>
      <c r="AR117" s="68"/>
      <c r="AS117" s="22">
        <v>1060</v>
      </c>
      <c r="AT117" s="22">
        <v>120</v>
      </c>
      <c r="AU117" s="36" t="s">
        <v>309</v>
      </c>
      <c r="AV117" s="35"/>
      <c r="AW117" s="37">
        <v>943</v>
      </c>
      <c r="AX117" s="37">
        <v>1176</v>
      </c>
      <c r="AY117" s="35" t="s">
        <v>106</v>
      </c>
      <c r="AZ117" s="70"/>
      <c r="BA117" s="70"/>
    </row>
    <row r="118" spans="1:53" ht="26.4" x14ac:dyDescent="0.25">
      <c r="A118" s="26" t="s">
        <v>777</v>
      </c>
      <c r="B118" s="10" t="s">
        <v>310</v>
      </c>
      <c r="C118" s="56"/>
      <c r="D118" s="57"/>
      <c r="E118" s="57"/>
      <c r="F118" s="57"/>
      <c r="G118" s="57"/>
      <c r="H118" s="53"/>
      <c r="I118" s="10" t="s">
        <v>311</v>
      </c>
      <c r="J118" s="34" t="s">
        <v>20</v>
      </c>
      <c r="K118" s="34" t="s">
        <v>20</v>
      </c>
      <c r="L118" s="34" t="s">
        <v>20</v>
      </c>
      <c r="M118" s="34" t="s">
        <v>20</v>
      </c>
      <c r="N118" s="34" t="s">
        <v>20</v>
      </c>
      <c r="O118" s="34" t="s">
        <v>20</v>
      </c>
      <c r="P118" s="34" t="s">
        <v>20</v>
      </c>
      <c r="Q118" s="34" t="s">
        <v>20</v>
      </c>
      <c r="R118" s="34" t="s">
        <v>21</v>
      </c>
      <c r="S118" s="34" t="s">
        <v>20</v>
      </c>
      <c r="T118" s="34">
        <v>1</v>
      </c>
      <c r="U118" s="34" t="s">
        <v>21</v>
      </c>
      <c r="V118" s="28" t="str">
        <f t="shared" si="8"/>
        <v>Yes</v>
      </c>
      <c r="W118" s="34" t="s">
        <v>20</v>
      </c>
      <c r="X118" s="28">
        <f t="shared" si="9"/>
        <v>2</v>
      </c>
      <c r="Y118" s="34">
        <f t="shared" si="5"/>
        <v>3</v>
      </c>
      <c r="Z118" s="34" t="s">
        <v>21</v>
      </c>
      <c r="AA118" s="34" t="s">
        <v>21</v>
      </c>
      <c r="AB118" s="29" t="str">
        <f t="shared" si="6"/>
        <v>No</v>
      </c>
      <c r="AC118" s="34" t="s">
        <v>20</v>
      </c>
      <c r="AD118" s="34" t="s">
        <v>21</v>
      </c>
      <c r="AE118" s="34">
        <f t="shared" si="7"/>
        <v>3</v>
      </c>
      <c r="AF118" s="34" t="s">
        <v>20</v>
      </c>
      <c r="AG118" s="35" t="s">
        <v>308</v>
      </c>
      <c r="AH118" s="34">
        <v>2</v>
      </c>
      <c r="AI118" s="34">
        <v>3</v>
      </c>
      <c r="AJ118" s="28" t="s">
        <v>23</v>
      </c>
      <c r="AK118" s="34" t="s">
        <v>24</v>
      </c>
      <c r="AL118" s="34" t="s">
        <v>24</v>
      </c>
      <c r="AM118" s="39">
        <v>3415</v>
      </c>
      <c r="AN118" s="39">
        <v>40</v>
      </c>
      <c r="AO118" s="34">
        <v>398</v>
      </c>
      <c r="AP118" s="34">
        <v>25</v>
      </c>
      <c r="AQ118" s="17">
        <v>2705</v>
      </c>
      <c r="AR118" s="17">
        <v>2904</v>
      </c>
      <c r="AS118" s="22">
        <v>2618.2747119092428</v>
      </c>
      <c r="AT118" s="22">
        <v>2819.9072769487202</v>
      </c>
      <c r="AU118" s="36" t="s">
        <v>152</v>
      </c>
      <c r="AV118" s="35"/>
      <c r="AW118" s="37">
        <v>1119</v>
      </c>
      <c r="AX118" s="37">
        <v>1348</v>
      </c>
      <c r="AY118" s="35" t="s">
        <v>33</v>
      </c>
      <c r="AZ118" s="70"/>
      <c r="BA118" s="70"/>
    </row>
    <row r="119" spans="1:53" ht="26.4" x14ac:dyDescent="0.25">
      <c r="A119" s="26" t="s">
        <v>777</v>
      </c>
      <c r="B119" s="10" t="s">
        <v>310</v>
      </c>
      <c r="C119" s="56"/>
      <c r="D119" s="57"/>
      <c r="E119" s="57"/>
      <c r="F119" s="57"/>
      <c r="G119" s="57"/>
      <c r="H119" s="53"/>
      <c r="I119" s="10" t="s">
        <v>307</v>
      </c>
      <c r="J119" s="34" t="s">
        <v>20</v>
      </c>
      <c r="K119" s="34" t="s">
        <v>20</v>
      </c>
      <c r="L119" s="34" t="s">
        <v>20</v>
      </c>
      <c r="M119" s="34" t="s">
        <v>20</v>
      </c>
      <c r="N119" s="34" t="s">
        <v>20</v>
      </c>
      <c r="O119" s="34" t="s">
        <v>20</v>
      </c>
      <c r="P119" s="34" t="s">
        <v>20</v>
      </c>
      <c r="Q119" s="34" t="s">
        <v>20</v>
      </c>
      <c r="R119" s="34" t="s">
        <v>20</v>
      </c>
      <c r="S119" s="34" t="s">
        <v>21</v>
      </c>
      <c r="T119" s="34">
        <v>0.5</v>
      </c>
      <c r="U119" s="34" t="s">
        <v>20</v>
      </c>
      <c r="V119" s="28" t="str">
        <f t="shared" si="8"/>
        <v>No</v>
      </c>
      <c r="W119" s="34" t="s">
        <v>20</v>
      </c>
      <c r="X119" s="28">
        <f t="shared" si="9"/>
        <v>0</v>
      </c>
      <c r="Y119" s="34">
        <f t="shared" si="5"/>
        <v>0.5</v>
      </c>
      <c r="Z119" s="34" t="s">
        <v>20</v>
      </c>
      <c r="AA119" s="34" t="s">
        <v>20</v>
      </c>
      <c r="AB119" s="29" t="str">
        <f t="shared" si="6"/>
        <v>No radiocarbon age analysis</v>
      </c>
      <c r="AC119" s="34" t="s">
        <v>20</v>
      </c>
      <c r="AD119" s="34" t="s">
        <v>808</v>
      </c>
      <c r="AE119" s="34">
        <f t="shared" si="7"/>
        <v>0</v>
      </c>
      <c r="AF119" s="34" t="s">
        <v>20</v>
      </c>
      <c r="AG119" s="35" t="s">
        <v>312</v>
      </c>
      <c r="AH119" s="34"/>
      <c r="AI119" s="34"/>
      <c r="AJ119" s="34" t="s">
        <v>68</v>
      </c>
      <c r="AK119" s="34" t="s">
        <v>24</v>
      </c>
      <c r="AL119" s="34" t="s">
        <v>24</v>
      </c>
      <c r="AM119" s="41"/>
      <c r="AN119" s="41"/>
      <c r="AO119" s="34"/>
      <c r="AP119" s="34"/>
      <c r="AQ119" s="68" t="s">
        <v>25</v>
      </c>
      <c r="AR119" s="68"/>
      <c r="AS119" s="22">
        <v>1470</v>
      </c>
      <c r="AT119" s="22">
        <v>150</v>
      </c>
      <c r="AU119" s="36" t="s">
        <v>313</v>
      </c>
      <c r="AV119" s="35"/>
      <c r="AW119" s="37">
        <v>1285</v>
      </c>
      <c r="AX119" s="37">
        <v>1548</v>
      </c>
      <c r="AY119" s="35" t="s">
        <v>106</v>
      </c>
      <c r="AZ119" s="70"/>
      <c r="BA119" s="70"/>
    </row>
    <row r="120" spans="1:53" ht="26.4" x14ac:dyDescent="0.25">
      <c r="A120" s="26" t="s">
        <v>777</v>
      </c>
      <c r="B120" s="10" t="s">
        <v>314</v>
      </c>
      <c r="C120" s="56"/>
      <c r="D120" s="57"/>
      <c r="E120" s="57"/>
      <c r="F120" s="57"/>
      <c r="G120" s="57"/>
      <c r="H120" s="53"/>
      <c r="I120" s="10" t="s">
        <v>315</v>
      </c>
      <c r="J120" s="34" t="s">
        <v>20</v>
      </c>
      <c r="K120" s="34" t="s">
        <v>20</v>
      </c>
      <c r="L120" s="34" t="s">
        <v>20</v>
      </c>
      <c r="M120" s="34" t="s">
        <v>20</v>
      </c>
      <c r="N120" s="34" t="s">
        <v>20</v>
      </c>
      <c r="O120" s="34" t="s">
        <v>20</v>
      </c>
      <c r="P120" s="34" t="s">
        <v>20</v>
      </c>
      <c r="Q120" s="34" t="s">
        <v>20</v>
      </c>
      <c r="R120" s="34" t="s">
        <v>20</v>
      </c>
      <c r="S120" s="34" t="s">
        <v>21</v>
      </c>
      <c r="T120" s="34">
        <v>0.5</v>
      </c>
      <c r="U120" s="34" t="s">
        <v>21</v>
      </c>
      <c r="V120" s="28" t="str">
        <f t="shared" si="8"/>
        <v>Yes</v>
      </c>
      <c r="W120" s="34" t="s">
        <v>20</v>
      </c>
      <c r="X120" s="28">
        <f t="shared" si="9"/>
        <v>2</v>
      </c>
      <c r="Y120" s="34">
        <f t="shared" si="5"/>
        <v>2.5</v>
      </c>
      <c r="Z120" s="34" t="s">
        <v>21</v>
      </c>
      <c r="AA120" s="34" t="s">
        <v>21</v>
      </c>
      <c r="AB120" s="29" t="str">
        <f t="shared" si="6"/>
        <v>No radiocarbon age analysis</v>
      </c>
      <c r="AC120" s="34" t="s">
        <v>20</v>
      </c>
      <c r="AD120" s="34" t="s">
        <v>21</v>
      </c>
      <c r="AE120" s="34">
        <f t="shared" si="7"/>
        <v>3</v>
      </c>
      <c r="AF120" s="34" t="s">
        <v>20</v>
      </c>
      <c r="AG120" s="35" t="s">
        <v>308</v>
      </c>
      <c r="AH120" s="34"/>
      <c r="AI120" s="38">
        <v>44296</v>
      </c>
      <c r="AJ120" s="28" t="s">
        <v>23</v>
      </c>
      <c r="AK120" s="34" t="s">
        <v>24</v>
      </c>
      <c r="AL120" s="34" t="s">
        <v>24</v>
      </c>
      <c r="AM120" s="39"/>
      <c r="AN120" s="39"/>
      <c r="AO120" s="34"/>
      <c r="AP120" s="34"/>
      <c r="AQ120" s="68" t="s">
        <v>25</v>
      </c>
      <c r="AR120" s="68"/>
      <c r="AS120" s="22">
        <v>1650</v>
      </c>
      <c r="AT120" s="22">
        <v>160</v>
      </c>
      <c r="AU120" s="36" t="s">
        <v>78</v>
      </c>
      <c r="AV120" s="35"/>
      <c r="AW120" s="37">
        <v>1384</v>
      </c>
      <c r="AX120" s="37">
        <v>1731</v>
      </c>
      <c r="AY120" s="35" t="s">
        <v>33</v>
      </c>
      <c r="AZ120" s="70"/>
      <c r="BA120" s="70"/>
    </row>
    <row r="121" spans="1:53" ht="26.4" x14ac:dyDescent="0.25">
      <c r="A121" s="26" t="s">
        <v>777</v>
      </c>
      <c r="B121" s="10" t="s">
        <v>316</v>
      </c>
      <c r="C121" s="56"/>
      <c r="D121" s="57"/>
      <c r="E121" s="57"/>
      <c r="F121" s="57"/>
      <c r="G121" s="57"/>
      <c r="H121" s="53"/>
      <c r="I121" s="10" t="s">
        <v>317</v>
      </c>
      <c r="J121" s="34" t="s">
        <v>20</v>
      </c>
      <c r="K121" s="34" t="s">
        <v>20</v>
      </c>
      <c r="L121" s="34" t="s">
        <v>20</v>
      </c>
      <c r="M121" s="34" t="s">
        <v>20</v>
      </c>
      <c r="N121" s="34" t="s">
        <v>20</v>
      </c>
      <c r="O121" s="34" t="s">
        <v>20</v>
      </c>
      <c r="P121" s="34" t="s">
        <v>20</v>
      </c>
      <c r="Q121" s="34" t="s">
        <v>20</v>
      </c>
      <c r="R121" s="34" t="s">
        <v>20</v>
      </c>
      <c r="S121" s="34" t="s">
        <v>20</v>
      </c>
      <c r="T121" s="34">
        <v>0</v>
      </c>
      <c r="U121" s="34" t="s">
        <v>21</v>
      </c>
      <c r="V121" s="28" t="str">
        <f t="shared" si="8"/>
        <v>No</v>
      </c>
      <c r="W121" s="34" t="s">
        <v>20</v>
      </c>
      <c r="X121" s="28">
        <f t="shared" si="9"/>
        <v>1</v>
      </c>
      <c r="Y121" s="34">
        <f t="shared" si="5"/>
        <v>1</v>
      </c>
      <c r="Z121" s="34" t="s">
        <v>808</v>
      </c>
      <c r="AA121" s="34" t="s">
        <v>20</v>
      </c>
      <c r="AB121" s="29" t="str">
        <f t="shared" si="6"/>
        <v>No radiocarbon age analysis</v>
      </c>
      <c r="AC121" s="34" t="s">
        <v>20</v>
      </c>
      <c r="AD121" s="34" t="s">
        <v>808</v>
      </c>
      <c r="AE121" s="34">
        <f t="shared" si="7"/>
        <v>0</v>
      </c>
      <c r="AF121" s="34" t="s">
        <v>20</v>
      </c>
      <c r="AG121" s="44" t="s">
        <v>318</v>
      </c>
      <c r="AH121" s="34"/>
      <c r="AI121" s="34"/>
      <c r="AJ121" s="34" t="s">
        <v>68</v>
      </c>
      <c r="AK121" s="34" t="s">
        <v>24</v>
      </c>
      <c r="AL121" s="34" t="s">
        <v>24</v>
      </c>
      <c r="AM121" s="39"/>
      <c r="AN121" s="39"/>
      <c r="AO121" s="34"/>
      <c r="AP121" s="34"/>
      <c r="AQ121" s="68" t="s">
        <v>25</v>
      </c>
      <c r="AR121" s="68"/>
      <c r="AS121" s="22"/>
      <c r="AT121" s="22"/>
      <c r="AU121" s="36" t="s">
        <v>319</v>
      </c>
      <c r="AV121" s="35"/>
      <c r="AW121" s="37">
        <v>1662</v>
      </c>
      <c r="AX121" s="37">
        <v>1989</v>
      </c>
      <c r="AY121" s="35" t="s">
        <v>106</v>
      </c>
      <c r="AZ121" s="70"/>
      <c r="BA121" s="70"/>
    </row>
    <row r="122" spans="1:53" ht="26.4" x14ac:dyDescent="0.25">
      <c r="A122" s="26" t="s">
        <v>777</v>
      </c>
      <c r="B122" s="10" t="s">
        <v>320</v>
      </c>
      <c r="C122" s="56"/>
      <c r="D122" s="57"/>
      <c r="E122" s="57"/>
      <c r="F122" s="57"/>
      <c r="G122" s="57"/>
      <c r="H122" s="53"/>
      <c r="I122" s="10" t="s">
        <v>321</v>
      </c>
      <c r="J122" s="34" t="s">
        <v>20</v>
      </c>
      <c r="K122" s="34" t="s">
        <v>20</v>
      </c>
      <c r="L122" s="34" t="s">
        <v>20</v>
      </c>
      <c r="M122" s="34" t="s">
        <v>20</v>
      </c>
      <c r="N122" s="34" t="s">
        <v>20</v>
      </c>
      <c r="O122" s="34" t="s">
        <v>20</v>
      </c>
      <c r="P122" s="34" t="s">
        <v>20</v>
      </c>
      <c r="Q122" s="34" t="s">
        <v>20</v>
      </c>
      <c r="R122" s="34" t="s">
        <v>20</v>
      </c>
      <c r="S122" s="34" t="s">
        <v>20</v>
      </c>
      <c r="T122" s="34">
        <v>0</v>
      </c>
      <c r="U122" s="34" t="s">
        <v>21</v>
      </c>
      <c r="V122" s="28" t="str">
        <f t="shared" si="8"/>
        <v>No</v>
      </c>
      <c r="W122" s="34" t="s">
        <v>20</v>
      </c>
      <c r="X122" s="28">
        <f t="shared" si="9"/>
        <v>1</v>
      </c>
      <c r="Y122" s="34">
        <f t="shared" si="5"/>
        <v>1</v>
      </c>
      <c r="Z122" s="34" t="s">
        <v>20</v>
      </c>
      <c r="AA122" s="34" t="s">
        <v>20</v>
      </c>
      <c r="AB122" s="29" t="str">
        <f t="shared" si="6"/>
        <v>No radiocarbon age analysis</v>
      </c>
      <c r="AC122" s="34" t="s">
        <v>20</v>
      </c>
      <c r="AD122" s="34" t="s">
        <v>808</v>
      </c>
      <c r="AE122" s="34">
        <f t="shared" si="7"/>
        <v>0</v>
      </c>
      <c r="AF122" s="34" t="s">
        <v>20</v>
      </c>
      <c r="AG122" s="44" t="s">
        <v>318</v>
      </c>
      <c r="AH122" s="34"/>
      <c r="AI122" s="34"/>
      <c r="AJ122" s="34" t="s">
        <v>68</v>
      </c>
      <c r="AK122" s="34" t="s">
        <v>24</v>
      </c>
      <c r="AL122" s="34" t="s">
        <v>24</v>
      </c>
      <c r="AM122" s="41"/>
      <c r="AN122" s="41"/>
      <c r="AO122" s="34"/>
      <c r="AP122" s="34"/>
      <c r="AQ122" s="68" t="s">
        <v>25</v>
      </c>
      <c r="AR122" s="68"/>
      <c r="AS122" s="22"/>
      <c r="AT122" s="22"/>
      <c r="AU122" s="36" t="s">
        <v>257</v>
      </c>
      <c r="AV122" s="35"/>
      <c r="AW122" s="37">
        <v>1883</v>
      </c>
      <c r="AX122" s="37">
        <v>2198</v>
      </c>
      <c r="AY122" s="35" t="s">
        <v>106</v>
      </c>
      <c r="AZ122" s="70"/>
      <c r="BA122" s="70"/>
    </row>
    <row r="123" spans="1:53" ht="26.4" x14ac:dyDescent="0.25">
      <c r="A123" s="26" t="s">
        <v>777</v>
      </c>
      <c r="B123" s="10" t="s">
        <v>322</v>
      </c>
      <c r="C123" s="56"/>
      <c r="D123" s="57"/>
      <c r="E123" s="57"/>
      <c r="F123" s="57"/>
      <c r="G123" s="57"/>
      <c r="H123" s="53"/>
      <c r="I123" s="10" t="s">
        <v>323</v>
      </c>
      <c r="J123" s="34" t="s">
        <v>20</v>
      </c>
      <c r="K123" s="34" t="s">
        <v>20</v>
      </c>
      <c r="L123" s="34" t="s">
        <v>20</v>
      </c>
      <c r="M123" s="34" t="s">
        <v>20</v>
      </c>
      <c r="N123" s="34" t="s">
        <v>20</v>
      </c>
      <c r="O123" s="34" t="s">
        <v>20</v>
      </c>
      <c r="P123" s="34" t="s">
        <v>20</v>
      </c>
      <c r="Q123" s="34" t="s">
        <v>20</v>
      </c>
      <c r="R123" s="34" t="s">
        <v>20</v>
      </c>
      <c r="S123" s="34" t="s">
        <v>20</v>
      </c>
      <c r="T123" s="34">
        <v>0</v>
      </c>
      <c r="U123" s="34" t="s">
        <v>21</v>
      </c>
      <c r="V123" s="28" t="str">
        <f t="shared" si="8"/>
        <v>No</v>
      </c>
      <c r="W123" s="34" t="s">
        <v>20</v>
      </c>
      <c r="X123" s="28">
        <f t="shared" si="9"/>
        <v>1</v>
      </c>
      <c r="Y123" s="34">
        <f t="shared" si="5"/>
        <v>1</v>
      </c>
      <c r="Z123" s="34" t="s">
        <v>21</v>
      </c>
      <c r="AA123" s="34" t="s">
        <v>808</v>
      </c>
      <c r="AB123" s="29" t="str">
        <f t="shared" si="6"/>
        <v>No radiocarbon age analysis</v>
      </c>
      <c r="AC123" s="34" t="s">
        <v>20</v>
      </c>
      <c r="AD123" s="34" t="s">
        <v>808</v>
      </c>
      <c r="AE123" s="34">
        <f t="shared" si="7"/>
        <v>1</v>
      </c>
      <c r="AF123" s="34" t="s">
        <v>20</v>
      </c>
      <c r="AG123" s="44" t="s">
        <v>318</v>
      </c>
      <c r="AH123" s="34"/>
      <c r="AI123" s="34"/>
      <c r="AJ123" s="34" t="s">
        <v>68</v>
      </c>
      <c r="AK123" s="34" t="s">
        <v>24</v>
      </c>
      <c r="AL123" s="34" t="s">
        <v>24</v>
      </c>
      <c r="AM123" s="39"/>
      <c r="AN123" s="39"/>
      <c r="AO123" s="34"/>
      <c r="AP123" s="34"/>
      <c r="AQ123" s="68" t="s">
        <v>25</v>
      </c>
      <c r="AR123" s="68"/>
      <c r="AS123" s="22"/>
      <c r="AT123" s="22"/>
      <c r="AU123" s="36" t="s">
        <v>324</v>
      </c>
      <c r="AV123" s="35"/>
      <c r="AW123" s="37">
        <v>2168</v>
      </c>
      <c r="AX123" s="37">
        <v>2456</v>
      </c>
      <c r="AY123" s="35" t="s">
        <v>33</v>
      </c>
      <c r="AZ123" s="70"/>
      <c r="BA123" s="70"/>
    </row>
    <row r="124" spans="1:53" ht="26.4" x14ac:dyDescent="0.25">
      <c r="A124" s="26" t="s">
        <v>777</v>
      </c>
      <c r="B124" s="10" t="s">
        <v>325</v>
      </c>
      <c r="C124" s="56"/>
      <c r="D124" s="57"/>
      <c r="E124" s="57"/>
      <c r="F124" s="57"/>
      <c r="G124" s="57"/>
      <c r="H124" s="53"/>
      <c r="I124" s="10" t="s">
        <v>326</v>
      </c>
      <c r="J124" s="34" t="s">
        <v>20</v>
      </c>
      <c r="K124" s="34" t="s">
        <v>20</v>
      </c>
      <c r="L124" s="34" t="s">
        <v>20</v>
      </c>
      <c r="M124" s="34" t="s">
        <v>20</v>
      </c>
      <c r="N124" s="34" t="s">
        <v>20</v>
      </c>
      <c r="O124" s="34" t="s">
        <v>20</v>
      </c>
      <c r="P124" s="34" t="s">
        <v>20</v>
      </c>
      <c r="Q124" s="34" t="s">
        <v>20</v>
      </c>
      <c r="R124" s="34" t="s">
        <v>20</v>
      </c>
      <c r="S124" s="34" t="s">
        <v>21</v>
      </c>
      <c r="T124" s="34">
        <v>0.5</v>
      </c>
      <c r="U124" s="34" t="s">
        <v>20</v>
      </c>
      <c r="V124" s="28" t="str">
        <f t="shared" si="8"/>
        <v>Yes</v>
      </c>
      <c r="W124" s="34" t="s">
        <v>20</v>
      </c>
      <c r="X124" s="28">
        <f t="shared" si="9"/>
        <v>1</v>
      </c>
      <c r="Y124" s="34">
        <f t="shared" si="5"/>
        <v>1.5</v>
      </c>
      <c r="Z124" s="34" t="s">
        <v>21</v>
      </c>
      <c r="AA124" s="34" t="s">
        <v>21</v>
      </c>
      <c r="AB124" s="29" t="str">
        <f t="shared" si="6"/>
        <v>No radiocarbon age analysis</v>
      </c>
      <c r="AC124" s="34" t="s">
        <v>20</v>
      </c>
      <c r="AD124" s="34" t="s">
        <v>21</v>
      </c>
      <c r="AE124" s="34">
        <f t="shared" si="7"/>
        <v>3</v>
      </c>
      <c r="AF124" s="34" t="s">
        <v>20</v>
      </c>
      <c r="AG124" s="44" t="s">
        <v>327</v>
      </c>
      <c r="AH124" s="34">
        <v>2</v>
      </c>
      <c r="AI124" s="34">
        <v>10</v>
      </c>
      <c r="AJ124" s="28" t="s">
        <v>23</v>
      </c>
      <c r="AK124" s="34" t="s">
        <v>24</v>
      </c>
      <c r="AL124" s="34" t="s">
        <v>24</v>
      </c>
      <c r="AM124" s="39"/>
      <c r="AN124" s="39"/>
      <c r="AO124" s="34"/>
      <c r="AP124" s="34"/>
      <c r="AQ124" s="68" t="s">
        <v>25</v>
      </c>
      <c r="AR124" s="68"/>
      <c r="AS124" s="22">
        <v>2410</v>
      </c>
      <c r="AT124" s="22">
        <v>2720</v>
      </c>
      <c r="AU124" s="36" t="s">
        <v>32</v>
      </c>
      <c r="AV124" s="35"/>
      <c r="AW124" s="37">
        <v>2389</v>
      </c>
      <c r="AX124" s="37">
        <v>2673</v>
      </c>
      <c r="AY124" s="35" t="s">
        <v>33</v>
      </c>
      <c r="AZ124" s="70"/>
      <c r="BA124" s="70"/>
    </row>
    <row r="125" spans="1:53" ht="26.4" x14ac:dyDescent="0.25">
      <c r="A125" s="26" t="s">
        <v>777</v>
      </c>
      <c r="B125" s="10" t="s">
        <v>328</v>
      </c>
      <c r="C125" s="56"/>
      <c r="D125" s="57"/>
      <c r="E125" s="57"/>
      <c r="F125" s="57"/>
      <c r="G125" s="57"/>
      <c r="H125" s="53"/>
      <c r="I125" s="10" t="s">
        <v>329</v>
      </c>
      <c r="J125" s="34" t="s">
        <v>20</v>
      </c>
      <c r="K125" s="34" t="s">
        <v>20</v>
      </c>
      <c r="L125" s="34" t="s">
        <v>20</v>
      </c>
      <c r="M125" s="34" t="s">
        <v>20</v>
      </c>
      <c r="N125" s="34" t="s">
        <v>20</v>
      </c>
      <c r="O125" s="34" t="s">
        <v>20</v>
      </c>
      <c r="P125" s="34" t="s">
        <v>20</v>
      </c>
      <c r="Q125" s="34" t="s">
        <v>20</v>
      </c>
      <c r="R125" s="34" t="s">
        <v>21</v>
      </c>
      <c r="S125" s="34" t="s">
        <v>20</v>
      </c>
      <c r="T125" s="34">
        <v>1</v>
      </c>
      <c r="U125" s="34" t="s">
        <v>20</v>
      </c>
      <c r="V125" s="28" t="str">
        <f t="shared" si="8"/>
        <v>Yes</v>
      </c>
      <c r="W125" s="34" t="s">
        <v>20</v>
      </c>
      <c r="X125" s="28">
        <f t="shared" si="9"/>
        <v>1</v>
      </c>
      <c r="Y125" s="34">
        <f t="shared" si="5"/>
        <v>2</v>
      </c>
      <c r="Z125" s="34" t="s">
        <v>21</v>
      </c>
      <c r="AA125" s="34" t="s">
        <v>21</v>
      </c>
      <c r="AB125" s="29" t="str">
        <f t="shared" si="6"/>
        <v>Yes</v>
      </c>
      <c r="AC125" s="34" t="s">
        <v>20</v>
      </c>
      <c r="AD125" s="34" t="s">
        <v>21</v>
      </c>
      <c r="AE125" s="34">
        <f t="shared" si="7"/>
        <v>4</v>
      </c>
      <c r="AF125" s="34" t="s">
        <v>21</v>
      </c>
      <c r="AG125" s="44" t="s">
        <v>327</v>
      </c>
      <c r="AH125" s="34"/>
      <c r="AI125" s="34">
        <v>5</v>
      </c>
      <c r="AJ125" s="28" t="s">
        <v>23</v>
      </c>
      <c r="AK125" s="34" t="s">
        <v>24</v>
      </c>
      <c r="AL125" s="34" t="s">
        <v>24</v>
      </c>
      <c r="AM125" s="42">
        <v>3815</v>
      </c>
      <c r="AN125" s="42">
        <v>40</v>
      </c>
      <c r="AO125" s="34">
        <v>398</v>
      </c>
      <c r="AP125" s="34">
        <v>25</v>
      </c>
      <c r="AQ125" s="18">
        <v>3160</v>
      </c>
      <c r="AR125" s="18">
        <v>3404</v>
      </c>
      <c r="AS125" s="22">
        <v>2821.3346294072762</v>
      </c>
      <c r="AT125" s="22">
        <v>3072.2778177245</v>
      </c>
      <c r="AU125" s="36" t="s">
        <v>83</v>
      </c>
      <c r="AV125" s="35"/>
      <c r="AW125" s="37">
        <v>2865</v>
      </c>
      <c r="AX125" s="37">
        <v>3162</v>
      </c>
      <c r="AY125" s="35" t="s">
        <v>33</v>
      </c>
      <c r="AZ125" s="70"/>
      <c r="BA125" s="70"/>
    </row>
    <row r="126" spans="1:53" ht="26.4" x14ac:dyDescent="0.25">
      <c r="A126" s="26" t="s">
        <v>777</v>
      </c>
      <c r="B126" s="10" t="s">
        <v>330</v>
      </c>
      <c r="C126" s="56"/>
      <c r="D126" s="57"/>
      <c r="E126" s="57"/>
      <c r="F126" s="57"/>
      <c r="G126" s="57"/>
      <c r="H126" s="53"/>
      <c r="I126" s="10" t="s">
        <v>331</v>
      </c>
      <c r="J126" s="34" t="s">
        <v>20</v>
      </c>
      <c r="K126" s="34" t="s">
        <v>20</v>
      </c>
      <c r="L126" s="34" t="s">
        <v>20</v>
      </c>
      <c r="M126" s="34" t="s">
        <v>20</v>
      </c>
      <c r="N126" s="34" t="s">
        <v>20</v>
      </c>
      <c r="O126" s="34" t="s">
        <v>20</v>
      </c>
      <c r="P126" s="34" t="s">
        <v>20</v>
      </c>
      <c r="Q126" s="34" t="s">
        <v>20</v>
      </c>
      <c r="R126" s="34" t="s">
        <v>21</v>
      </c>
      <c r="S126" s="34" t="s">
        <v>20</v>
      </c>
      <c r="T126" s="34">
        <v>1</v>
      </c>
      <c r="U126" s="34" t="s">
        <v>20</v>
      </c>
      <c r="V126" s="28" t="str">
        <f t="shared" si="8"/>
        <v>Yes</v>
      </c>
      <c r="W126" s="34" t="s">
        <v>20</v>
      </c>
      <c r="X126" s="28">
        <f t="shared" si="9"/>
        <v>1</v>
      </c>
      <c r="Y126" s="34">
        <f t="shared" si="5"/>
        <v>2</v>
      </c>
      <c r="Z126" s="34" t="s">
        <v>21</v>
      </c>
      <c r="AA126" s="34" t="s">
        <v>21</v>
      </c>
      <c r="AB126" s="29" t="str">
        <f t="shared" si="6"/>
        <v>Yes</v>
      </c>
      <c r="AC126" s="34" t="s">
        <v>20</v>
      </c>
      <c r="AD126" s="34" t="s">
        <v>21</v>
      </c>
      <c r="AE126" s="34">
        <f t="shared" si="7"/>
        <v>4</v>
      </c>
      <c r="AF126" s="34" t="s">
        <v>21</v>
      </c>
      <c r="AG126" s="44" t="s">
        <v>327</v>
      </c>
      <c r="AH126" s="34"/>
      <c r="AI126" s="34">
        <v>5</v>
      </c>
      <c r="AJ126" s="28" t="s">
        <v>23</v>
      </c>
      <c r="AK126" s="34" t="s">
        <v>24</v>
      </c>
      <c r="AL126" s="34" t="s">
        <v>24</v>
      </c>
      <c r="AM126" s="39">
        <v>4200</v>
      </c>
      <c r="AN126" s="39">
        <v>60</v>
      </c>
      <c r="AO126" s="34">
        <v>398</v>
      </c>
      <c r="AP126" s="34">
        <v>25</v>
      </c>
      <c r="AQ126" s="17">
        <v>3568</v>
      </c>
      <c r="AR126" s="17">
        <v>3921</v>
      </c>
      <c r="AS126" s="22">
        <v>3282.877437199249</v>
      </c>
      <c r="AT126" s="22">
        <v>3640.6400770389469</v>
      </c>
      <c r="AU126" s="36" t="s">
        <v>85</v>
      </c>
      <c r="AV126" s="35"/>
      <c r="AW126" s="37">
        <v>3287</v>
      </c>
      <c r="AX126" s="37">
        <v>3596</v>
      </c>
      <c r="AY126" s="35" t="s">
        <v>33</v>
      </c>
      <c r="AZ126" s="70"/>
      <c r="BA126" s="70"/>
    </row>
    <row r="127" spans="1:53" ht="26.4" x14ac:dyDescent="0.25">
      <c r="A127" s="26" t="s">
        <v>777</v>
      </c>
      <c r="B127" s="10" t="s">
        <v>332</v>
      </c>
      <c r="C127" s="56"/>
      <c r="D127" s="57"/>
      <c r="E127" s="57"/>
      <c r="F127" s="57"/>
      <c r="G127" s="57"/>
      <c r="H127" s="53"/>
      <c r="I127" s="10" t="s">
        <v>333</v>
      </c>
      <c r="J127" s="34" t="s">
        <v>20</v>
      </c>
      <c r="K127" s="34" t="s">
        <v>20</v>
      </c>
      <c r="L127" s="34" t="s">
        <v>20</v>
      </c>
      <c r="M127" s="34" t="s">
        <v>20</v>
      </c>
      <c r="N127" s="34" t="s">
        <v>20</v>
      </c>
      <c r="O127" s="34" t="s">
        <v>20</v>
      </c>
      <c r="P127" s="34" t="s">
        <v>20</v>
      </c>
      <c r="Q127" s="34" t="s">
        <v>20</v>
      </c>
      <c r="R127" s="34" t="s">
        <v>20</v>
      </c>
      <c r="S127" s="34" t="s">
        <v>21</v>
      </c>
      <c r="T127" s="34">
        <v>0.5</v>
      </c>
      <c r="U127" s="34" t="s">
        <v>20</v>
      </c>
      <c r="V127" s="28" t="str">
        <f t="shared" si="8"/>
        <v>Yes</v>
      </c>
      <c r="W127" s="34" t="s">
        <v>20</v>
      </c>
      <c r="X127" s="28">
        <f t="shared" si="9"/>
        <v>1</v>
      </c>
      <c r="Y127" s="34">
        <f t="shared" si="5"/>
        <v>1.5</v>
      </c>
      <c r="Z127" s="34" t="s">
        <v>21</v>
      </c>
      <c r="AA127" s="34" t="s">
        <v>21</v>
      </c>
      <c r="AB127" s="29" t="str">
        <f t="shared" si="6"/>
        <v>No radiocarbon age analysis</v>
      </c>
      <c r="AC127" s="34" t="s">
        <v>20</v>
      </c>
      <c r="AD127" s="34" t="s">
        <v>21</v>
      </c>
      <c r="AE127" s="34">
        <f t="shared" si="7"/>
        <v>3</v>
      </c>
      <c r="AF127" s="34"/>
      <c r="AG127" s="44" t="s">
        <v>327</v>
      </c>
      <c r="AH127" s="34"/>
      <c r="AI127" s="34">
        <v>3</v>
      </c>
      <c r="AJ127" s="28" t="s">
        <v>23</v>
      </c>
      <c r="AK127" s="34" t="s">
        <v>24</v>
      </c>
      <c r="AL127" s="34" t="s">
        <v>24</v>
      </c>
      <c r="AM127" s="39"/>
      <c r="AN127" s="39"/>
      <c r="AO127" s="34"/>
      <c r="AP127" s="34"/>
      <c r="AQ127" s="68" t="s">
        <v>25</v>
      </c>
      <c r="AR127" s="68"/>
      <c r="AS127" s="22">
        <v>4000</v>
      </c>
      <c r="AT127" s="22">
        <v>4330</v>
      </c>
      <c r="AU127" s="36" t="s">
        <v>88</v>
      </c>
      <c r="AV127" s="35"/>
      <c r="AW127" s="37">
        <v>3918</v>
      </c>
      <c r="AX127" s="37">
        <v>4278</v>
      </c>
      <c r="AY127" s="35" t="s">
        <v>33</v>
      </c>
      <c r="AZ127" s="70"/>
      <c r="BA127" s="70"/>
    </row>
    <row r="128" spans="1:53" ht="26.4" x14ac:dyDescent="0.25">
      <c r="A128" s="26" t="s">
        <v>777</v>
      </c>
      <c r="B128" s="10" t="s">
        <v>334</v>
      </c>
      <c r="C128" s="56"/>
      <c r="D128" s="57"/>
      <c r="E128" s="57"/>
      <c r="F128" s="57"/>
      <c r="G128" s="57"/>
      <c r="H128" s="53"/>
      <c r="I128" s="10" t="s">
        <v>335</v>
      </c>
      <c r="J128" s="34" t="s">
        <v>20</v>
      </c>
      <c r="K128" s="34" t="s">
        <v>20</v>
      </c>
      <c r="L128" s="34" t="s">
        <v>20</v>
      </c>
      <c r="M128" s="34" t="s">
        <v>20</v>
      </c>
      <c r="N128" s="34" t="s">
        <v>20</v>
      </c>
      <c r="O128" s="34" t="s">
        <v>20</v>
      </c>
      <c r="P128" s="34" t="s">
        <v>20</v>
      </c>
      <c r="Q128" s="34" t="s">
        <v>20</v>
      </c>
      <c r="R128" s="34" t="s">
        <v>21</v>
      </c>
      <c r="S128" s="34" t="s">
        <v>20</v>
      </c>
      <c r="T128" s="34">
        <v>1</v>
      </c>
      <c r="U128" s="34" t="s">
        <v>20</v>
      </c>
      <c r="V128" s="28" t="str">
        <f t="shared" si="8"/>
        <v>Yes</v>
      </c>
      <c r="W128" s="34" t="s">
        <v>20</v>
      </c>
      <c r="X128" s="28">
        <f t="shared" si="9"/>
        <v>1</v>
      </c>
      <c r="Y128" s="34">
        <f t="shared" si="5"/>
        <v>2</v>
      </c>
      <c r="Z128" s="34" t="s">
        <v>21</v>
      </c>
      <c r="AA128" s="34" t="s">
        <v>21</v>
      </c>
      <c r="AB128" s="29" t="str">
        <f t="shared" si="6"/>
        <v>No</v>
      </c>
      <c r="AC128" s="34" t="s">
        <v>20</v>
      </c>
      <c r="AD128" s="34" t="s">
        <v>21</v>
      </c>
      <c r="AE128" s="34">
        <f t="shared" si="7"/>
        <v>3</v>
      </c>
      <c r="AF128" s="34" t="s">
        <v>20</v>
      </c>
      <c r="AG128" s="44" t="s">
        <v>327</v>
      </c>
      <c r="AH128" s="34"/>
      <c r="AI128" s="34">
        <v>10</v>
      </c>
      <c r="AJ128" s="28" t="s">
        <v>23</v>
      </c>
      <c r="AK128" s="34" t="s">
        <v>24</v>
      </c>
      <c r="AL128" s="34" t="s">
        <v>24</v>
      </c>
      <c r="AM128" s="41">
        <v>5385</v>
      </c>
      <c r="AN128" s="41">
        <v>40</v>
      </c>
      <c r="AO128" s="34">
        <v>398</v>
      </c>
      <c r="AP128" s="34">
        <v>25</v>
      </c>
      <c r="AQ128" s="18">
        <v>5234</v>
      </c>
      <c r="AR128" s="18">
        <v>5462</v>
      </c>
      <c r="AS128" s="22">
        <v>5079.9621984808446</v>
      </c>
      <c r="AT128" s="22">
        <v>5315.5649765232338</v>
      </c>
      <c r="AU128" s="36" t="s">
        <v>90</v>
      </c>
      <c r="AV128" s="35"/>
      <c r="AW128" s="37">
        <v>4579</v>
      </c>
      <c r="AX128" s="37">
        <v>4940</v>
      </c>
      <c r="AY128" s="35" t="s">
        <v>33</v>
      </c>
      <c r="AZ128" s="70"/>
      <c r="BA128" s="70"/>
    </row>
    <row r="129" spans="1:53" ht="26.4" x14ac:dyDescent="0.25">
      <c r="A129" s="26" t="s">
        <v>777</v>
      </c>
      <c r="B129" s="10" t="s">
        <v>336</v>
      </c>
      <c r="C129" s="56"/>
      <c r="D129" s="57"/>
      <c r="E129" s="57"/>
      <c r="F129" s="57"/>
      <c r="G129" s="57"/>
      <c r="H129" s="53"/>
      <c r="I129" s="10" t="s">
        <v>337</v>
      </c>
      <c r="J129" s="34" t="s">
        <v>20</v>
      </c>
      <c r="K129" s="34" t="s">
        <v>20</v>
      </c>
      <c r="L129" s="34" t="s">
        <v>20</v>
      </c>
      <c r="M129" s="34" t="s">
        <v>20</v>
      </c>
      <c r="N129" s="34" t="s">
        <v>20</v>
      </c>
      <c r="O129" s="34" t="s">
        <v>20</v>
      </c>
      <c r="P129" s="34" t="s">
        <v>20</v>
      </c>
      <c r="Q129" s="34" t="s">
        <v>20</v>
      </c>
      <c r="R129" s="34" t="s">
        <v>20</v>
      </c>
      <c r="S129" s="34" t="s">
        <v>20</v>
      </c>
      <c r="T129" s="34">
        <v>0</v>
      </c>
      <c r="U129" s="34" t="s">
        <v>20</v>
      </c>
      <c r="V129" s="28" t="str">
        <f t="shared" si="8"/>
        <v>No</v>
      </c>
      <c r="W129" s="34" t="s">
        <v>20</v>
      </c>
      <c r="X129" s="28">
        <f t="shared" si="9"/>
        <v>0</v>
      </c>
      <c r="Y129" s="34">
        <f t="shared" si="5"/>
        <v>0</v>
      </c>
      <c r="Z129" s="34" t="s">
        <v>20</v>
      </c>
      <c r="AA129" s="34" t="s">
        <v>20</v>
      </c>
      <c r="AB129" s="29" t="str">
        <f t="shared" si="6"/>
        <v>No radiocarbon age analysis</v>
      </c>
      <c r="AC129" s="34" t="s">
        <v>20</v>
      </c>
      <c r="AD129" s="34" t="s">
        <v>20</v>
      </c>
      <c r="AE129" s="34">
        <f t="shared" si="7"/>
        <v>0</v>
      </c>
      <c r="AF129" s="34" t="s">
        <v>20</v>
      </c>
      <c r="AG129" s="44" t="s">
        <v>327</v>
      </c>
      <c r="AH129" s="34"/>
      <c r="AI129" s="34"/>
      <c r="AJ129" s="34" t="s">
        <v>68</v>
      </c>
      <c r="AK129" s="34" t="s">
        <v>24</v>
      </c>
      <c r="AL129" s="34" t="s">
        <v>24</v>
      </c>
      <c r="AM129" s="39"/>
      <c r="AN129" s="39"/>
      <c r="AO129" s="34"/>
      <c r="AP129" s="34"/>
      <c r="AQ129" s="68" t="s">
        <v>25</v>
      </c>
      <c r="AR129" s="68"/>
      <c r="AS129" s="22"/>
      <c r="AT129" s="22"/>
      <c r="AU129" s="36" t="s">
        <v>338</v>
      </c>
      <c r="AV129" s="35"/>
      <c r="AW129" s="37">
        <v>4771</v>
      </c>
      <c r="AX129" s="37">
        <v>5320</v>
      </c>
      <c r="AY129" s="35" t="s">
        <v>106</v>
      </c>
      <c r="AZ129" s="70"/>
      <c r="BA129" s="70"/>
    </row>
    <row r="130" spans="1:53" ht="26.4" x14ac:dyDescent="0.25">
      <c r="A130" s="26" t="s">
        <v>777</v>
      </c>
      <c r="B130" s="10" t="s">
        <v>339</v>
      </c>
      <c r="C130" s="56"/>
      <c r="D130" s="57"/>
      <c r="E130" s="57"/>
      <c r="F130" s="57"/>
      <c r="G130" s="57"/>
      <c r="H130" s="53"/>
      <c r="I130" s="10" t="s">
        <v>340</v>
      </c>
      <c r="J130" s="34" t="s">
        <v>20</v>
      </c>
      <c r="K130" s="34" t="s">
        <v>20</v>
      </c>
      <c r="L130" s="34" t="s">
        <v>20</v>
      </c>
      <c r="M130" s="34" t="s">
        <v>20</v>
      </c>
      <c r="N130" s="34" t="s">
        <v>20</v>
      </c>
      <c r="O130" s="34" t="s">
        <v>20</v>
      </c>
      <c r="P130" s="34" t="s">
        <v>20</v>
      </c>
      <c r="Q130" s="34" t="s">
        <v>20</v>
      </c>
      <c r="R130" s="34" t="s">
        <v>21</v>
      </c>
      <c r="S130" s="34" t="s">
        <v>20</v>
      </c>
      <c r="T130" s="34">
        <v>1</v>
      </c>
      <c r="U130" s="34" t="s">
        <v>20</v>
      </c>
      <c r="V130" s="28" t="str">
        <f t="shared" si="8"/>
        <v>Yes</v>
      </c>
      <c r="W130" s="34" t="s">
        <v>20</v>
      </c>
      <c r="X130" s="28">
        <f t="shared" si="9"/>
        <v>1</v>
      </c>
      <c r="Y130" s="34">
        <f t="shared" ref="Y130:Y174" si="11">T130+X130</f>
        <v>2</v>
      </c>
      <c r="Z130" s="34" t="s">
        <v>21</v>
      </c>
      <c r="AA130" s="34" t="s">
        <v>21</v>
      </c>
      <c r="AB130" s="29" t="str">
        <f t="shared" ref="AB130:AB193" si="12">IF( IF(ISTEXT(AQ130), TRUE, FALSE), "No radiocarbon age analysis", IF(ABS((MEDIAN(AS130,AW130,AX130)-MEDIAN(AT130,AW130,AX130))/(MAX(AT130,AX130)-MIN(AS130,AW130)))&gt;0.3,"Yes","No"))</f>
        <v>Yes</v>
      </c>
      <c r="AC130" s="34" t="s">
        <v>20</v>
      </c>
      <c r="AD130" s="34" t="s">
        <v>808</v>
      </c>
      <c r="AE130" s="34">
        <f t="shared" ref="AE130:AE193" si="13">COUNTIF(Z130:AD130,"Yes")</f>
        <v>3</v>
      </c>
      <c r="AF130" s="34" t="s">
        <v>20</v>
      </c>
      <c r="AG130" s="44" t="s">
        <v>327</v>
      </c>
      <c r="AH130" s="34"/>
      <c r="AI130" s="34">
        <v>8</v>
      </c>
      <c r="AJ130" s="28" t="s">
        <v>23</v>
      </c>
      <c r="AK130" s="34" t="s">
        <v>24</v>
      </c>
      <c r="AL130" s="34" t="s">
        <v>24</v>
      </c>
      <c r="AM130" s="39">
        <v>5610</v>
      </c>
      <c r="AN130" s="39">
        <v>40</v>
      </c>
      <c r="AO130" s="34">
        <v>398</v>
      </c>
      <c r="AP130" s="34">
        <v>25</v>
      </c>
      <c r="AQ130" s="17">
        <v>5460</v>
      </c>
      <c r="AR130" s="17">
        <v>5674</v>
      </c>
      <c r="AS130" s="22">
        <v>5208.266957636285</v>
      </c>
      <c r="AT130" s="22">
        <v>5429.5597542733394</v>
      </c>
      <c r="AU130" s="36" t="s">
        <v>341</v>
      </c>
      <c r="AV130" s="35"/>
      <c r="AW130" s="37">
        <v>5059</v>
      </c>
      <c r="AX130" s="37">
        <v>5408</v>
      </c>
      <c r="AY130" s="35" t="s">
        <v>106</v>
      </c>
      <c r="AZ130" s="70"/>
      <c r="BA130" s="70"/>
    </row>
    <row r="131" spans="1:53" ht="26.4" x14ac:dyDescent="0.25">
      <c r="A131" s="26" t="s">
        <v>777</v>
      </c>
      <c r="B131" s="10" t="s">
        <v>342</v>
      </c>
      <c r="C131" s="56"/>
      <c r="D131" s="57"/>
      <c r="E131" s="57"/>
      <c r="F131" s="57"/>
      <c r="G131" s="57"/>
      <c r="H131" s="53"/>
      <c r="I131" s="10" t="s">
        <v>343</v>
      </c>
      <c r="J131" s="34" t="s">
        <v>20</v>
      </c>
      <c r="K131" s="34" t="s">
        <v>20</v>
      </c>
      <c r="L131" s="34" t="s">
        <v>20</v>
      </c>
      <c r="M131" s="34" t="s">
        <v>20</v>
      </c>
      <c r="N131" s="34" t="s">
        <v>20</v>
      </c>
      <c r="O131" s="34" t="s">
        <v>20</v>
      </c>
      <c r="P131" s="34" t="s">
        <v>20</v>
      </c>
      <c r="Q131" s="34" t="s">
        <v>20</v>
      </c>
      <c r="R131" s="34" t="s">
        <v>21</v>
      </c>
      <c r="S131" s="34" t="s">
        <v>20</v>
      </c>
      <c r="T131" s="34">
        <v>1</v>
      </c>
      <c r="U131" s="34" t="s">
        <v>20</v>
      </c>
      <c r="V131" s="28" t="str">
        <f t="shared" ref="V131:V194" si="14">IF(AE131&lt;3, "No", "Yes")</f>
        <v>No</v>
      </c>
      <c r="W131" s="34" t="s">
        <v>20</v>
      </c>
      <c r="X131" s="28">
        <f t="shared" ref="X131:X194" si="15">COUNTIF(U131:W131,"Yes")</f>
        <v>0</v>
      </c>
      <c r="Y131" s="34">
        <f t="shared" si="11"/>
        <v>1</v>
      </c>
      <c r="Z131" s="34" t="s">
        <v>21</v>
      </c>
      <c r="AA131" s="34" t="s">
        <v>21</v>
      </c>
      <c r="AB131" s="29" t="str">
        <f t="shared" si="12"/>
        <v>No</v>
      </c>
      <c r="AC131" s="34" t="s">
        <v>20</v>
      </c>
      <c r="AD131" s="34" t="s">
        <v>808</v>
      </c>
      <c r="AE131" s="34">
        <f t="shared" si="13"/>
        <v>2</v>
      </c>
      <c r="AF131" s="34" t="s">
        <v>20</v>
      </c>
      <c r="AG131" s="44" t="s">
        <v>327</v>
      </c>
      <c r="AH131" s="34"/>
      <c r="AI131" s="34">
        <v>5</v>
      </c>
      <c r="AJ131" s="28" t="s">
        <v>23</v>
      </c>
      <c r="AK131" s="34" t="s">
        <v>24</v>
      </c>
      <c r="AL131" s="34" t="s">
        <v>24</v>
      </c>
      <c r="AM131" s="41">
        <v>5870</v>
      </c>
      <c r="AN131" s="41">
        <v>40</v>
      </c>
      <c r="AO131" s="34">
        <v>398</v>
      </c>
      <c r="AP131" s="34">
        <v>25</v>
      </c>
      <c r="AQ131" s="18">
        <v>5718</v>
      </c>
      <c r="AR131" s="18">
        <v>5953</v>
      </c>
      <c r="AS131" s="22">
        <v>5565.6354113294683</v>
      </c>
      <c r="AT131" s="22">
        <v>5807.2619694264931</v>
      </c>
      <c r="AU131" s="36" t="s">
        <v>344</v>
      </c>
      <c r="AV131" s="35"/>
      <c r="AW131" s="37">
        <v>5186</v>
      </c>
      <c r="AX131" s="37">
        <v>5542</v>
      </c>
      <c r="AY131" s="35" t="s">
        <v>106</v>
      </c>
      <c r="AZ131" s="70"/>
      <c r="BA131" s="70"/>
    </row>
    <row r="132" spans="1:53" ht="26.4" x14ac:dyDescent="0.25">
      <c r="A132" s="26" t="s">
        <v>777</v>
      </c>
      <c r="B132" s="10" t="s">
        <v>345</v>
      </c>
      <c r="C132" s="56"/>
      <c r="D132" s="57"/>
      <c r="E132" s="57"/>
      <c r="F132" s="57"/>
      <c r="G132" s="57"/>
      <c r="H132" s="53"/>
      <c r="I132" s="10" t="s">
        <v>346</v>
      </c>
      <c r="J132" s="34" t="s">
        <v>20</v>
      </c>
      <c r="K132" s="34" t="s">
        <v>20</v>
      </c>
      <c r="L132" s="34" t="s">
        <v>20</v>
      </c>
      <c r="M132" s="34" t="s">
        <v>20</v>
      </c>
      <c r="N132" s="34" t="s">
        <v>20</v>
      </c>
      <c r="O132" s="34" t="s">
        <v>20</v>
      </c>
      <c r="P132" s="34" t="s">
        <v>20</v>
      </c>
      <c r="Q132" s="34" t="s">
        <v>20</v>
      </c>
      <c r="R132" s="34" t="s">
        <v>20</v>
      </c>
      <c r="S132" s="34" t="s">
        <v>20</v>
      </c>
      <c r="T132" s="34">
        <v>0</v>
      </c>
      <c r="U132" s="34" t="s">
        <v>20</v>
      </c>
      <c r="V132" s="28" t="str">
        <f t="shared" si="14"/>
        <v>No</v>
      </c>
      <c r="W132" s="34" t="s">
        <v>20</v>
      </c>
      <c r="X132" s="28">
        <f t="shared" si="15"/>
        <v>0</v>
      </c>
      <c r="Y132" s="34">
        <f t="shared" si="11"/>
        <v>0</v>
      </c>
      <c r="Z132" s="34" t="s">
        <v>20</v>
      </c>
      <c r="AA132" s="34" t="s">
        <v>20</v>
      </c>
      <c r="AB132" s="29" t="str">
        <f t="shared" si="12"/>
        <v>No radiocarbon age analysis</v>
      </c>
      <c r="AC132" s="34" t="s">
        <v>20</v>
      </c>
      <c r="AD132" s="34" t="s">
        <v>808</v>
      </c>
      <c r="AE132" s="34">
        <f t="shared" si="13"/>
        <v>0</v>
      </c>
      <c r="AF132" s="34" t="s">
        <v>20</v>
      </c>
      <c r="AG132" s="44" t="s">
        <v>327</v>
      </c>
      <c r="AH132" s="34"/>
      <c r="AI132" s="34"/>
      <c r="AJ132" s="34" t="s">
        <v>68</v>
      </c>
      <c r="AK132" s="34" t="s">
        <v>24</v>
      </c>
      <c r="AL132" s="34" t="s">
        <v>24</v>
      </c>
      <c r="AM132" s="39"/>
      <c r="AN132" s="39"/>
      <c r="AO132" s="34"/>
      <c r="AP132" s="34"/>
      <c r="AQ132" s="68" t="s">
        <v>25</v>
      </c>
      <c r="AR132" s="68"/>
      <c r="AS132" s="22"/>
      <c r="AT132" s="22"/>
      <c r="AU132" s="36" t="s">
        <v>347</v>
      </c>
      <c r="AV132" s="35"/>
      <c r="AW132" s="37">
        <v>5592</v>
      </c>
      <c r="AX132" s="37">
        <v>5881</v>
      </c>
      <c r="AY132" s="35" t="s">
        <v>106</v>
      </c>
      <c r="AZ132" s="70"/>
      <c r="BA132" s="70"/>
    </row>
    <row r="133" spans="1:53" ht="26.4" x14ac:dyDescent="0.25">
      <c r="A133" s="26" t="s">
        <v>777</v>
      </c>
      <c r="B133" s="10" t="s">
        <v>348</v>
      </c>
      <c r="C133" s="56"/>
      <c r="D133" s="57"/>
      <c r="E133" s="57"/>
      <c r="F133" s="57"/>
      <c r="G133" s="57"/>
      <c r="H133" s="53"/>
      <c r="I133" s="10" t="s">
        <v>349</v>
      </c>
      <c r="J133" s="34" t="s">
        <v>20</v>
      </c>
      <c r="K133" s="34" t="s">
        <v>20</v>
      </c>
      <c r="L133" s="34" t="s">
        <v>20</v>
      </c>
      <c r="M133" s="34" t="s">
        <v>20</v>
      </c>
      <c r="N133" s="34" t="s">
        <v>20</v>
      </c>
      <c r="O133" s="34" t="s">
        <v>20</v>
      </c>
      <c r="P133" s="34" t="s">
        <v>20</v>
      </c>
      <c r="Q133" s="34" t="s">
        <v>20</v>
      </c>
      <c r="R133" s="34" t="s">
        <v>20</v>
      </c>
      <c r="S133" s="34" t="s">
        <v>21</v>
      </c>
      <c r="T133" s="34">
        <v>0.5</v>
      </c>
      <c r="U133" s="34" t="s">
        <v>20</v>
      </c>
      <c r="V133" s="28" t="str">
        <f t="shared" si="14"/>
        <v>No</v>
      </c>
      <c r="W133" s="34" t="s">
        <v>20</v>
      </c>
      <c r="X133" s="28">
        <f t="shared" si="15"/>
        <v>0</v>
      </c>
      <c r="Y133" s="34">
        <f t="shared" si="11"/>
        <v>0.5</v>
      </c>
      <c r="Z133" s="34" t="s">
        <v>21</v>
      </c>
      <c r="AA133" s="34" t="s">
        <v>21</v>
      </c>
      <c r="AB133" s="29" t="str">
        <f t="shared" si="12"/>
        <v>No radiocarbon age analysis</v>
      </c>
      <c r="AC133" s="34" t="s">
        <v>20</v>
      </c>
      <c r="AD133" s="34" t="s">
        <v>808</v>
      </c>
      <c r="AE133" s="34">
        <f t="shared" si="13"/>
        <v>2</v>
      </c>
      <c r="AF133" s="34" t="s">
        <v>20</v>
      </c>
      <c r="AG133" s="44" t="s">
        <v>327</v>
      </c>
      <c r="AH133" s="34"/>
      <c r="AI133" s="34">
        <v>8</v>
      </c>
      <c r="AJ133" s="28" t="s">
        <v>23</v>
      </c>
      <c r="AK133" s="34" t="s">
        <v>24</v>
      </c>
      <c r="AL133" s="34" t="s">
        <v>24</v>
      </c>
      <c r="AM133" s="39"/>
      <c r="AN133" s="39"/>
      <c r="AO133" s="34"/>
      <c r="AP133" s="34"/>
      <c r="AQ133" s="68" t="s">
        <v>25</v>
      </c>
      <c r="AR133" s="68"/>
      <c r="AS133" s="22">
        <v>5560</v>
      </c>
      <c r="AT133" s="22">
        <v>5830</v>
      </c>
      <c r="AU133" s="36" t="s">
        <v>350</v>
      </c>
      <c r="AV133" s="35"/>
      <c r="AW133" s="37">
        <v>5634.5991266470828</v>
      </c>
      <c r="AX133" s="37">
        <v>5913.6553819735473</v>
      </c>
      <c r="AY133" s="35" t="s">
        <v>106</v>
      </c>
      <c r="AZ133" s="70"/>
      <c r="BA133" s="70"/>
    </row>
    <row r="134" spans="1:53" ht="26.4" x14ac:dyDescent="0.25">
      <c r="A134" s="26" t="s">
        <v>777</v>
      </c>
      <c r="B134" s="10" t="s">
        <v>351</v>
      </c>
      <c r="C134" s="56"/>
      <c r="D134" s="57"/>
      <c r="E134" s="57"/>
      <c r="F134" s="57"/>
      <c r="G134" s="57"/>
      <c r="H134" s="53"/>
      <c r="I134" s="10" t="s">
        <v>352</v>
      </c>
      <c r="J134" s="34" t="s">
        <v>20</v>
      </c>
      <c r="K134" s="34" t="s">
        <v>20</v>
      </c>
      <c r="L134" s="34" t="s">
        <v>20</v>
      </c>
      <c r="M134" s="34" t="s">
        <v>20</v>
      </c>
      <c r="N134" s="34" t="s">
        <v>20</v>
      </c>
      <c r="O134" s="34" t="s">
        <v>20</v>
      </c>
      <c r="P134" s="34" t="s">
        <v>20</v>
      </c>
      <c r="Q134" s="34" t="s">
        <v>20</v>
      </c>
      <c r="R134" s="34" t="s">
        <v>20</v>
      </c>
      <c r="S134" s="34" t="s">
        <v>21</v>
      </c>
      <c r="T134" s="34">
        <v>0.5</v>
      </c>
      <c r="U134" s="34" t="s">
        <v>20</v>
      </c>
      <c r="V134" s="28" t="str">
        <f t="shared" si="14"/>
        <v>Yes</v>
      </c>
      <c r="W134" s="34" t="s">
        <v>20</v>
      </c>
      <c r="X134" s="28">
        <f t="shared" si="15"/>
        <v>1</v>
      </c>
      <c r="Y134" s="34">
        <f t="shared" si="11"/>
        <v>1.5</v>
      </c>
      <c r="Z134" s="34" t="s">
        <v>21</v>
      </c>
      <c r="AA134" s="34" t="s">
        <v>21</v>
      </c>
      <c r="AB134" s="29" t="str">
        <f t="shared" si="12"/>
        <v>No radiocarbon age analysis</v>
      </c>
      <c r="AC134" s="34" t="s">
        <v>20</v>
      </c>
      <c r="AD134" s="34" t="s">
        <v>21</v>
      </c>
      <c r="AE134" s="34">
        <f t="shared" si="13"/>
        <v>3</v>
      </c>
      <c r="AF134" s="34" t="s">
        <v>20</v>
      </c>
      <c r="AG134" s="44" t="s">
        <v>327</v>
      </c>
      <c r="AH134" s="34">
        <v>2</v>
      </c>
      <c r="AI134" s="34">
        <v>20</v>
      </c>
      <c r="AJ134" s="28" t="s">
        <v>23</v>
      </c>
      <c r="AK134" s="34" t="s">
        <v>24</v>
      </c>
      <c r="AL134" s="34" t="s">
        <v>24</v>
      </c>
      <c r="AM134" s="41"/>
      <c r="AN134" s="41"/>
      <c r="AO134" s="34"/>
      <c r="AP134" s="34"/>
      <c r="AQ134" s="68" t="s">
        <v>25</v>
      </c>
      <c r="AR134" s="68"/>
      <c r="AS134" s="22">
        <v>5790</v>
      </c>
      <c r="AT134" s="22">
        <v>6050</v>
      </c>
      <c r="AU134" s="36" t="s">
        <v>39</v>
      </c>
      <c r="AV134" s="35"/>
      <c r="AW134" s="37">
        <v>5824</v>
      </c>
      <c r="AX134" s="37">
        <v>6100</v>
      </c>
      <c r="AY134" s="35" t="s">
        <v>33</v>
      </c>
      <c r="AZ134" s="70"/>
      <c r="BA134" s="70"/>
    </row>
    <row r="135" spans="1:53" ht="26.4" x14ac:dyDescent="0.25">
      <c r="A135" s="26" t="s">
        <v>777</v>
      </c>
      <c r="B135" s="10" t="s">
        <v>353</v>
      </c>
      <c r="C135" s="56"/>
      <c r="D135" s="57"/>
      <c r="E135" s="57"/>
      <c r="F135" s="57"/>
      <c r="G135" s="57"/>
      <c r="H135" s="53"/>
      <c r="I135" s="10" t="s">
        <v>354</v>
      </c>
      <c r="J135" s="34" t="s">
        <v>20</v>
      </c>
      <c r="K135" s="34" t="s">
        <v>20</v>
      </c>
      <c r="L135" s="34" t="s">
        <v>20</v>
      </c>
      <c r="M135" s="34" t="s">
        <v>20</v>
      </c>
      <c r="N135" s="34" t="s">
        <v>20</v>
      </c>
      <c r="O135" s="34" t="s">
        <v>20</v>
      </c>
      <c r="P135" s="34" t="s">
        <v>20</v>
      </c>
      <c r="Q135" s="34" t="s">
        <v>20</v>
      </c>
      <c r="R135" s="34" t="s">
        <v>21</v>
      </c>
      <c r="S135" s="34" t="s">
        <v>20</v>
      </c>
      <c r="T135" s="34">
        <v>1</v>
      </c>
      <c r="U135" s="34" t="s">
        <v>20</v>
      </c>
      <c r="V135" s="28" t="str">
        <f t="shared" si="14"/>
        <v>Yes</v>
      </c>
      <c r="W135" s="34" t="s">
        <v>20</v>
      </c>
      <c r="X135" s="28">
        <f t="shared" si="15"/>
        <v>1</v>
      </c>
      <c r="Y135" s="34">
        <f t="shared" si="11"/>
        <v>2</v>
      </c>
      <c r="Z135" s="34" t="s">
        <v>21</v>
      </c>
      <c r="AA135" s="34" t="s">
        <v>21</v>
      </c>
      <c r="AB135" s="29" t="str">
        <f t="shared" si="12"/>
        <v>Yes</v>
      </c>
      <c r="AC135" s="34" t="s">
        <v>20</v>
      </c>
      <c r="AD135" s="34" t="s">
        <v>21</v>
      </c>
      <c r="AE135" s="34">
        <f t="shared" si="13"/>
        <v>4</v>
      </c>
      <c r="AF135" s="34" t="s">
        <v>20</v>
      </c>
      <c r="AG135" s="44" t="s">
        <v>327</v>
      </c>
      <c r="AH135" s="34">
        <v>2</v>
      </c>
      <c r="AI135" s="34">
        <v>10</v>
      </c>
      <c r="AJ135" s="28" t="s">
        <v>23</v>
      </c>
      <c r="AK135" s="34" t="s">
        <v>24</v>
      </c>
      <c r="AL135" s="34" t="s">
        <v>24</v>
      </c>
      <c r="AM135" s="39">
        <v>7390</v>
      </c>
      <c r="AN135" s="39">
        <v>40</v>
      </c>
      <c r="AO135" s="34">
        <v>398</v>
      </c>
      <c r="AP135" s="34">
        <v>25</v>
      </c>
      <c r="AQ135" s="17">
        <v>7412</v>
      </c>
      <c r="AR135" s="17">
        <v>7569</v>
      </c>
      <c r="AS135" s="22">
        <v>7136.7652135915487</v>
      </c>
      <c r="AT135" s="22">
        <v>7307.0918667760661</v>
      </c>
      <c r="AU135" s="36" t="s">
        <v>45</v>
      </c>
      <c r="AV135" s="35"/>
      <c r="AW135" s="37">
        <v>7062</v>
      </c>
      <c r="AX135" s="37">
        <v>7304</v>
      </c>
      <c r="AY135" s="35" t="s">
        <v>33</v>
      </c>
      <c r="AZ135" s="70"/>
      <c r="BA135" s="70"/>
    </row>
    <row r="136" spans="1:53" ht="26.4" x14ac:dyDescent="0.25">
      <c r="A136" s="26" t="s">
        <v>777</v>
      </c>
      <c r="B136" s="10" t="s">
        <v>355</v>
      </c>
      <c r="C136" s="56"/>
      <c r="D136" s="57"/>
      <c r="E136" s="57"/>
      <c r="F136" s="57"/>
      <c r="G136" s="57"/>
      <c r="H136" s="53"/>
      <c r="I136" s="10" t="s">
        <v>356</v>
      </c>
      <c r="J136" s="34" t="s">
        <v>20</v>
      </c>
      <c r="K136" s="34" t="s">
        <v>20</v>
      </c>
      <c r="L136" s="34" t="s">
        <v>20</v>
      </c>
      <c r="M136" s="34" t="s">
        <v>20</v>
      </c>
      <c r="N136" s="34" t="s">
        <v>20</v>
      </c>
      <c r="O136" s="34" t="s">
        <v>20</v>
      </c>
      <c r="P136" s="34" t="s">
        <v>20</v>
      </c>
      <c r="Q136" s="34" t="s">
        <v>20</v>
      </c>
      <c r="R136" s="34" t="s">
        <v>21</v>
      </c>
      <c r="S136" s="34" t="s">
        <v>20</v>
      </c>
      <c r="T136" s="34">
        <v>1</v>
      </c>
      <c r="U136" s="34" t="s">
        <v>20</v>
      </c>
      <c r="V136" s="28" t="str">
        <f t="shared" si="14"/>
        <v>Yes</v>
      </c>
      <c r="W136" s="34" t="s">
        <v>20</v>
      </c>
      <c r="X136" s="28">
        <f t="shared" si="15"/>
        <v>1</v>
      </c>
      <c r="Y136" s="34">
        <f t="shared" si="11"/>
        <v>2</v>
      </c>
      <c r="Z136" s="34" t="s">
        <v>21</v>
      </c>
      <c r="AA136" s="34" t="s">
        <v>21</v>
      </c>
      <c r="AB136" s="29" t="str">
        <f t="shared" si="12"/>
        <v>No</v>
      </c>
      <c r="AC136" s="34" t="s">
        <v>20</v>
      </c>
      <c r="AD136" s="34" t="s">
        <v>21</v>
      </c>
      <c r="AE136" s="34">
        <f t="shared" si="13"/>
        <v>3</v>
      </c>
      <c r="AF136" s="34" t="s">
        <v>20</v>
      </c>
      <c r="AG136" s="44" t="s">
        <v>327</v>
      </c>
      <c r="AH136" s="34"/>
      <c r="AI136" s="34">
        <v>3</v>
      </c>
      <c r="AJ136" s="28" t="s">
        <v>23</v>
      </c>
      <c r="AK136" s="34" t="s">
        <v>24</v>
      </c>
      <c r="AL136" s="34" t="s">
        <v>24</v>
      </c>
      <c r="AM136" s="39">
        <v>8650</v>
      </c>
      <c r="AN136" s="39">
        <v>45</v>
      </c>
      <c r="AO136" s="34">
        <v>398</v>
      </c>
      <c r="AP136" s="34">
        <v>25</v>
      </c>
      <c r="AQ136" s="17">
        <v>8616</v>
      </c>
      <c r="AR136" s="17">
        <v>8964</v>
      </c>
      <c r="AS136" s="22">
        <v>8469.139281662201</v>
      </c>
      <c r="AT136" s="22">
        <v>8821.3956930169134</v>
      </c>
      <c r="AU136" s="36" t="s">
        <v>50</v>
      </c>
      <c r="AV136" s="35"/>
      <c r="AW136" s="37">
        <v>8038</v>
      </c>
      <c r="AX136" s="37">
        <v>8356</v>
      </c>
      <c r="AY136" s="35" t="s">
        <v>33</v>
      </c>
      <c r="AZ136" s="70"/>
      <c r="BA136" s="70"/>
    </row>
    <row r="137" spans="1:53" ht="26.4" x14ac:dyDescent="0.25">
      <c r="A137" s="26" t="s">
        <v>777</v>
      </c>
      <c r="B137" s="10" t="s">
        <v>357</v>
      </c>
      <c r="C137" s="56"/>
      <c r="D137" s="57"/>
      <c r="E137" s="57"/>
      <c r="F137" s="57"/>
      <c r="G137" s="57"/>
      <c r="H137" s="53"/>
      <c r="I137" s="10" t="s">
        <v>358</v>
      </c>
      <c r="J137" s="34" t="s">
        <v>20</v>
      </c>
      <c r="K137" s="34" t="s">
        <v>20</v>
      </c>
      <c r="L137" s="34" t="s">
        <v>20</v>
      </c>
      <c r="M137" s="34" t="s">
        <v>20</v>
      </c>
      <c r="N137" s="34" t="s">
        <v>20</v>
      </c>
      <c r="O137" s="34" t="s">
        <v>20</v>
      </c>
      <c r="P137" s="34" t="s">
        <v>20</v>
      </c>
      <c r="Q137" s="34" t="s">
        <v>20</v>
      </c>
      <c r="R137" s="34" t="s">
        <v>21</v>
      </c>
      <c r="S137" s="34" t="s">
        <v>20</v>
      </c>
      <c r="T137" s="34">
        <v>1</v>
      </c>
      <c r="U137" s="34" t="s">
        <v>20</v>
      </c>
      <c r="V137" s="28" t="str">
        <f t="shared" si="14"/>
        <v>Yes</v>
      </c>
      <c r="W137" s="34" t="s">
        <v>20</v>
      </c>
      <c r="X137" s="28">
        <f t="shared" si="15"/>
        <v>1</v>
      </c>
      <c r="Y137" s="34">
        <f t="shared" si="11"/>
        <v>2</v>
      </c>
      <c r="Z137" s="34" t="s">
        <v>21</v>
      </c>
      <c r="AA137" s="34" t="s">
        <v>21</v>
      </c>
      <c r="AB137" s="29" t="str">
        <f t="shared" si="12"/>
        <v>No</v>
      </c>
      <c r="AC137" s="34" t="s">
        <v>20</v>
      </c>
      <c r="AD137" s="34" t="s">
        <v>21</v>
      </c>
      <c r="AE137" s="34">
        <f t="shared" si="13"/>
        <v>3</v>
      </c>
      <c r="AF137" s="34" t="s">
        <v>20</v>
      </c>
      <c r="AG137" s="44" t="s">
        <v>327</v>
      </c>
      <c r="AH137" s="34">
        <v>3</v>
      </c>
      <c r="AI137" s="34">
        <v>25</v>
      </c>
      <c r="AJ137" s="28" t="s">
        <v>23</v>
      </c>
      <c r="AK137" s="34" t="s">
        <v>24</v>
      </c>
      <c r="AL137" s="34" t="s">
        <v>24</v>
      </c>
      <c r="AM137" s="41">
        <v>9785</v>
      </c>
      <c r="AN137" s="41">
        <v>35</v>
      </c>
      <c r="AO137" s="34">
        <v>398</v>
      </c>
      <c r="AP137" s="34">
        <v>25</v>
      </c>
      <c r="AQ137" s="18">
        <v>10149</v>
      </c>
      <c r="AR137" s="18">
        <v>10357</v>
      </c>
      <c r="AS137" s="22">
        <v>9956.5355778793564</v>
      </c>
      <c r="AT137" s="22">
        <v>10176.582051635376</v>
      </c>
      <c r="AU137" s="36" t="s">
        <v>53</v>
      </c>
      <c r="AV137" s="35"/>
      <c r="AW137" s="37">
        <v>8761</v>
      </c>
      <c r="AX137" s="37">
        <v>9066</v>
      </c>
      <c r="AY137" s="35" t="s">
        <v>33</v>
      </c>
      <c r="AZ137" s="70"/>
      <c r="BA137" s="70"/>
    </row>
    <row r="138" spans="1:53" ht="26.4" x14ac:dyDescent="0.25">
      <c r="A138" s="26" t="s">
        <v>777</v>
      </c>
      <c r="B138" s="10" t="s">
        <v>359</v>
      </c>
      <c r="C138" s="56"/>
      <c r="D138" s="57"/>
      <c r="E138" s="57"/>
      <c r="F138" s="57"/>
      <c r="G138" s="57"/>
      <c r="H138" s="53"/>
      <c r="I138" s="10" t="s">
        <v>340</v>
      </c>
      <c r="J138" s="34" t="s">
        <v>20</v>
      </c>
      <c r="K138" s="34" t="s">
        <v>20</v>
      </c>
      <c r="L138" s="34" t="s">
        <v>20</v>
      </c>
      <c r="M138" s="34" t="s">
        <v>20</v>
      </c>
      <c r="N138" s="34" t="s">
        <v>20</v>
      </c>
      <c r="O138" s="34" t="s">
        <v>20</v>
      </c>
      <c r="P138" s="34" t="s">
        <v>20</v>
      </c>
      <c r="Q138" s="34" t="s">
        <v>20</v>
      </c>
      <c r="R138" s="34" t="s">
        <v>21</v>
      </c>
      <c r="S138" s="34" t="s">
        <v>20</v>
      </c>
      <c r="T138" s="34">
        <v>1</v>
      </c>
      <c r="U138" s="34" t="s">
        <v>20</v>
      </c>
      <c r="V138" s="28" t="str">
        <f t="shared" si="14"/>
        <v>Yes</v>
      </c>
      <c r="W138" s="34" t="s">
        <v>20</v>
      </c>
      <c r="X138" s="28">
        <f t="shared" si="15"/>
        <v>1</v>
      </c>
      <c r="Y138" s="34">
        <f t="shared" si="11"/>
        <v>2</v>
      </c>
      <c r="Z138" s="34" t="s">
        <v>21</v>
      </c>
      <c r="AA138" s="34" t="s">
        <v>21</v>
      </c>
      <c r="AB138" s="29" t="str">
        <f t="shared" si="12"/>
        <v>No</v>
      </c>
      <c r="AC138" s="34" t="s">
        <v>20</v>
      </c>
      <c r="AD138" s="34" t="s">
        <v>21</v>
      </c>
      <c r="AE138" s="34">
        <f t="shared" si="13"/>
        <v>3</v>
      </c>
      <c r="AF138" s="34" t="s">
        <v>20</v>
      </c>
      <c r="AG138" s="44" t="s">
        <v>327</v>
      </c>
      <c r="AH138" s="34"/>
      <c r="AI138" s="34">
        <v>2</v>
      </c>
      <c r="AJ138" s="28" t="s">
        <v>23</v>
      </c>
      <c r="AK138" s="34" t="s">
        <v>24</v>
      </c>
      <c r="AL138" s="34" t="s">
        <v>24</v>
      </c>
      <c r="AM138" s="39">
        <v>9195</v>
      </c>
      <c r="AN138" s="39">
        <v>35</v>
      </c>
      <c r="AO138" s="34">
        <v>398</v>
      </c>
      <c r="AP138" s="34">
        <v>25</v>
      </c>
      <c r="AQ138" s="17">
        <v>9389</v>
      </c>
      <c r="AR138" s="17">
        <v>9534</v>
      </c>
      <c r="AS138" s="22">
        <v>9258.5272406031872</v>
      </c>
      <c r="AT138" s="22">
        <v>9411.2786058873935</v>
      </c>
      <c r="AU138" s="36" t="s">
        <v>55</v>
      </c>
      <c r="AV138" s="35"/>
      <c r="AW138" s="37">
        <v>8810</v>
      </c>
      <c r="AX138" s="37">
        <v>9360</v>
      </c>
      <c r="AY138" s="35" t="s">
        <v>33</v>
      </c>
      <c r="AZ138" s="70"/>
      <c r="BA138" s="70"/>
    </row>
    <row r="139" spans="1:53" ht="26.4" x14ac:dyDescent="0.25">
      <c r="A139" s="26" t="s">
        <v>777</v>
      </c>
      <c r="B139" s="10" t="s">
        <v>360</v>
      </c>
      <c r="C139" s="56"/>
      <c r="D139" s="57"/>
      <c r="E139" s="57"/>
      <c r="F139" s="57"/>
      <c r="G139" s="57"/>
      <c r="H139" s="53"/>
      <c r="I139" s="10" t="s">
        <v>337</v>
      </c>
      <c r="J139" s="34" t="s">
        <v>20</v>
      </c>
      <c r="K139" s="34" t="s">
        <v>20</v>
      </c>
      <c r="L139" s="34" t="s">
        <v>20</v>
      </c>
      <c r="M139" s="34" t="s">
        <v>20</v>
      </c>
      <c r="N139" s="34" t="s">
        <v>20</v>
      </c>
      <c r="O139" s="34" t="s">
        <v>20</v>
      </c>
      <c r="P139" s="34" t="s">
        <v>20</v>
      </c>
      <c r="Q139" s="34" t="s">
        <v>20</v>
      </c>
      <c r="R139" s="34" t="s">
        <v>20</v>
      </c>
      <c r="S139" s="34" t="s">
        <v>20</v>
      </c>
      <c r="T139" s="34">
        <v>0</v>
      </c>
      <c r="U139" s="34" t="s">
        <v>20</v>
      </c>
      <c r="V139" s="28" t="str">
        <f t="shared" si="14"/>
        <v>No</v>
      </c>
      <c r="W139" s="34" t="s">
        <v>20</v>
      </c>
      <c r="X139" s="28">
        <f t="shared" si="15"/>
        <v>0</v>
      </c>
      <c r="Y139" s="34">
        <f t="shared" si="11"/>
        <v>0</v>
      </c>
      <c r="Z139" s="34" t="s">
        <v>20</v>
      </c>
      <c r="AA139" s="34" t="s">
        <v>21</v>
      </c>
      <c r="AB139" s="29" t="str">
        <f t="shared" si="12"/>
        <v>No radiocarbon age analysis</v>
      </c>
      <c r="AC139" s="34" t="s">
        <v>20</v>
      </c>
      <c r="AD139" s="34" t="s">
        <v>20</v>
      </c>
      <c r="AE139" s="34">
        <f t="shared" si="13"/>
        <v>1</v>
      </c>
      <c r="AF139" s="34" t="s">
        <v>20</v>
      </c>
      <c r="AG139" s="44" t="s">
        <v>327</v>
      </c>
      <c r="AH139" s="34"/>
      <c r="AI139" s="34"/>
      <c r="AJ139" s="34" t="s">
        <v>68</v>
      </c>
      <c r="AK139" s="34" t="s">
        <v>24</v>
      </c>
      <c r="AL139" s="34" t="s">
        <v>24</v>
      </c>
      <c r="AM139" s="39"/>
      <c r="AN139" s="39"/>
      <c r="AO139" s="34"/>
      <c r="AP139" s="34"/>
      <c r="AQ139" s="68" t="s">
        <v>25</v>
      </c>
      <c r="AR139" s="68"/>
      <c r="AS139" s="22"/>
      <c r="AT139" s="22"/>
      <c r="AU139" s="36" t="s">
        <v>58</v>
      </c>
      <c r="AV139" s="35"/>
      <c r="AW139" s="37">
        <v>8989</v>
      </c>
      <c r="AX139" s="37">
        <v>9429</v>
      </c>
      <c r="AY139" s="35" t="s">
        <v>106</v>
      </c>
      <c r="AZ139" s="70"/>
      <c r="BA139" s="70"/>
    </row>
    <row r="140" spans="1:53" ht="26.4" x14ac:dyDescent="0.25">
      <c r="A140" s="26" t="s">
        <v>777</v>
      </c>
      <c r="B140" s="10" t="s">
        <v>361</v>
      </c>
      <c r="C140" s="56"/>
      <c r="D140" s="57"/>
      <c r="E140" s="57"/>
      <c r="F140" s="57"/>
      <c r="G140" s="57"/>
      <c r="H140" s="53"/>
      <c r="I140" s="10" t="s">
        <v>362</v>
      </c>
      <c r="J140" s="34" t="s">
        <v>20</v>
      </c>
      <c r="K140" s="34" t="s">
        <v>20</v>
      </c>
      <c r="L140" s="34" t="s">
        <v>20</v>
      </c>
      <c r="M140" s="34" t="s">
        <v>20</v>
      </c>
      <c r="N140" s="34" t="s">
        <v>20</v>
      </c>
      <c r="O140" s="34" t="s">
        <v>20</v>
      </c>
      <c r="P140" s="34" t="s">
        <v>20</v>
      </c>
      <c r="Q140" s="34" t="s">
        <v>20</v>
      </c>
      <c r="R140" s="34" t="s">
        <v>21</v>
      </c>
      <c r="S140" s="34" t="s">
        <v>20</v>
      </c>
      <c r="T140" s="34">
        <v>1</v>
      </c>
      <c r="U140" s="34" t="s">
        <v>20</v>
      </c>
      <c r="V140" s="28" t="str">
        <f t="shared" si="14"/>
        <v>Yes</v>
      </c>
      <c r="W140" s="34" t="s">
        <v>20</v>
      </c>
      <c r="X140" s="28">
        <f t="shared" si="15"/>
        <v>1</v>
      </c>
      <c r="Y140" s="34">
        <f t="shared" si="11"/>
        <v>2</v>
      </c>
      <c r="Z140" s="34" t="s">
        <v>21</v>
      </c>
      <c r="AA140" s="34" t="s">
        <v>21</v>
      </c>
      <c r="AB140" s="29" t="str">
        <f t="shared" si="12"/>
        <v>Yes</v>
      </c>
      <c r="AC140" s="34" t="s">
        <v>20</v>
      </c>
      <c r="AD140" s="34" t="s">
        <v>21</v>
      </c>
      <c r="AE140" s="34">
        <f t="shared" si="13"/>
        <v>4</v>
      </c>
      <c r="AF140" s="34" t="s">
        <v>20</v>
      </c>
      <c r="AG140" s="44" t="s">
        <v>327</v>
      </c>
      <c r="AH140" s="34">
        <v>2</v>
      </c>
      <c r="AI140" s="34">
        <v>7</v>
      </c>
      <c r="AJ140" s="28" t="s">
        <v>23</v>
      </c>
      <c r="AK140" s="34" t="s">
        <v>24</v>
      </c>
      <c r="AL140" s="34" t="s">
        <v>24</v>
      </c>
      <c r="AM140" s="42">
        <v>9480</v>
      </c>
      <c r="AN140" s="42">
        <v>35</v>
      </c>
      <c r="AO140" s="34">
        <v>398</v>
      </c>
      <c r="AP140" s="34">
        <v>25</v>
      </c>
      <c r="AQ140" s="18">
        <v>9620</v>
      </c>
      <c r="AR140" s="18">
        <v>10014</v>
      </c>
      <c r="AS140" s="22">
        <v>9458.9633571077375</v>
      </c>
      <c r="AT140" s="22">
        <v>9857.4920732856699</v>
      </c>
      <c r="AU140" s="36" t="s">
        <v>60</v>
      </c>
      <c r="AV140" s="35"/>
      <c r="AW140" s="37">
        <v>9563</v>
      </c>
      <c r="AX140" s="37">
        <v>9979</v>
      </c>
      <c r="AY140" s="35" t="s">
        <v>33</v>
      </c>
      <c r="AZ140" s="70"/>
      <c r="BA140" s="70"/>
    </row>
    <row r="141" spans="1:53" ht="26.4" x14ac:dyDescent="0.25">
      <c r="A141" s="26" t="s">
        <v>777</v>
      </c>
      <c r="B141" s="10" t="s">
        <v>363</v>
      </c>
      <c r="C141" s="56"/>
      <c r="D141" s="57"/>
      <c r="E141" s="57"/>
      <c r="F141" s="57"/>
      <c r="G141" s="57"/>
      <c r="H141" s="53"/>
      <c r="I141" s="10" t="s">
        <v>364</v>
      </c>
      <c r="J141" s="34" t="s">
        <v>20</v>
      </c>
      <c r="K141" s="34" t="s">
        <v>20</v>
      </c>
      <c r="L141" s="34" t="s">
        <v>20</v>
      </c>
      <c r="M141" s="34" t="s">
        <v>20</v>
      </c>
      <c r="N141" s="34" t="s">
        <v>20</v>
      </c>
      <c r="O141" s="34" t="s">
        <v>20</v>
      </c>
      <c r="P141" s="34" t="s">
        <v>20</v>
      </c>
      <c r="Q141" s="34" t="s">
        <v>20</v>
      </c>
      <c r="R141" s="34" t="s">
        <v>21</v>
      </c>
      <c r="S141" s="34" t="s">
        <v>20</v>
      </c>
      <c r="T141" s="34">
        <v>1</v>
      </c>
      <c r="U141" s="34" t="s">
        <v>20</v>
      </c>
      <c r="V141" s="28" t="str">
        <f t="shared" si="14"/>
        <v>Yes</v>
      </c>
      <c r="W141" s="34" t="s">
        <v>20</v>
      </c>
      <c r="X141" s="28">
        <f t="shared" si="15"/>
        <v>1</v>
      </c>
      <c r="Y141" s="34">
        <f t="shared" si="11"/>
        <v>2</v>
      </c>
      <c r="Z141" s="34" t="s">
        <v>21</v>
      </c>
      <c r="AA141" s="34" t="s">
        <v>21</v>
      </c>
      <c r="AB141" s="29" t="str">
        <f t="shared" si="12"/>
        <v>No</v>
      </c>
      <c r="AC141" s="34" t="s">
        <v>20</v>
      </c>
      <c r="AD141" s="34" t="s">
        <v>21</v>
      </c>
      <c r="AE141" s="34">
        <f t="shared" si="13"/>
        <v>3</v>
      </c>
      <c r="AF141" s="34" t="s">
        <v>20</v>
      </c>
      <c r="AG141" s="44" t="s">
        <v>327</v>
      </c>
      <c r="AH141" s="34">
        <v>2</v>
      </c>
      <c r="AI141" s="34">
        <v>12</v>
      </c>
      <c r="AJ141" s="28" t="s">
        <v>23</v>
      </c>
      <c r="AK141" s="34" t="s">
        <v>24</v>
      </c>
      <c r="AL141" s="34" t="s">
        <v>24</v>
      </c>
      <c r="AM141" s="39">
        <v>10520</v>
      </c>
      <c r="AN141" s="39">
        <v>60</v>
      </c>
      <c r="AO141" s="34">
        <v>398</v>
      </c>
      <c r="AP141" s="34">
        <v>25</v>
      </c>
      <c r="AQ141" s="17">
        <v>10921</v>
      </c>
      <c r="AR141" s="17">
        <v>11235</v>
      </c>
      <c r="AS141" s="22">
        <v>10786.731897958813</v>
      </c>
      <c r="AT141" s="22">
        <v>11107.293200727443</v>
      </c>
      <c r="AU141" s="36" t="s">
        <v>111</v>
      </c>
      <c r="AV141" s="35"/>
      <c r="AW141" s="37">
        <v>10079.050640609636</v>
      </c>
      <c r="AX141" s="37">
        <v>10333.009880092908</v>
      </c>
      <c r="AY141" s="35" t="s">
        <v>33</v>
      </c>
      <c r="AZ141" s="70"/>
      <c r="BA141" s="70"/>
    </row>
    <row r="142" spans="1:53" ht="26.4" x14ac:dyDescent="0.25">
      <c r="A142" s="26" t="s">
        <v>777</v>
      </c>
      <c r="B142" s="10" t="s">
        <v>367</v>
      </c>
      <c r="C142" s="55" t="s">
        <v>365</v>
      </c>
      <c r="D142" s="58">
        <v>44.245550000000001</v>
      </c>
      <c r="E142" s="58">
        <v>-127.190225</v>
      </c>
      <c r="F142" s="58" t="s">
        <v>17</v>
      </c>
      <c r="G142" s="55" t="s">
        <v>366</v>
      </c>
      <c r="H142" s="52">
        <v>1.9473684210526316</v>
      </c>
      <c r="I142" s="10" t="s">
        <v>368</v>
      </c>
      <c r="J142" s="34" t="s">
        <v>20</v>
      </c>
      <c r="K142" s="34" t="s">
        <v>20</v>
      </c>
      <c r="L142" s="34" t="s">
        <v>20</v>
      </c>
      <c r="M142" s="34" t="s">
        <v>20</v>
      </c>
      <c r="N142" s="34" t="s">
        <v>20</v>
      </c>
      <c r="O142" s="34" t="s">
        <v>20</v>
      </c>
      <c r="P142" s="34" t="s">
        <v>21</v>
      </c>
      <c r="Q142" s="34" t="s">
        <v>20</v>
      </c>
      <c r="R142" s="34" t="s">
        <v>20</v>
      </c>
      <c r="S142" s="34" t="s">
        <v>20</v>
      </c>
      <c r="T142" s="34">
        <v>2</v>
      </c>
      <c r="U142" s="34" t="s">
        <v>21</v>
      </c>
      <c r="V142" s="28" t="str">
        <f t="shared" si="14"/>
        <v>Yes</v>
      </c>
      <c r="W142" s="34" t="s">
        <v>20</v>
      </c>
      <c r="X142" s="28">
        <f t="shared" si="15"/>
        <v>2</v>
      </c>
      <c r="Y142" s="34">
        <f t="shared" si="11"/>
        <v>4</v>
      </c>
      <c r="Z142" s="34" t="s">
        <v>21</v>
      </c>
      <c r="AA142" s="34" t="s">
        <v>21</v>
      </c>
      <c r="AB142" s="29" t="str">
        <f t="shared" si="12"/>
        <v>Yes</v>
      </c>
      <c r="AC142" s="34" t="s">
        <v>21</v>
      </c>
      <c r="AD142" s="34" t="s">
        <v>21</v>
      </c>
      <c r="AE142" s="34">
        <f t="shared" si="13"/>
        <v>5</v>
      </c>
      <c r="AF142" s="34" t="s">
        <v>20</v>
      </c>
      <c r="AG142" s="35" t="s">
        <v>369</v>
      </c>
      <c r="AH142" s="34">
        <v>1</v>
      </c>
      <c r="AI142" s="34" t="s">
        <v>24</v>
      </c>
      <c r="AJ142" s="28" t="s">
        <v>23</v>
      </c>
      <c r="AK142" s="34" t="s">
        <v>20</v>
      </c>
      <c r="AL142" s="34" t="s">
        <v>24</v>
      </c>
      <c r="AM142" s="39">
        <v>1115</v>
      </c>
      <c r="AN142" s="39">
        <v>35</v>
      </c>
      <c r="AO142" s="34">
        <v>250</v>
      </c>
      <c r="AP142" s="34">
        <v>34</v>
      </c>
      <c r="AQ142" s="17">
        <v>278</v>
      </c>
      <c r="AR142" s="17">
        <v>453</v>
      </c>
      <c r="AS142" s="22">
        <v>155.04108997645125</v>
      </c>
      <c r="AT142" s="22">
        <v>363.44574490705952</v>
      </c>
      <c r="AU142" s="36" t="s">
        <v>141</v>
      </c>
      <c r="AV142" s="35" t="s">
        <v>810</v>
      </c>
      <c r="AW142" s="37">
        <v>139</v>
      </c>
      <c r="AX142" s="37">
        <v>371</v>
      </c>
      <c r="AY142" s="35" t="s">
        <v>33</v>
      </c>
      <c r="AZ142" s="69" t="s">
        <v>69</v>
      </c>
      <c r="BA142" s="71" t="s">
        <v>370</v>
      </c>
    </row>
    <row r="143" spans="1:53" ht="26.4" x14ac:dyDescent="0.25">
      <c r="A143" s="26" t="s">
        <v>777</v>
      </c>
      <c r="B143" s="10" t="s">
        <v>371</v>
      </c>
      <c r="C143" s="56"/>
      <c r="D143" s="57"/>
      <c r="E143" s="57"/>
      <c r="F143" s="57"/>
      <c r="G143" s="57"/>
      <c r="H143" s="53"/>
      <c r="I143" s="10" t="s">
        <v>372</v>
      </c>
      <c r="J143" s="34" t="s">
        <v>20</v>
      </c>
      <c r="K143" s="34" t="s">
        <v>20</v>
      </c>
      <c r="L143" s="34" t="s">
        <v>20</v>
      </c>
      <c r="M143" s="34" t="s">
        <v>20</v>
      </c>
      <c r="N143" s="34" t="s">
        <v>20</v>
      </c>
      <c r="O143" s="34" t="s">
        <v>20</v>
      </c>
      <c r="P143" s="34" t="s">
        <v>20</v>
      </c>
      <c r="Q143" s="34" t="s">
        <v>20</v>
      </c>
      <c r="R143" s="34" t="s">
        <v>20</v>
      </c>
      <c r="S143" s="34" t="s">
        <v>21</v>
      </c>
      <c r="T143" s="34">
        <v>0.5</v>
      </c>
      <c r="U143" s="34" t="s">
        <v>21</v>
      </c>
      <c r="V143" s="28" t="str">
        <f t="shared" si="14"/>
        <v>Yes</v>
      </c>
      <c r="W143" s="34" t="s">
        <v>20</v>
      </c>
      <c r="X143" s="28">
        <f t="shared" si="15"/>
        <v>2</v>
      </c>
      <c r="Y143" s="34">
        <f t="shared" si="11"/>
        <v>2.5</v>
      </c>
      <c r="Z143" s="34" t="s">
        <v>21</v>
      </c>
      <c r="AA143" s="34" t="s">
        <v>21</v>
      </c>
      <c r="AB143" s="29" t="str">
        <f t="shared" si="12"/>
        <v>No</v>
      </c>
      <c r="AC143" s="34" t="s">
        <v>21</v>
      </c>
      <c r="AD143" s="34" t="s">
        <v>21</v>
      </c>
      <c r="AE143" s="34">
        <f t="shared" si="13"/>
        <v>4</v>
      </c>
      <c r="AF143" s="34" t="s">
        <v>20</v>
      </c>
      <c r="AG143" s="35" t="s">
        <v>373</v>
      </c>
      <c r="AH143" s="34">
        <v>2</v>
      </c>
      <c r="AI143" s="34" t="s">
        <v>24</v>
      </c>
      <c r="AJ143" s="34" t="s">
        <v>374</v>
      </c>
      <c r="AK143" s="34" t="s">
        <v>20</v>
      </c>
      <c r="AL143" s="34" t="s">
        <v>24</v>
      </c>
      <c r="AM143" s="41">
        <v>2090</v>
      </c>
      <c r="AN143" s="41">
        <v>120</v>
      </c>
      <c r="AO143" s="34"/>
      <c r="AP143" s="34"/>
      <c r="AQ143" s="17">
        <v>977</v>
      </c>
      <c r="AR143" s="17">
        <v>1501</v>
      </c>
      <c r="AS143" s="22"/>
      <c r="AT143" s="22"/>
      <c r="AU143" s="36" t="s">
        <v>145</v>
      </c>
      <c r="AV143" s="35"/>
      <c r="AW143" s="37">
        <v>384</v>
      </c>
      <c r="AX143" s="37">
        <v>573</v>
      </c>
      <c r="AY143" s="35" t="s">
        <v>33</v>
      </c>
      <c r="AZ143" s="70"/>
      <c r="BA143" s="70"/>
    </row>
    <row r="144" spans="1:53" ht="26.4" x14ac:dyDescent="0.25">
      <c r="A144" s="26" t="s">
        <v>777</v>
      </c>
      <c r="B144" s="10" t="s">
        <v>375</v>
      </c>
      <c r="C144" s="56"/>
      <c r="D144" s="57"/>
      <c r="E144" s="57"/>
      <c r="F144" s="57"/>
      <c r="G144" s="57"/>
      <c r="H144" s="53"/>
      <c r="I144" s="10" t="s">
        <v>376</v>
      </c>
      <c r="J144" s="34" t="s">
        <v>20</v>
      </c>
      <c r="K144" s="34" t="s">
        <v>20</v>
      </c>
      <c r="L144" s="34" t="s">
        <v>20</v>
      </c>
      <c r="M144" s="34" t="s">
        <v>20</v>
      </c>
      <c r="N144" s="34" t="s">
        <v>20</v>
      </c>
      <c r="O144" s="34" t="s">
        <v>20</v>
      </c>
      <c r="P144" s="34" t="s">
        <v>21</v>
      </c>
      <c r="Q144" s="34" t="s">
        <v>20</v>
      </c>
      <c r="R144" s="34" t="s">
        <v>20</v>
      </c>
      <c r="S144" s="34" t="s">
        <v>20</v>
      </c>
      <c r="T144" s="34">
        <v>2</v>
      </c>
      <c r="U144" s="34" t="s">
        <v>21</v>
      </c>
      <c r="V144" s="28" t="str">
        <f t="shared" si="14"/>
        <v>Yes</v>
      </c>
      <c r="W144" s="34" t="s">
        <v>20</v>
      </c>
      <c r="X144" s="28">
        <f t="shared" si="15"/>
        <v>2</v>
      </c>
      <c r="Y144" s="34">
        <f t="shared" si="11"/>
        <v>4</v>
      </c>
      <c r="Z144" s="34" t="s">
        <v>21</v>
      </c>
      <c r="AA144" s="34" t="s">
        <v>21</v>
      </c>
      <c r="AB144" s="29" t="str">
        <f t="shared" si="12"/>
        <v>No</v>
      </c>
      <c r="AC144" s="34" t="s">
        <v>21</v>
      </c>
      <c r="AD144" s="34" t="s">
        <v>21</v>
      </c>
      <c r="AE144" s="34">
        <f t="shared" si="13"/>
        <v>4</v>
      </c>
      <c r="AF144" s="34" t="s">
        <v>21</v>
      </c>
      <c r="AG144" s="35" t="s">
        <v>377</v>
      </c>
      <c r="AH144" s="34">
        <v>3</v>
      </c>
      <c r="AI144" s="34" t="s">
        <v>24</v>
      </c>
      <c r="AJ144" s="34" t="s">
        <v>378</v>
      </c>
      <c r="AK144" s="34" t="s">
        <v>21</v>
      </c>
      <c r="AL144" s="34" t="s">
        <v>24</v>
      </c>
      <c r="AM144" s="39">
        <v>2340</v>
      </c>
      <c r="AN144" s="39">
        <v>45</v>
      </c>
      <c r="AO144" s="34">
        <v>250</v>
      </c>
      <c r="AP144" s="34">
        <v>34</v>
      </c>
      <c r="AQ144" s="17">
        <v>1353</v>
      </c>
      <c r="AR144" s="17">
        <v>1625</v>
      </c>
      <c r="AS144" s="22">
        <v>1136.3256725949382</v>
      </c>
      <c r="AT144" s="22">
        <v>1414.0603434388727</v>
      </c>
      <c r="AU144" s="36" t="s">
        <v>148</v>
      </c>
      <c r="AV144" s="35" t="s">
        <v>811</v>
      </c>
      <c r="AW144" s="37">
        <v>679</v>
      </c>
      <c r="AX144" s="37">
        <v>905</v>
      </c>
      <c r="AY144" s="35" t="s">
        <v>33</v>
      </c>
      <c r="AZ144" s="70"/>
      <c r="BA144" s="70"/>
    </row>
    <row r="145" spans="1:53" ht="26.4" x14ac:dyDescent="0.25">
      <c r="A145" s="26" t="s">
        <v>777</v>
      </c>
      <c r="B145" s="10" t="s">
        <v>379</v>
      </c>
      <c r="C145" s="56"/>
      <c r="D145" s="57"/>
      <c r="E145" s="57"/>
      <c r="F145" s="57"/>
      <c r="G145" s="57"/>
      <c r="H145" s="53"/>
      <c r="I145" s="10" t="s">
        <v>368</v>
      </c>
      <c r="J145" s="34" t="s">
        <v>20</v>
      </c>
      <c r="K145" s="34" t="s">
        <v>20</v>
      </c>
      <c r="L145" s="34" t="s">
        <v>20</v>
      </c>
      <c r="M145" s="34" t="s">
        <v>20</v>
      </c>
      <c r="N145" s="34" t="s">
        <v>20</v>
      </c>
      <c r="O145" s="34" t="s">
        <v>20</v>
      </c>
      <c r="P145" s="34" t="s">
        <v>21</v>
      </c>
      <c r="Q145" s="34" t="s">
        <v>20</v>
      </c>
      <c r="R145" s="34" t="s">
        <v>20</v>
      </c>
      <c r="S145" s="34" t="s">
        <v>20</v>
      </c>
      <c r="T145" s="34">
        <v>2</v>
      </c>
      <c r="U145" s="34" t="s">
        <v>21</v>
      </c>
      <c r="V145" s="28" t="str">
        <f t="shared" si="14"/>
        <v>Yes</v>
      </c>
      <c r="W145" s="34" t="s">
        <v>20</v>
      </c>
      <c r="X145" s="28">
        <f t="shared" si="15"/>
        <v>2</v>
      </c>
      <c r="Y145" s="34">
        <f t="shared" si="11"/>
        <v>4</v>
      </c>
      <c r="Z145" s="34" t="s">
        <v>21</v>
      </c>
      <c r="AA145" s="34" t="s">
        <v>21</v>
      </c>
      <c r="AB145" s="29" t="str">
        <f t="shared" si="12"/>
        <v>No</v>
      </c>
      <c r="AC145" s="34" t="s">
        <v>21</v>
      </c>
      <c r="AD145" s="34" t="s">
        <v>21</v>
      </c>
      <c r="AE145" s="34">
        <f t="shared" si="13"/>
        <v>4</v>
      </c>
      <c r="AF145" s="34" t="s">
        <v>20</v>
      </c>
      <c r="AG145" s="35" t="s">
        <v>380</v>
      </c>
      <c r="AH145" s="34">
        <v>2</v>
      </c>
      <c r="AI145" s="34" t="s">
        <v>24</v>
      </c>
      <c r="AJ145" s="34" t="s">
        <v>374</v>
      </c>
      <c r="AK145" s="34" t="s">
        <v>20</v>
      </c>
      <c r="AL145" s="34" t="s">
        <v>24</v>
      </c>
      <c r="AM145" s="39">
        <v>2495</v>
      </c>
      <c r="AN145" s="39">
        <v>15</v>
      </c>
      <c r="AO145" s="34">
        <v>250</v>
      </c>
      <c r="AP145" s="34">
        <v>34</v>
      </c>
      <c r="AQ145" s="17">
        <v>1574</v>
      </c>
      <c r="AR145" s="17">
        <v>1781</v>
      </c>
      <c r="AS145" s="22">
        <v>1431.4121647345271</v>
      </c>
      <c r="AT145" s="22">
        <v>1649.8745295128576</v>
      </c>
      <c r="AU145" s="36" t="s">
        <v>152</v>
      </c>
      <c r="AV145" s="35"/>
      <c r="AW145" s="37">
        <v>1119</v>
      </c>
      <c r="AX145" s="37">
        <v>1348</v>
      </c>
      <c r="AY145" s="35" t="s">
        <v>33</v>
      </c>
      <c r="AZ145" s="70"/>
      <c r="BA145" s="70"/>
    </row>
    <row r="146" spans="1:53" ht="26.4" x14ac:dyDescent="0.25">
      <c r="A146" s="26" t="s">
        <v>777</v>
      </c>
      <c r="B146" s="10" t="s">
        <v>381</v>
      </c>
      <c r="C146" s="56"/>
      <c r="D146" s="57"/>
      <c r="E146" s="57"/>
      <c r="F146" s="57"/>
      <c r="G146" s="57"/>
      <c r="H146" s="53"/>
      <c r="I146" s="10" t="s">
        <v>368</v>
      </c>
      <c r="J146" s="34" t="s">
        <v>20</v>
      </c>
      <c r="K146" s="34" t="s">
        <v>20</v>
      </c>
      <c r="L146" s="34" t="s">
        <v>20</v>
      </c>
      <c r="M146" s="34" t="s">
        <v>20</v>
      </c>
      <c r="N146" s="34" t="s">
        <v>20</v>
      </c>
      <c r="O146" s="34" t="s">
        <v>20</v>
      </c>
      <c r="P146" s="34" t="s">
        <v>20</v>
      </c>
      <c r="Q146" s="34" t="s">
        <v>20</v>
      </c>
      <c r="R146" s="34" t="s">
        <v>21</v>
      </c>
      <c r="S146" s="34" t="s">
        <v>20</v>
      </c>
      <c r="T146" s="34">
        <v>1</v>
      </c>
      <c r="U146" s="34" t="s">
        <v>21</v>
      </c>
      <c r="V146" s="28" t="str">
        <f t="shared" si="14"/>
        <v>Yes</v>
      </c>
      <c r="W146" s="34" t="s">
        <v>20</v>
      </c>
      <c r="X146" s="28">
        <f t="shared" si="15"/>
        <v>2</v>
      </c>
      <c r="Y146" s="34">
        <f t="shared" si="11"/>
        <v>3</v>
      </c>
      <c r="Z146" s="34" t="s">
        <v>21</v>
      </c>
      <c r="AA146" s="34" t="s">
        <v>21</v>
      </c>
      <c r="AB146" s="29" t="str">
        <f t="shared" si="12"/>
        <v>No</v>
      </c>
      <c r="AC146" s="34" t="s">
        <v>21</v>
      </c>
      <c r="AD146" s="34" t="s">
        <v>21</v>
      </c>
      <c r="AE146" s="34">
        <f t="shared" si="13"/>
        <v>4</v>
      </c>
      <c r="AF146" s="34" t="s">
        <v>20</v>
      </c>
      <c r="AG146" s="35" t="s">
        <v>382</v>
      </c>
      <c r="AH146" s="38">
        <v>44595</v>
      </c>
      <c r="AI146" s="34" t="s">
        <v>24</v>
      </c>
      <c r="AJ146" s="34" t="s">
        <v>374</v>
      </c>
      <c r="AK146" s="34" t="s">
        <v>20</v>
      </c>
      <c r="AL146" s="34" t="s">
        <v>24</v>
      </c>
      <c r="AM146" s="41">
        <v>3940</v>
      </c>
      <c r="AN146" s="41">
        <v>25</v>
      </c>
      <c r="AO146" s="34">
        <v>250</v>
      </c>
      <c r="AP146" s="34">
        <v>34</v>
      </c>
      <c r="AQ146" s="18">
        <v>3343</v>
      </c>
      <c r="AR146" s="18">
        <v>3536</v>
      </c>
      <c r="AS146" s="22">
        <v>3125.3652693892109</v>
      </c>
      <c r="AT146" s="22">
        <v>3321.5520490232348</v>
      </c>
      <c r="AU146" s="36" t="s">
        <v>78</v>
      </c>
      <c r="AV146" s="35"/>
      <c r="AW146" s="37">
        <v>1384</v>
      </c>
      <c r="AX146" s="37">
        <v>1731</v>
      </c>
      <c r="AY146" s="35" t="s">
        <v>33</v>
      </c>
      <c r="AZ146" s="70"/>
      <c r="BA146" s="70"/>
    </row>
    <row r="147" spans="1:53" ht="26.4" x14ac:dyDescent="0.25">
      <c r="A147" s="26" t="s">
        <v>777</v>
      </c>
      <c r="B147" s="10" t="s">
        <v>383</v>
      </c>
      <c r="C147" s="56"/>
      <c r="D147" s="57"/>
      <c r="E147" s="57"/>
      <c r="F147" s="57"/>
      <c r="G147" s="57"/>
      <c r="H147" s="53"/>
      <c r="I147" s="10" t="s">
        <v>368</v>
      </c>
      <c r="J147" s="34" t="s">
        <v>20</v>
      </c>
      <c r="K147" s="34" t="s">
        <v>20</v>
      </c>
      <c r="L147" s="34" t="s">
        <v>20</v>
      </c>
      <c r="M147" s="34" t="s">
        <v>20</v>
      </c>
      <c r="N147" s="34" t="s">
        <v>20</v>
      </c>
      <c r="O147" s="34" t="s">
        <v>20</v>
      </c>
      <c r="P147" s="34" t="s">
        <v>21</v>
      </c>
      <c r="Q147" s="34" t="s">
        <v>20</v>
      </c>
      <c r="R147" s="34" t="s">
        <v>20</v>
      </c>
      <c r="S147" s="34" t="s">
        <v>20</v>
      </c>
      <c r="T147" s="34">
        <v>2</v>
      </c>
      <c r="U147" s="34" t="s">
        <v>21</v>
      </c>
      <c r="V147" s="28" t="str">
        <f t="shared" si="14"/>
        <v>Yes</v>
      </c>
      <c r="W147" s="34" t="s">
        <v>20</v>
      </c>
      <c r="X147" s="28">
        <f t="shared" si="15"/>
        <v>2</v>
      </c>
      <c r="Y147" s="34">
        <f t="shared" si="11"/>
        <v>4</v>
      </c>
      <c r="Z147" s="34" t="s">
        <v>21</v>
      </c>
      <c r="AA147" s="34" t="s">
        <v>21</v>
      </c>
      <c r="AB147" s="29" t="str">
        <f t="shared" si="12"/>
        <v>Yes</v>
      </c>
      <c r="AC147" s="34" t="s">
        <v>21</v>
      </c>
      <c r="AD147" s="34" t="s">
        <v>21</v>
      </c>
      <c r="AE147" s="34">
        <f t="shared" si="13"/>
        <v>5</v>
      </c>
      <c r="AF147" s="34" t="s">
        <v>21</v>
      </c>
      <c r="AG147" s="35" t="s">
        <v>384</v>
      </c>
      <c r="AH147" s="34">
        <v>3</v>
      </c>
      <c r="AI147" s="34" t="s">
        <v>24</v>
      </c>
      <c r="AJ147" s="28" t="s">
        <v>23</v>
      </c>
      <c r="AK147" s="34" t="s">
        <v>20</v>
      </c>
      <c r="AL147" s="34" t="s">
        <v>24</v>
      </c>
      <c r="AM147" s="39">
        <v>3550</v>
      </c>
      <c r="AN147" s="39">
        <v>40</v>
      </c>
      <c r="AO147" s="34">
        <v>250</v>
      </c>
      <c r="AP147" s="34">
        <v>34</v>
      </c>
      <c r="AQ147" s="17">
        <v>2797</v>
      </c>
      <c r="AR147" s="17">
        <v>3093</v>
      </c>
      <c r="AS147" s="22">
        <v>2398.3081814922307</v>
      </c>
      <c r="AT147" s="22">
        <v>2706.7487512243829</v>
      </c>
      <c r="AU147" s="36" t="s">
        <v>32</v>
      </c>
      <c r="AV147" s="35"/>
      <c r="AW147" s="37">
        <v>2389</v>
      </c>
      <c r="AX147" s="37">
        <v>2673</v>
      </c>
      <c r="AY147" s="35" t="s">
        <v>33</v>
      </c>
      <c r="AZ147" s="70"/>
      <c r="BA147" s="70"/>
    </row>
    <row r="148" spans="1:53" ht="26.4" x14ac:dyDescent="0.25">
      <c r="A148" s="26" t="s">
        <v>777</v>
      </c>
      <c r="B148" s="10" t="s">
        <v>385</v>
      </c>
      <c r="C148" s="56"/>
      <c r="D148" s="57"/>
      <c r="E148" s="57"/>
      <c r="F148" s="57"/>
      <c r="G148" s="57"/>
      <c r="H148" s="53"/>
      <c r="I148" s="10" t="s">
        <v>368</v>
      </c>
      <c r="J148" s="34" t="s">
        <v>20</v>
      </c>
      <c r="K148" s="34" t="s">
        <v>20</v>
      </c>
      <c r="L148" s="34" t="s">
        <v>20</v>
      </c>
      <c r="M148" s="34" t="s">
        <v>20</v>
      </c>
      <c r="N148" s="34" t="s">
        <v>20</v>
      </c>
      <c r="O148" s="34" t="s">
        <v>20</v>
      </c>
      <c r="P148" s="34" t="s">
        <v>20</v>
      </c>
      <c r="Q148" s="34" t="s">
        <v>20</v>
      </c>
      <c r="R148" s="34" t="s">
        <v>20</v>
      </c>
      <c r="S148" s="34" t="s">
        <v>21</v>
      </c>
      <c r="T148" s="34">
        <v>0.5</v>
      </c>
      <c r="U148" s="34" t="s">
        <v>21</v>
      </c>
      <c r="V148" s="28" t="str">
        <f t="shared" si="14"/>
        <v>Yes</v>
      </c>
      <c r="W148" s="34" t="s">
        <v>20</v>
      </c>
      <c r="X148" s="28">
        <f t="shared" si="15"/>
        <v>2</v>
      </c>
      <c r="Y148" s="34">
        <f t="shared" si="11"/>
        <v>2.5</v>
      </c>
      <c r="Z148" s="34" t="s">
        <v>21</v>
      </c>
      <c r="AA148" s="34" t="s">
        <v>21</v>
      </c>
      <c r="AB148" s="29" t="str">
        <f t="shared" si="12"/>
        <v>No radiocarbon age analysis</v>
      </c>
      <c r="AC148" s="34" t="s">
        <v>21</v>
      </c>
      <c r="AD148" s="34" t="s">
        <v>21</v>
      </c>
      <c r="AE148" s="34">
        <f t="shared" si="13"/>
        <v>4</v>
      </c>
      <c r="AF148" s="34" t="s">
        <v>20</v>
      </c>
      <c r="AG148" s="35" t="s">
        <v>386</v>
      </c>
      <c r="AH148" s="34">
        <v>2</v>
      </c>
      <c r="AI148" s="34" t="s">
        <v>24</v>
      </c>
      <c r="AJ148" s="28" t="s">
        <v>23</v>
      </c>
      <c r="AK148" s="34" t="s">
        <v>20</v>
      </c>
      <c r="AL148" s="34" t="s">
        <v>24</v>
      </c>
      <c r="AM148" s="39"/>
      <c r="AN148" s="39"/>
      <c r="AO148" s="34"/>
      <c r="AP148" s="34"/>
      <c r="AQ148" s="68" t="s">
        <v>25</v>
      </c>
      <c r="AR148" s="68"/>
      <c r="AS148" s="22">
        <v>2920</v>
      </c>
      <c r="AT148" s="22">
        <v>2710</v>
      </c>
      <c r="AU148" s="36" t="s">
        <v>83</v>
      </c>
      <c r="AV148" s="35"/>
      <c r="AW148" s="37">
        <v>2865</v>
      </c>
      <c r="AX148" s="37">
        <v>3162</v>
      </c>
      <c r="AY148" s="35" t="s">
        <v>33</v>
      </c>
      <c r="AZ148" s="70"/>
      <c r="BA148" s="70"/>
    </row>
    <row r="149" spans="1:53" ht="26.4" x14ac:dyDescent="0.25">
      <c r="A149" s="26" t="s">
        <v>777</v>
      </c>
      <c r="B149" s="10" t="s">
        <v>387</v>
      </c>
      <c r="C149" s="56"/>
      <c r="D149" s="57"/>
      <c r="E149" s="57"/>
      <c r="F149" s="57"/>
      <c r="G149" s="57"/>
      <c r="H149" s="53"/>
      <c r="I149" s="10" t="s">
        <v>388</v>
      </c>
      <c r="J149" s="34" t="s">
        <v>20</v>
      </c>
      <c r="K149" s="34" t="s">
        <v>20</v>
      </c>
      <c r="L149" s="34" t="s">
        <v>20</v>
      </c>
      <c r="M149" s="34" t="s">
        <v>20</v>
      </c>
      <c r="N149" s="34" t="s">
        <v>20</v>
      </c>
      <c r="O149" s="34" t="s">
        <v>20</v>
      </c>
      <c r="P149" s="34" t="s">
        <v>20</v>
      </c>
      <c r="Q149" s="34" t="s">
        <v>21</v>
      </c>
      <c r="R149" s="34" t="s">
        <v>20</v>
      </c>
      <c r="S149" s="34" t="s">
        <v>20</v>
      </c>
      <c r="T149" s="34">
        <v>1.5</v>
      </c>
      <c r="U149" s="34" t="s">
        <v>21</v>
      </c>
      <c r="V149" s="28" t="str">
        <f t="shared" si="14"/>
        <v>Yes</v>
      </c>
      <c r="W149" s="34" t="s">
        <v>20</v>
      </c>
      <c r="X149" s="28">
        <f t="shared" si="15"/>
        <v>2</v>
      </c>
      <c r="Y149" s="34">
        <f t="shared" si="11"/>
        <v>3.5</v>
      </c>
      <c r="Z149" s="34" t="s">
        <v>21</v>
      </c>
      <c r="AA149" s="34" t="s">
        <v>21</v>
      </c>
      <c r="AB149" s="29" t="str">
        <f t="shared" si="12"/>
        <v>Yes</v>
      </c>
      <c r="AC149" s="34" t="s">
        <v>21</v>
      </c>
      <c r="AD149" s="34" t="s">
        <v>21</v>
      </c>
      <c r="AE149" s="34">
        <f t="shared" si="13"/>
        <v>5</v>
      </c>
      <c r="AF149" s="34" t="s">
        <v>20</v>
      </c>
      <c r="AG149" s="35" t="s">
        <v>389</v>
      </c>
      <c r="AH149" s="38">
        <v>44595</v>
      </c>
      <c r="AI149" s="34" t="s">
        <v>24</v>
      </c>
      <c r="AJ149" s="28" t="s">
        <v>23</v>
      </c>
      <c r="AK149" s="34" t="s">
        <v>20</v>
      </c>
      <c r="AL149" s="34" t="s">
        <v>24</v>
      </c>
      <c r="AM149" s="42">
        <v>4280</v>
      </c>
      <c r="AN149" s="42">
        <v>50</v>
      </c>
      <c r="AO149" s="34">
        <v>250</v>
      </c>
      <c r="AP149" s="34">
        <v>34</v>
      </c>
      <c r="AQ149" s="18">
        <v>3680</v>
      </c>
      <c r="AR149" s="18">
        <v>4017</v>
      </c>
      <c r="AS149" s="22">
        <v>3313.4848381283014</v>
      </c>
      <c r="AT149" s="22">
        <v>3658.8864399323415</v>
      </c>
      <c r="AU149" s="36" t="s">
        <v>85</v>
      </c>
      <c r="AV149" s="35"/>
      <c r="AW149" s="37">
        <v>3287</v>
      </c>
      <c r="AX149" s="37">
        <v>3596</v>
      </c>
      <c r="AY149" s="35" t="s">
        <v>33</v>
      </c>
      <c r="AZ149" s="70"/>
      <c r="BA149" s="70"/>
    </row>
    <row r="150" spans="1:53" ht="26.4" x14ac:dyDescent="0.25">
      <c r="A150" s="26" t="s">
        <v>777</v>
      </c>
      <c r="B150" s="10" t="s">
        <v>390</v>
      </c>
      <c r="C150" s="56"/>
      <c r="D150" s="57"/>
      <c r="E150" s="57"/>
      <c r="F150" s="57"/>
      <c r="G150" s="57"/>
      <c r="H150" s="53"/>
      <c r="I150" s="10" t="s">
        <v>391</v>
      </c>
      <c r="J150" s="34" t="s">
        <v>20</v>
      </c>
      <c r="K150" s="34" t="s">
        <v>20</v>
      </c>
      <c r="L150" s="34" t="s">
        <v>20</v>
      </c>
      <c r="M150" s="34" t="s">
        <v>20</v>
      </c>
      <c r="N150" s="34" t="s">
        <v>20</v>
      </c>
      <c r="O150" s="34" t="s">
        <v>20</v>
      </c>
      <c r="P150" s="34" t="s">
        <v>20</v>
      </c>
      <c r="Q150" s="34" t="s">
        <v>21</v>
      </c>
      <c r="R150" s="34" t="s">
        <v>20</v>
      </c>
      <c r="S150" s="34" t="s">
        <v>20</v>
      </c>
      <c r="T150" s="34">
        <v>1.5</v>
      </c>
      <c r="U150" s="34" t="s">
        <v>21</v>
      </c>
      <c r="V150" s="28" t="str">
        <f t="shared" si="14"/>
        <v>Yes</v>
      </c>
      <c r="W150" s="34" t="s">
        <v>20</v>
      </c>
      <c r="X150" s="28">
        <f t="shared" si="15"/>
        <v>2</v>
      </c>
      <c r="Y150" s="34">
        <f t="shared" si="11"/>
        <v>3.5</v>
      </c>
      <c r="Z150" s="34" t="s">
        <v>21</v>
      </c>
      <c r="AA150" s="34" t="s">
        <v>21</v>
      </c>
      <c r="AB150" s="29" t="str">
        <f t="shared" si="12"/>
        <v>Yes</v>
      </c>
      <c r="AC150" s="34" t="s">
        <v>21</v>
      </c>
      <c r="AD150" s="34" t="s">
        <v>21</v>
      </c>
      <c r="AE150" s="34">
        <f t="shared" si="13"/>
        <v>5</v>
      </c>
      <c r="AF150" s="34" t="s">
        <v>20</v>
      </c>
      <c r="AG150" s="35" t="s">
        <v>389</v>
      </c>
      <c r="AH150" s="38">
        <v>44595</v>
      </c>
      <c r="AI150" s="34" t="s">
        <v>24</v>
      </c>
      <c r="AJ150" s="28" t="s">
        <v>23</v>
      </c>
      <c r="AK150" s="34" t="s">
        <v>20</v>
      </c>
      <c r="AL150" s="34" t="s">
        <v>24</v>
      </c>
      <c r="AM150" s="39">
        <v>4860</v>
      </c>
      <c r="AN150" s="39">
        <v>60</v>
      </c>
      <c r="AO150" s="34">
        <v>250</v>
      </c>
      <c r="AP150" s="34">
        <v>34</v>
      </c>
      <c r="AQ150" s="17">
        <v>4470</v>
      </c>
      <c r="AR150" s="17">
        <v>4815</v>
      </c>
      <c r="AS150" s="22">
        <v>3978.3083591608511</v>
      </c>
      <c r="AT150" s="22">
        <v>4335.6368464468896</v>
      </c>
      <c r="AU150" s="36" t="s">
        <v>88</v>
      </c>
      <c r="AV150" s="35"/>
      <c r="AW150" s="37">
        <v>3918</v>
      </c>
      <c r="AX150" s="37">
        <v>4278</v>
      </c>
      <c r="AY150" s="35" t="s">
        <v>33</v>
      </c>
      <c r="AZ150" s="70"/>
      <c r="BA150" s="70"/>
    </row>
    <row r="151" spans="1:53" ht="26.4" x14ac:dyDescent="0.25">
      <c r="A151" s="26" t="s">
        <v>777</v>
      </c>
      <c r="B151" s="10" t="s">
        <v>392</v>
      </c>
      <c r="C151" s="56"/>
      <c r="D151" s="57"/>
      <c r="E151" s="57"/>
      <c r="F151" s="57"/>
      <c r="G151" s="57"/>
      <c r="H151" s="53"/>
      <c r="I151" s="10" t="s">
        <v>393</v>
      </c>
      <c r="J151" s="34" t="s">
        <v>20</v>
      </c>
      <c r="K151" s="34" t="s">
        <v>20</v>
      </c>
      <c r="L151" s="34" t="s">
        <v>20</v>
      </c>
      <c r="M151" s="34" t="s">
        <v>20</v>
      </c>
      <c r="N151" s="34" t="s">
        <v>20</v>
      </c>
      <c r="O151" s="34" t="s">
        <v>20</v>
      </c>
      <c r="P151" s="34" t="s">
        <v>20</v>
      </c>
      <c r="Q151" s="34" t="s">
        <v>21</v>
      </c>
      <c r="R151" s="34" t="s">
        <v>20</v>
      </c>
      <c r="S151" s="34" t="s">
        <v>20</v>
      </c>
      <c r="T151" s="34">
        <v>1.5</v>
      </c>
      <c r="U151" s="34" t="s">
        <v>21</v>
      </c>
      <c r="V151" s="28" t="str">
        <f t="shared" si="14"/>
        <v>Yes</v>
      </c>
      <c r="W151" s="34" t="s">
        <v>20</v>
      </c>
      <c r="X151" s="28">
        <f t="shared" si="15"/>
        <v>2</v>
      </c>
      <c r="Y151" s="34">
        <f t="shared" si="11"/>
        <v>3.5</v>
      </c>
      <c r="Z151" s="34" t="s">
        <v>21</v>
      </c>
      <c r="AA151" s="34" t="s">
        <v>21</v>
      </c>
      <c r="AB151" s="29" t="str">
        <f t="shared" si="12"/>
        <v>No</v>
      </c>
      <c r="AC151" s="34" t="s">
        <v>21</v>
      </c>
      <c r="AD151" s="34" t="s">
        <v>21</v>
      </c>
      <c r="AE151" s="34">
        <f t="shared" si="13"/>
        <v>4</v>
      </c>
      <c r="AF151" s="34" t="s">
        <v>20</v>
      </c>
      <c r="AG151" s="35" t="s">
        <v>389</v>
      </c>
      <c r="AH151" s="38">
        <v>44563</v>
      </c>
      <c r="AI151" s="34" t="s">
        <v>24</v>
      </c>
      <c r="AJ151" s="28" t="s">
        <v>23</v>
      </c>
      <c r="AK151" s="34" t="s">
        <v>20</v>
      </c>
      <c r="AL151" s="34" t="s">
        <v>24</v>
      </c>
      <c r="AM151" s="39">
        <v>5370</v>
      </c>
      <c r="AN151" s="39">
        <v>45</v>
      </c>
      <c r="AO151" s="34">
        <v>250</v>
      </c>
      <c r="AP151" s="34">
        <v>34</v>
      </c>
      <c r="AQ151" s="17">
        <v>5185</v>
      </c>
      <c r="AR151" s="17">
        <v>5465</v>
      </c>
      <c r="AS151" s="22">
        <v>5047.9284258297312</v>
      </c>
      <c r="AT151" s="22">
        <v>5332.5060244643673</v>
      </c>
      <c r="AU151" s="36" t="s">
        <v>90</v>
      </c>
      <c r="AV151" s="35"/>
      <c r="AW151" s="37">
        <v>4579</v>
      </c>
      <c r="AX151" s="37">
        <v>4940</v>
      </c>
      <c r="AY151" s="35" t="s">
        <v>33</v>
      </c>
      <c r="AZ151" s="70"/>
      <c r="BA151" s="70"/>
    </row>
    <row r="152" spans="1:53" ht="26.4" x14ac:dyDescent="0.25">
      <c r="A152" s="26" t="s">
        <v>777</v>
      </c>
      <c r="B152" s="10" t="s">
        <v>394</v>
      </c>
      <c r="C152" s="56"/>
      <c r="D152" s="57"/>
      <c r="E152" s="57"/>
      <c r="F152" s="57"/>
      <c r="G152" s="57"/>
      <c r="H152" s="53"/>
      <c r="I152" s="10" t="s">
        <v>395</v>
      </c>
      <c r="J152" s="34" t="s">
        <v>20</v>
      </c>
      <c r="K152" s="34" t="s">
        <v>20</v>
      </c>
      <c r="L152" s="34" t="s">
        <v>20</v>
      </c>
      <c r="M152" s="34" t="s">
        <v>20</v>
      </c>
      <c r="N152" s="34" t="s">
        <v>20</v>
      </c>
      <c r="O152" s="34" t="s">
        <v>20</v>
      </c>
      <c r="P152" s="34" t="s">
        <v>20</v>
      </c>
      <c r="Q152" s="34" t="s">
        <v>21</v>
      </c>
      <c r="R152" s="34" t="s">
        <v>20</v>
      </c>
      <c r="S152" s="34" t="s">
        <v>20</v>
      </c>
      <c r="T152" s="34">
        <v>1.5</v>
      </c>
      <c r="U152" s="34" t="s">
        <v>21</v>
      </c>
      <c r="V152" s="28" t="str">
        <f t="shared" si="14"/>
        <v>Yes</v>
      </c>
      <c r="W152" s="34" t="s">
        <v>20</v>
      </c>
      <c r="X152" s="28">
        <f t="shared" si="15"/>
        <v>2</v>
      </c>
      <c r="Y152" s="34">
        <f t="shared" si="11"/>
        <v>3.5</v>
      </c>
      <c r="Z152" s="34" t="s">
        <v>21</v>
      </c>
      <c r="AA152" s="34" t="s">
        <v>21</v>
      </c>
      <c r="AB152" s="29" t="str">
        <f t="shared" si="12"/>
        <v>No</v>
      </c>
      <c r="AC152" s="34" t="s">
        <v>21</v>
      </c>
      <c r="AD152" s="34" t="s">
        <v>21</v>
      </c>
      <c r="AE152" s="34">
        <f t="shared" si="13"/>
        <v>4</v>
      </c>
      <c r="AF152" s="34" t="s">
        <v>20</v>
      </c>
      <c r="AG152" s="35" t="s">
        <v>389</v>
      </c>
      <c r="AH152" s="38">
        <v>44596</v>
      </c>
      <c r="AI152" s="34" t="s">
        <v>24</v>
      </c>
      <c r="AJ152" s="28" t="s">
        <v>23</v>
      </c>
      <c r="AK152" s="34" t="s">
        <v>20</v>
      </c>
      <c r="AL152" s="34" t="s">
        <v>24</v>
      </c>
      <c r="AM152" s="45">
        <v>6840</v>
      </c>
      <c r="AN152" s="45">
        <v>45</v>
      </c>
      <c r="AO152" s="34">
        <v>250</v>
      </c>
      <c r="AP152" s="34">
        <v>34</v>
      </c>
      <c r="AQ152" s="19">
        <v>6782</v>
      </c>
      <c r="AR152" s="19">
        <v>7099</v>
      </c>
      <c r="AS152" s="22">
        <v>6671.9934257906189</v>
      </c>
      <c r="AT152" s="22">
        <v>6994.7364892508831</v>
      </c>
      <c r="AU152" s="36" t="s">
        <v>39</v>
      </c>
      <c r="AV152" s="35" t="s">
        <v>812</v>
      </c>
      <c r="AW152" s="37">
        <v>5824</v>
      </c>
      <c r="AX152" s="37">
        <v>6100</v>
      </c>
      <c r="AY152" s="35" t="s">
        <v>33</v>
      </c>
      <c r="AZ152" s="70"/>
      <c r="BA152" s="70"/>
    </row>
    <row r="153" spans="1:53" ht="26.4" x14ac:dyDescent="0.25">
      <c r="A153" s="26" t="s">
        <v>777</v>
      </c>
      <c r="B153" s="10" t="s">
        <v>396</v>
      </c>
      <c r="C153" s="56"/>
      <c r="D153" s="57"/>
      <c r="E153" s="57"/>
      <c r="F153" s="57"/>
      <c r="G153" s="57"/>
      <c r="H153" s="53"/>
      <c r="I153" s="10" t="s">
        <v>397</v>
      </c>
      <c r="J153" s="34" t="s">
        <v>20</v>
      </c>
      <c r="K153" s="34" t="s">
        <v>20</v>
      </c>
      <c r="L153" s="34" t="s">
        <v>20</v>
      </c>
      <c r="M153" s="34" t="s">
        <v>20</v>
      </c>
      <c r="N153" s="34" t="s">
        <v>20</v>
      </c>
      <c r="O153" s="34" t="s">
        <v>21</v>
      </c>
      <c r="P153" s="34" t="s">
        <v>20</v>
      </c>
      <c r="Q153" s="34" t="s">
        <v>20</v>
      </c>
      <c r="R153" s="34" t="s">
        <v>20</v>
      </c>
      <c r="S153" s="34" t="s">
        <v>20</v>
      </c>
      <c r="T153" s="34">
        <v>2.5</v>
      </c>
      <c r="U153" s="34" t="s">
        <v>21</v>
      </c>
      <c r="V153" s="28" t="str">
        <f t="shared" si="14"/>
        <v>Yes</v>
      </c>
      <c r="W153" s="34" t="s">
        <v>20</v>
      </c>
      <c r="X153" s="28">
        <f t="shared" si="15"/>
        <v>2</v>
      </c>
      <c r="Y153" s="34">
        <f t="shared" si="11"/>
        <v>4.5</v>
      </c>
      <c r="Z153" s="34" t="s">
        <v>21</v>
      </c>
      <c r="AA153" s="34" t="s">
        <v>21</v>
      </c>
      <c r="AB153" s="29" t="str">
        <f t="shared" si="12"/>
        <v>No</v>
      </c>
      <c r="AC153" s="34" t="s">
        <v>21</v>
      </c>
      <c r="AD153" s="34" t="s">
        <v>21</v>
      </c>
      <c r="AE153" s="34">
        <f t="shared" si="13"/>
        <v>4</v>
      </c>
      <c r="AF153" s="34" t="s">
        <v>20</v>
      </c>
      <c r="AG153" s="35" t="s">
        <v>389</v>
      </c>
      <c r="AH153" s="34">
        <v>1</v>
      </c>
      <c r="AI153" s="34" t="s">
        <v>24</v>
      </c>
      <c r="AJ153" s="28" t="s">
        <v>23</v>
      </c>
      <c r="AK153" s="34" t="s">
        <v>20</v>
      </c>
      <c r="AL153" s="34" t="s">
        <v>24</v>
      </c>
      <c r="AM153" s="39">
        <v>6865</v>
      </c>
      <c r="AN153" s="39">
        <v>40</v>
      </c>
      <c r="AO153" s="34">
        <v>250</v>
      </c>
      <c r="AP153" s="34">
        <v>34</v>
      </c>
      <c r="AQ153" s="17">
        <v>6838</v>
      </c>
      <c r="AR153" s="17">
        <v>7129</v>
      </c>
      <c r="AS153" s="22">
        <v>6488.0167643447403</v>
      </c>
      <c r="AT153" s="22">
        <v>6801.4842878645295</v>
      </c>
      <c r="AU153" s="36" t="s">
        <v>42</v>
      </c>
      <c r="AV153" s="35" t="s">
        <v>810</v>
      </c>
      <c r="AW153" s="37">
        <v>6333</v>
      </c>
      <c r="AX153" s="37">
        <v>6612</v>
      </c>
      <c r="AY153" s="35" t="s">
        <v>33</v>
      </c>
      <c r="AZ153" s="70"/>
      <c r="BA153" s="70"/>
    </row>
    <row r="154" spans="1:53" ht="26.4" x14ac:dyDescent="0.25">
      <c r="A154" s="26" t="s">
        <v>777</v>
      </c>
      <c r="B154" s="10" t="s">
        <v>398</v>
      </c>
      <c r="C154" s="56"/>
      <c r="D154" s="57"/>
      <c r="E154" s="57"/>
      <c r="F154" s="57"/>
      <c r="G154" s="57"/>
      <c r="H154" s="53"/>
      <c r="I154" s="10" t="s">
        <v>399</v>
      </c>
      <c r="J154" s="34" t="s">
        <v>20</v>
      </c>
      <c r="K154" s="34" t="s">
        <v>20</v>
      </c>
      <c r="L154" s="34" t="s">
        <v>20</v>
      </c>
      <c r="M154" s="34" t="s">
        <v>20</v>
      </c>
      <c r="N154" s="34" t="s">
        <v>20</v>
      </c>
      <c r="O154" s="34" t="s">
        <v>21</v>
      </c>
      <c r="P154" s="34" t="s">
        <v>20</v>
      </c>
      <c r="Q154" s="34" t="s">
        <v>20</v>
      </c>
      <c r="R154" s="34" t="s">
        <v>20</v>
      </c>
      <c r="S154" s="34" t="s">
        <v>20</v>
      </c>
      <c r="T154" s="34">
        <v>2.5</v>
      </c>
      <c r="U154" s="34" t="s">
        <v>21</v>
      </c>
      <c r="V154" s="28" t="str">
        <f t="shared" si="14"/>
        <v>Yes</v>
      </c>
      <c r="W154" s="34" t="s">
        <v>20</v>
      </c>
      <c r="X154" s="28">
        <f t="shared" si="15"/>
        <v>2</v>
      </c>
      <c r="Y154" s="34">
        <f t="shared" si="11"/>
        <v>4.5</v>
      </c>
      <c r="Z154" s="34" t="s">
        <v>21</v>
      </c>
      <c r="AA154" s="34" t="s">
        <v>21</v>
      </c>
      <c r="AB154" s="29" t="str">
        <f t="shared" si="12"/>
        <v>Yes</v>
      </c>
      <c r="AC154" s="34" t="s">
        <v>21</v>
      </c>
      <c r="AD154" s="34" t="s">
        <v>21</v>
      </c>
      <c r="AE154" s="34">
        <f t="shared" si="13"/>
        <v>5</v>
      </c>
      <c r="AF154" s="34" t="s">
        <v>20</v>
      </c>
      <c r="AG154" s="35" t="s">
        <v>389</v>
      </c>
      <c r="AH154" s="34">
        <v>1</v>
      </c>
      <c r="AI154" s="34" t="s">
        <v>24</v>
      </c>
      <c r="AJ154" s="28" t="s">
        <v>23</v>
      </c>
      <c r="AK154" s="34" t="s">
        <v>20</v>
      </c>
      <c r="AL154" s="34" t="s">
        <v>24</v>
      </c>
      <c r="AM154" s="39">
        <v>7200</v>
      </c>
      <c r="AN154" s="39">
        <v>50</v>
      </c>
      <c r="AO154" s="34">
        <v>250</v>
      </c>
      <c r="AP154" s="34">
        <v>34</v>
      </c>
      <c r="AQ154" s="17">
        <v>7216</v>
      </c>
      <c r="AR154" s="17">
        <v>7429</v>
      </c>
      <c r="AS154" s="22">
        <v>7048.8489661155882</v>
      </c>
      <c r="AT154" s="22">
        <v>7270.5757340479649</v>
      </c>
      <c r="AU154" s="36" t="s">
        <v>45</v>
      </c>
      <c r="AV154" s="35" t="s">
        <v>810</v>
      </c>
      <c r="AW154" s="37">
        <v>7062</v>
      </c>
      <c r="AX154" s="37">
        <v>7304</v>
      </c>
      <c r="AY154" s="35" t="s">
        <v>33</v>
      </c>
      <c r="AZ154" s="70"/>
      <c r="BA154" s="70"/>
    </row>
    <row r="155" spans="1:53" ht="26.4" x14ac:dyDescent="0.25">
      <c r="A155" s="26" t="s">
        <v>777</v>
      </c>
      <c r="B155" s="10" t="s">
        <v>400</v>
      </c>
      <c r="C155" s="56"/>
      <c r="D155" s="57"/>
      <c r="E155" s="57"/>
      <c r="F155" s="57"/>
      <c r="G155" s="57"/>
      <c r="H155" s="53"/>
      <c r="I155" s="10" t="s">
        <v>401</v>
      </c>
      <c r="J155" s="34" t="s">
        <v>20</v>
      </c>
      <c r="K155" s="34" t="s">
        <v>20</v>
      </c>
      <c r="L155" s="34" t="s">
        <v>20</v>
      </c>
      <c r="M155" s="34" t="s">
        <v>20</v>
      </c>
      <c r="N155" s="34" t="s">
        <v>20</v>
      </c>
      <c r="O155" s="34" t="s">
        <v>20</v>
      </c>
      <c r="P155" s="34" t="s">
        <v>20</v>
      </c>
      <c r="Q155" s="34" t="s">
        <v>21</v>
      </c>
      <c r="R155" s="34" t="s">
        <v>20</v>
      </c>
      <c r="S155" s="34" t="s">
        <v>20</v>
      </c>
      <c r="T155" s="34">
        <v>1.5</v>
      </c>
      <c r="U155" s="34" t="s">
        <v>21</v>
      </c>
      <c r="V155" s="28" t="str">
        <f t="shared" si="14"/>
        <v>Yes</v>
      </c>
      <c r="W155" s="34" t="s">
        <v>20</v>
      </c>
      <c r="X155" s="28">
        <f t="shared" si="15"/>
        <v>2</v>
      </c>
      <c r="Y155" s="34">
        <f t="shared" si="11"/>
        <v>3.5</v>
      </c>
      <c r="Z155" s="34" t="s">
        <v>21</v>
      </c>
      <c r="AA155" s="34" t="s">
        <v>21</v>
      </c>
      <c r="AB155" s="29" t="str">
        <f t="shared" si="12"/>
        <v>Yes</v>
      </c>
      <c r="AC155" s="34" t="s">
        <v>21</v>
      </c>
      <c r="AD155" s="34" t="s">
        <v>21</v>
      </c>
      <c r="AE155" s="34">
        <f t="shared" si="13"/>
        <v>5</v>
      </c>
      <c r="AF155" s="34" t="s">
        <v>20</v>
      </c>
      <c r="AG155" s="35" t="s">
        <v>389</v>
      </c>
      <c r="AH155" s="38">
        <v>44563</v>
      </c>
      <c r="AI155" s="34" t="s">
        <v>24</v>
      </c>
      <c r="AJ155" s="28" t="s">
        <v>23</v>
      </c>
      <c r="AK155" s="34" t="s">
        <v>20</v>
      </c>
      <c r="AL155" s="34" t="s">
        <v>24</v>
      </c>
      <c r="AM155" s="42">
        <v>8035</v>
      </c>
      <c r="AN155" s="42">
        <v>40</v>
      </c>
      <c r="AO155" s="34">
        <v>250</v>
      </c>
      <c r="AP155" s="34">
        <v>34</v>
      </c>
      <c r="AQ155" s="18">
        <v>7973</v>
      </c>
      <c r="AR155" s="18">
        <v>8200</v>
      </c>
      <c r="AS155" s="22">
        <v>7508.8049514592503</v>
      </c>
      <c r="AT155" s="22">
        <v>7769.8654024182442</v>
      </c>
      <c r="AU155" s="36" t="s">
        <v>48</v>
      </c>
      <c r="AV155" s="35"/>
      <c r="AW155" s="37">
        <v>7487</v>
      </c>
      <c r="AX155" s="37">
        <v>7763</v>
      </c>
      <c r="AY155" s="35" t="s">
        <v>33</v>
      </c>
      <c r="AZ155" s="70"/>
      <c r="BA155" s="70"/>
    </row>
    <row r="156" spans="1:53" ht="26.4" x14ac:dyDescent="0.25">
      <c r="A156" s="26" t="s">
        <v>777</v>
      </c>
      <c r="B156" s="10" t="s">
        <v>402</v>
      </c>
      <c r="C156" s="56"/>
      <c r="D156" s="57"/>
      <c r="E156" s="57"/>
      <c r="F156" s="57"/>
      <c r="G156" s="57"/>
      <c r="H156" s="53"/>
      <c r="I156" s="10" t="s">
        <v>403</v>
      </c>
      <c r="J156" s="34" t="s">
        <v>20</v>
      </c>
      <c r="K156" s="34" t="s">
        <v>20</v>
      </c>
      <c r="L156" s="34" t="s">
        <v>20</v>
      </c>
      <c r="M156" s="34" t="s">
        <v>20</v>
      </c>
      <c r="N156" s="34" t="s">
        <v>20</v>
      </c>
      <c r="O156" s="34" t="s">
        <v>20</v>
      </c>
      <c r="P156" s="34" t="s">
        <v>20</v>
      </c>
      <c r="Q156" s="34" t="s">
        <v>21</v>
      </c>
      <c r="R156" s="34" t="s">
        <v>20</v>
      </c>
      <c r="S156" s="34" t="s">
        <v>20</v>
      </c>
      <c r="T156" s="34">
        <v>1.5</v>
      </c>
      <c r="U156" s="34" t="s">
        <v>21</v>
      </c>
      <c r="V156" s="28" t="str">
        <f t="shared" si="14"/>
        <v>Yes</v>
      </c>
      <c r="W156" s="34" t="s">
        <v>20</v>
      </c>
      <c r="X156" s="28">
        <f t="shared" si="15"/>
        <v>2</v>
      </c>
      <c r="Y156" s="34">
        <f t="shared" si="11"/>
        <v>3.5</v>
      </c>
      <c r="Z156" s="34" t="s">
        <v>21</v>
      </c>
      <c r="AA156" s="34" t="s">
        <v>21</v>
      </c>
      <c r="AB156" s="29" t="str">
        <f t="shared" si="12"/>
        <v>Yes</v>
      </c>
      <c r="AC156" s="34" t="s">
        <v>21</v>
      </c>
      <c r="AD156" s="34" t="s">
        <v>21</v>
      </c>
      <c r="AE156" s="34">
        <f t="shared" si="13"/>
        <v>5</v>
      </c>
      <c r="AF156" s="34" t="s">
        <v>20</v>
      </c>
      <c r="AG156" s="35" t="s">
        <v>404</v>
      </c>
      <c r="AH156" s="34">
        <v>1</v>
      </c>
      <c r="AI156" s="34" t="s">
        <v>24</v>
      </c>
      <c r="AJ156" s="28" t="s">
        <v>23</v>
      </c>
      <c r="AK156" s="34" t="s">
        <v>20</v>
      </c>
      <c r="AL156" s="34" t="s">
        <v>24</v>
      </c>
      <c r="AM156" s="39">
        <v>8435</v>
      </c>
      <c r="AN156" s="39">
        <v>35</v>
      </c>
      <c r="AO156" s="34">
        <v>250</v>
      </c>
      <c r="AP156" s="34">
        <v>34</v>
      </c>
      <c r="AQ156" s="17">
        <v>8392</v>
      </c>
      <c r="AR156" s="17">
        <v>8588</v>
      </c>
      <c r="AS156" s="22">
        <v>8140.5344775655876</v>
      </c>
      <c r="AT156" s="22">
        <v>8348.4770099741127</v>
      </c>
      <c r="AU156" s="36" t="s">
        <v>50</v>
      </c>
      <c r="AV156" s="35"/>
      <c r="AW156" s="37">
        <v>8038</v>
      </c>
      <c r="AX156" s="37">
        <v>8356</v>
      </c>
      <c r="AY156" s="35" t="s">
        <v>33</v>
      </c>
      <c r="AZ156" s="70"/>
      <c r="BA156" s="70"/>
    </row>
    <row r="157" spans="1:53" ht="26.4" x14ac:dyDescent="0.25">
      <c r="A157" s="26" t="s">
        <v>777</v>
      </c>
      <c r="B157" s="10" t="s">
        <v>405</v>
      </c>
      <c r="C157" s="56"/>
      <c r="D157" s="57"/>
      <c r="E157" s="57"/>
      <c r="F157" s="57"/>
      <c r="G157" s="57"/>
      <c r="H157" s="53"/>
      <c r="I157" s="10" t="s">
        <v>406</v>
      </c>
      <c r="J157" s="34" t="s">
        <v>20</v>
      </c>
      <c r="K157" s="34" t="s">
        <v>20</v>
      </c>
      <c r="L157" s="34" t="s">
        <v>20</v>
      </c>
      <c r="M157" s="34" t="s">
        <v>20</v>
      </c>
      <c r="N157" s="34" t="s">
        <v>20</v>
      </c>
      <c r="O157" s="34" t="s">
        <v>20</v>
      </c>
      <c r="P157" s="34" t="s">
        <v>20</v>
      </c>
      <c r="Q157" s="34" t="s">
        <v>20</v>
      </c>
      <c r="R157" s="34" t="s">
        <v>20</v>
      </c>
      <c r="S157" s="34" t="s">
        <v>21</v>
      </c>
      <c r="T157" s="34">
        <v>0.5</v>
      </c>
      <c r="U157" s="34" t="s">
        <v>21</v>
      </c>
      <c r="V157" s="28" t="str">
        <f t="shared" si="14"/>
        <v>Yes</v>
      </c>
      <c r="W157" s="34" t="s">
        <v>20</v>
      </c>
      <c r="X157" s="28">
        <f t="shared" si="15"/>
        <v>2</v>
      </c>
      <c r="Y157" s="34">
        <f t="shared" si="11"/>
        <v>2.5</v>
      </c>
      <c r="Z157" s="34" t="s">
        <v>21</v>
      </c>
      <c r="AA157" s="34" t="s">
        <v>21</v>
      </c>
      <c r="AB157" s="29" t="str">
        <f t="shared" si="12"/>
        <v>No radiocarbon age analysis</v>
      </c>
      <c r="AC157" s="34" t="s">
        <v>21</v>
      </c>
      <c r="AD157" s="34" t="s">
        <v>21</v>
      </c>
      <c r="AE157" s="34">
        <f t="shared" si="13"/>
        <v>4</v>
      </c>
      <c r="AF157" s="34" t="s">
        <v>20</v>
      </c>
      <c r="AG157" s="35" t="s">
        <v>404</v>
      </c>
      <c r="AH157" s="34">
        <v>1</v>
      </c>
      <c r="AI157" s="34" t="s">
        <v>24</v>
      </c>
      <c r="AJ157" s="28" t="s">
        <v>23</v>
      </c>
      <c r="AK157" s="34" t="s">
        <v>20</v>
      </c>
      <c r="AL157" s="34" t="s">
        <v>24</v>
      </c>
      <c r="AM157" s="39"/>
      <c r="AN157" s="39"/>
      <c r="AO157" s="34"/>
      <c r="AP157" s="34"/>
      <c r="AQ157" s="68" t="s">
        <v>25</v>
      </c>
      <c r="AR157" s="68"/>
      <c r="AS157" s="22">
        <v>8710</v>
      </c>
      <c r="AT157" s="22">
        <v>9050</v>
      </c>
      <c r="AU157" s="36" t="s">
        <v>53</v>
      </c>
      <c r="AV157" s="35"/>
      <c r="AW157" s="37">
        <v>8761</v>
      </c>
      <c r="AX157" s="37">
        <v>9066</v>
      </c>
      <c r="AY157" s="35" t="s">
        <v>33</v>
      </c>
      <c r="AZ157" s="70"/>
      <c r="BA157" s="70"/>
    </row>
    <row r="158" spans="1:53" ht="26.4" x14ac:dyDescent="0.25">
      <c r="A158" s="26" t="s">
        <v>777</v>
      </c>
      <c r="B158" s="10" t="s">
        <v>407</v>
      </c>
      <c r="C158" s="56"/>
      <c r="D158" s="57"/>
      <c r="E158" s="57"/>
      <c r="F158" s="57"/>
      <c r="G158" s="57"/>
      <c r="H158" s="53"/>
      <c r="I158" s="10" t="s">
        <v>408</v>
      </c>
      <c r="J158" s="34" t="s">
        <v>20</v>
      </c>
      <c r="K158" s="34" t="s">
        <v>20</v>
      </c>
      <c r="L158" s="34" t="s">
        <v>20</v>
      </c>
      <c r="M158" s="34" t="s">
        <v>20</v>
      </c>
      <c r="N158" s="34" t="s">
        <v>20</v>
      </c>
      <c r="O158" s="34" t="s">
        <v>20</v>
      </c>
      <c r="P158" s="34" t="s">
        <v>20</v>
      </c>
      <c r="Q158" s="34" t="s">
        <v>20</v>
      </c>
      <c r="R158" s="34" t="s">
        <v>21</v>
      </c>
      <c r="S158" s="34" t="s">
        <v>20</v>
      </c>
      <c r="T158" s="34">
        <v>1</v>
      </c>
      <c r="U158" s="34" t="s">
        <v>21</v>
      </c>
      <c r="V158" s="28" t="str">
        <f t="shared" si="14"/>
        <v>Yes</v>
      </c>
      <c r="W158" s="34" t="s">
        <v>20</v>
      </c>
      <c r="X158" s="28">
        <f t="shared" si="15"/>
        <v>2</v>
      </c>
      <c r="Y158" s="34">
        <f t="shared" si="11"/>
        <v>3</v>
      </c>
      <c r="Z158" s="34" t="s">
        <v>21</v>
      </c>
      <c r="AA158" s="34" t="s">
        <v>20</v>
      </c>
      <c r="AB158" s="29" t="str">
        <f t="shared" si="12"/>
        <v>Yes</v>
      </c>
      <c r="AC158" s="34" t="s">
        <v>21</v>
      </c>
      <c r="AD158" s="34" t="s">
        <v>21</v>
      </c>
      <c r="AE158" s="34">
        <f t="shared" si="13"/>
        <v>4</v>
      </c>
      <c r="AF158" s="34" t="s">
        <v>20</v>
      </c>
      <c r="AG158" s="35" t="s">
        <v>404</v>
      </c>
      <c r="AH158" s="38">
        <v>44595</v>
      </c>
      <c r="AI158" s="34" t="s">
        <v>24</v>
      </c>
      <c r="AJ158" s="28" t="s">
        <v>23</v>
      </c>
      <c r="AK158" s="34" t="s">
        <v>20</v>
      </c>
      <c r="AL158" s="34" t="s">
        <v>24</v>
      </c>
      <c r="AM158" s="42">
        <v>9055</v>
      </c>
      <c r="AN158" s="42">
        <v>40</v>
      </c>
      <c r="AO158" s="34">
        <v>250</v>
      </c>
      <c r="AP158" s="34">
        <v>34</v>
      </c>
      <c r="AQ158" s="18">
        <v>9199</v>
      </c>
      <c r="AR158" s="18">
        <v>9452</v>
      </c>
      <c r="AS158" s="22">
        <v>8934.6101013094849</v>
      </c>
      <c r="AT158" s="22">
        <v>9198.1116423779913</v>
      </c>
      <c r="AU158" s="36" t="s">
        <v>55</v>
      </c>
      <c r="AV158" s="35"/>
      <c r="AW158" s="37">
        <v>8810</v>
      </c>
      <c r="AX158" s="37">
        <v>9360</v>
      </c>
      <c r="AY158" s="35" t="s">
        <v>33</v>
      </c>
      <c r="AZ158" s="70"/>
      <c r="BA158" s="70"/>
    </row>
    <row r="159" spans="1:53" ht="26.4" x14ac:dyDescent="0.25">
      <c r="A159" s="26" t="s">
        <v>777</v>
      </c>
      <c r="B159" s="10" t="s">
        <v>409</v>
      </c>
      <c r="C159" s="56"/>
      <c r="D159" s="57"/>
      <c r="E159" s="57"/>
      <c r="F159" s="57"/>
      <c r="G159" s="57"/>
      <c r="H159" s="53"/>
      <c r="I159" s="10" t="s">
        <v>410</v>
      </c>
      <c r="J159" s="34" t="s">
        <v>20</v>
      </c>
      <c r="K159" s="34" t="s">
        <v>20</v>
      </c>
      <c r="L159" s="34" t="s">
        <v>20</v>
      </c>
      <c r="M159" s="34" t="s">
        <v>20</v>
      </c>
      <c r="N159" s="34" t="s">
        <v>20</v>
      </c>
      <c r="O159" s="34" t="s">
        <v>20</v>
      </c>
      <c r="P159" s="34" t="s">
        <v>20</v>
      </c>
      <c r="Q159" s="34" t="s">
        <v>20</v>
      </c>
      <c r="R159" s="34" t="s">
        <v>20</v>
      </c>
      <c r="S159" s="34" t="s">
        <v>20</v>
      </c>
      <c r="T159" s="34">
        <v>0</v>
      </c>
      <c r="U159" s="34" t="s">
        <v>21</v>
      </c>
      <c r="V159" s="28" t="str">
        <f t="shared" si="14"/>
        <v>No</v>
      </c>
      <c r="W159" s="34" t="s">
        <v>20</v>
      </c>
      <c r="X159" s="28">
        <f t="shared" si="15"/>
        <v>1</v>
      </c>
      <c r="Y159" s="34">
        <f t="shared" si="11"/>
        <v>1</v>
      </c>
      <c r="Z159" s="34" t="s">
        <v>21</v>
      </c>
      <c r="AA159" s="34" t="s">
        <v>20</v>
      </c>
      <c r="AB159" s="29" t="str">
        <f t="shared" si="12"/>
        <v>No radiocarbon age analysis</v>
      </c>
      <c r="AC159" s="34" t="s">
        <v>21</v>
      </c>
      <c r="AD159" s="34" t="s">
        <v>808</v>
      </c>
      <c r="AE159" s="34">
        <f t="shared" si="13"/>
        <v>2</v>
      </c>
      <c r="AF159" s="34" t="s">
        <v>20</v>
      </c>
      <c r="AG159" s="35" t="s">
        <v>404</v>
      </c>
      <c r="AH159" s="34">
        <v>1</v>
      </c>
      <c r="AI159" s="34" t="s">
        <v>24</v>
      </c>
      <c r="AJ159" s="28" t="s">
        <v>23</v>
      </c>
      <c r="AK159" s="34" t="s">
        <v>20</v>
      </c>
      <c r="AL159" s="34" t="s">
        <v>24</v>
      </c>
      <c r="AM159" s="39"/>
      <c r="AN159" s="39"/>
      <c r="AO159" s="34"/>
      <c r="AP159" s="34"/>
      <c r="AQ159" s="68" t="s">
        <v>25</v>
      </c>
      <c r="AR159" s="68"/>
      <c r="AS159" s="22"/>
      <c r="AT159" s="22"/>
      <c r="AU159" s="36" t="s">
        <v>105</v>
      </c>
      <c r="AV159" s="35"/>
      <c r="AW159" s="37">
        <v>8989</v>
      </c>
      <c r="AX159" s="37">
        <v>9429</v>
      </c>
      <c r="AY159" s="35" t="s">
        <v>106</v>
      </c>
      <c r="AZ159" s="70"/>
      <c r="BA159" s="70"/>
    </row>
    <row r="160" spans="1:53" ht="26.4" x14ac:dyDescent="0.25">
      <c r="A160" s="26" t="s">
        <v>777</v>
      </c>
      <c r="B160" s="10" t="s">
        <v>411</v>
      </c>
      <c r="C160" s="56"/>
      <c r="D160" s="57"/>
      <c r="E160" s="57"/>
      <c r="F160" s="57"/>
      <c r="G160" s="57"/>
      <c r="H160" s="53"/>
      <c r="I160" s="10" t="s">
        <v>412</v>
      </c>
      <c r="J160" s="34" t="s">
        <v>20</v>
      </c>
      <c r="K160" s="34" t="s">
        <v>20</v>
      </c>
      <c r="L160" s="34" t="s">
        <v>20</v>
      </c>
      <c r="M160" s="34" t="s">
        <v>20</v>
      </c>
      <c r="N160" s="34" t="s">
        <v>20</v>
      </c>
      <c r="O160" s="34" t="s">
        <v>20</v>
      </c>
      <c r="P160" s="34" t="s">
        <v>20</v>
      </c>
      <c r="Q160" s="34" t="s">
        <v>20</v>
      </c>
      <c r="R160" s="34" t="s">
        <v>21</v>
      </c>
      <c r="S160" s="34" t="s">
        <v>20</v>
      </c>
      <c r="T160" s="34">
        <v>1</v>
      </c>
      <c r="U160" s="34" t="s">
        <v>21</v>
      </c>
      <c r="V160" s="28" t="str">
        <f t="shared" si="14"/>
        <v>Yes</v>
      </c>
      <c r="W160" s="34" t="s">
        <v>20</v>
      </c>
      <c r="X160" s="28">
        <f t="shared" si="15"/>
        <v>2</v>
      </c>
      <c r="Y160" s="34">
        <f t="shared" si="11"/>
        <v>3</v>
      </c>
      <c r="Z160" s="34" t="s">
        <v>21</v>
      </c>
      <c r="AA160" s="34" t="s">
        <v>20</v>
      </c>
      <c r="AB160" s="29" t="str">
        <f t="shared" si="12"/>
        <v>Yes</v>
      </c>
      <c r="AC160" s="34" t="s">
        <v>21</v>
      </c>
      <c r="AD160" s="34" t="s">
        <v>21</v>
      </c>
      <c r="AE160" s="34">
        <f t="shared" si="13"/>
        <v>4</v>
      </c>
      <c r="AF160" s="34" t="s">
        <v>20</v>
      </c>
      <c r="AG160" s="35" t="s">
        <v>404</v>
      </c>
      <c r="AH160" s="34" t="s">
        <v>413</v>
      </c>
      <c r="AI160" s="34" t="s">
        <v>24</v>
      </c>
      <c r="AJ160" s="28" t="s">
        <v>23</v>
      </c>
      <c r="AK160" s="34" t="s">
        <v>20</v>
      </c>
      <c r="AL160" s="34" t="s">
        <v>24</v>
      </c>
      <c r="AM160" s="39">
        <v>9685</v>
      </c>
      <c r="AN160" s="39">
        <v>45</v>
      </c>
      <c r="AO160" s="34">
        <v>250</v>
      </c>
      <c r="AP160" s="34">
        <v>34</v>
      </c>
      <c r="AQ160" s="17">
        <v>9934</v>
      </c>
      <c r="AR160" s="17">
        <v>10227</v>
      </c>
      <c r="AS160" s="22">
        <v>9669.3602835080837</v>
      </c>
      <c r="AT160" s="22">
        <v>9972.7602802587771</v>
      </c>
      <c r="AU160" s="36" t="s">
        <v>60</v>
      </c>
      <c r="AV160" s="35"/>
      <c r="AW160" s="37">
        <v>9563</v>
      </c>
      <c r="AX160" s="37">
        <v>9979</v>
      </c>
      <c r="AY160" s="35" t="s">
        <v>33</v>
      </c>
      <c r="AZ160" s="70"/>
      <c r="BA160" s="70"/>
    </row>
    <row r="161" spans="1:53" ht="26.4" x14ac:dyDescent="0.25">
      <c r="A161" s="26" t="s">
        <v>777</v>
      </c>
      <c r="B161" s="10" t="s">
        <v>415</v>
      </c>
      <c r="C161" s="55" t="s">
        <v>414</v>
      </c>
      <c r="D161" s="58">
        <v>42.419483</v>
      </c>
      <c r="E161" s="58">
        <v>-126.218667</v>
      </c>
      <c r="F161" s="58" t="s">
        <v>17</v>
      </c>
      <c r="G161" s="60">
        <v>11970</v>
      </c>
      <c r="H161" s="52">
        <v>1.1521739130434783</v>
      </c>
      <c r="I161" s="10" t="s">
        <v>416</v>
      </c>
      <c r="J161" s="34" t="s">
        <v>20</v>
      </c>
      <c r="K161" s="34" t="s">
        <v>20</v>
      </c>
      <c r="L161" s="34" t="s">
        <v>20</v>
      </c>
      <c r="M161" s="34" t="s">
        <v>20</v>
      </c>
      <c r="N161" s="34" t="s">
        <v>20</v>
      </c>
      <c r="O161" s="34" t="s">
        <v>20</v>
      </c>
      <c r="P161" s="34" t="s">
        <v>20</v>
      </c>
      <c r="Q161" s="34" t="s">
        <v>20</v>
      </c>
      <c r="R161" s="34" t="s">
        <v>20</v>
      </c>
      <c r="S161" s="34" t="s">
        <v>21</v>
      </c>
      <c r="T161" s="34">
        <v>0.5</v>
      </c>
      <c r="U161" s="34" t="s">
        <v>20</v>
      </c>
      <c r="V161" s="28" t="str">
        <f t="shared" si="14"/>
        <v>No</v>
      </c>
      <c r="W161" s="34" t="s">
        <v>20</v>
      </c>
      <c r="X161" s="28">
        <f t="shared" si="15"/>
        <v>0</v>
      </c>
      <c r="Y161" s="34">
        <f t="shared" si="11"/>
        <v>0.5</v>
      </c>
      <c r="Z161" s="34" t="s">
        <v>21</v>
      </c>
      <c r="AA161" s="34" t="s">
        <v>808</v>
      </c>
      <c r="AB161" s="29" t="str">
        <f t="shared" si="12"/>
        <v>No radiocarbon age analysis</v>
      </c>
      <c r="AC161" s="34" t="s">
        <v>20</v>
      </c>
      <c r="AD161" s="34" t="s">
        <v>21</v>
      </c>
      <c r="AE161" s="34">
        <f t="shared" si="13"/>
        <v>2</v>
      </c>
      <c r="AF161" s="34" t="s">
        <v>20</v>
      </c>
      <c r="AG161" s="35" t="s">
        <v>417</v>
      </c>
      <c r="AH161" s="34" t="s">
        <v>418</v>
      </c>
      <c r="AI161" s="34">
        <v>15</v>
      </c>
      <c r="AJ161" s="28" t="s">
        <v>23</v>
      </c>
      <c r="AK161" s="34" t="s">
        <v>21</v>
      </c>
      <c r="AL161" s="34" t="s">
        <v>24</v>
      </c>
      <c r="AM161" s="41"/>
      <c r="AN161" s="41"/>
      <c r="AO161" s="34"/>
      <c r="AP161" s="34"/>
      <c r="AQ161" s="68" t="s">
        <v>25</v>
      </c>
      <c r="AR161" s="68"/>
      <c r="AS161" s="22">
        <v>200</v>
      </c>
      <c r="AT161" s="22">
        <v>300</v>
      </c>
      <c r="AU161" s="36" t="s">
        <v>141</v>
      </c>
      <c r="AV161" s="35"/>
      <c r="AW161" s="37">
        <v>139</v>
      </c>
      <c r="AX161" s="37">
        <v>371</v>
      </c>
      <c r="AY161" s="35" t="s">
        <v>33</v>
      </c>
      <c r="AZ161" s="69" t="s">
        <v>69</v>
      </c>
      <c r="BA161" s="71" t="s">
        <v>419</v>
      </c>
    </row>
    <row r="162" spans="1:53" ht="26.4" x14ac:dyDescent="0.25">
      <c r="A162" s="26" t="s">
        <v>777</v>
      </c>
      <c r="B162" s="10" t="s">
        <v>420</v>
      </c>
      <c r="C162" s="56"/>
      <c r="D162" s="57"/>
      <c r="E162" s="57"/>
      <c r="F162" s="57"/>
      <c r="G162" s="57"/>
      <c r="H162" s="53"/>
      <c r="I162" s="10" t="s">
        <v>421</v>
      </c>
      <c r="J162" s="34" t="s">
        <v>20</v>
      </c>
      <c r="K162" s="34" t="s">
        <v>20</v>
      </c>
      <c r="L162" s="34" t="s">
        <v>20</v>
      </c>
      <c r="M162" s="34" t="s">
        <v>20</v>
      </c>
      <c r="N162" s="34" t="s">
        <v>20</v>
      </c>
      <c r="O162" s="34" t="s">
        <v>20</v>
      </c>
      <c r="P162" s="34" t="s">
        <v>20</v>
      </c>
      <c r="Q162" s="34" t="s">
        <v>20</v>
      </c>
      <c r="R162" s="34" t="s">
        <v>21</v>
      </c>
      <c r="S162" s="34" t="s">
        <v>20</v>
      </c>
      <c r="T162" s="34">
        <f t="shared" ref="T162" si="16">COUNTIF(J162:S162,TRUE)</f>
        <v>0</v>
      </c>
      <c r="U162" s="34" t="s">
        <v>21</v>
      </c>
      <c r="V162" s="28" t="str">
        <f t="shared" si="14"/>
        <v>Yes</v>
      </c>
      <c r="W162" s="34" t="s">
        <v>20</v>
      </c>
      <c r="X162" s="28">
        <f t="shared" si="15"/>
        <v>2</v>
      </c>
      <c r="Y162" s="34">
        <f t="shared" si="11"/>
        <v>2</v>
      </c>
      <c r="Z162" s="34" t="s">
        <v>21</v>
      </c>
      <c r="AA162" s="34" t="s">
        <v>21</v>
      </c>
      <c r="AB162" s="29" t="str">
        <f t="shared" si="12"/>
        <v>Yes</v>
      </c>
      <c r="AC162" s="34" t="s">
        <v>20</v>
      </c>
      <c r="AD162" s="34" t="s">
        <v>21</v>
      </c>
      <c r="AE162" s="34">
        <f t="shared" si="13"/>
        <v>4</v>
      </c>
      <c r="AF162" s="34" t="s">
        <v>20</v>
      </c>
      <c r="AG162" s="35" t="s">
        <v>422</v>
      </c>
      <c r="AH162" s="34" t="s">
        <v>423</v>
      </c>
      <c r="AI162" s="34">
        <v>6</v>
      </c>
      <c r="AJ162" s="28" t="s">
        <v>23</v>
      </c>
      <c r="AK162" s="34" t="s">
        <v>21</v>
      </c>
      <c r="AL162" s="34" t="s">
        <v>24</v>
      </c>
      <c r="AM162" s="39">
        <v>1695</v>
      </c>
      <c r="AN162" s="39">
        <v>45</v>
      </c>
      <c r="AO162" s="34">
        <v>250</v>
      </c>
      <c r="AP162" s="34">
        <v>34</v>
      </c>
      <c r="AQ162" s="17">
        <v>717</v>
      </c>
      <c r="AR162" s="17">
        <v>922</v>
      </c>
      <c r="AS162" s="22">
        <v>379.20869472325171</v>
      </c>
      <c r="AT162" s="22">
        <v>586.87553408717804</v>
      </c>
      <c r="AU162" s="36" t="s">
        <v>145</v>
      </c>
      <c r="AV162" s="35"/>
      <c r="AW162" s="37">
        <v>384</v>
      </c>
      <c r="AX162" s="37">
        <v>573</v>
      </c>
      <c r="AY162" s="35" t="s">
        <v>33</v>
      </c>
      <c r="AZ162" s="70"/>
      <c r="BA162" s="70"/>
    </row>
    <row r="163" spans="1:53" ht="26.4" x14ac:dyDescent="0.25">
      <c r="A163" s="26" t="s">
        <v>777</v>
      </c>
      <c r="B163" s="10" t="s">
        <v>424</v>
      </c>
      <c r="C163" s="56"/>
      <c r="D163" s="57"/>
      <c r="E163" s="57"/>
      <c r="F163" s="57"/>
      <c r="G163" s="57"/>
      <c r="H163" s="53"/>
      <c r="I163" s="10" t="s">
        <v>425</v>
      </c>
      <c r="J163" s="34" t="s">
        <v>20</v>
      </c>
      <c r="K163" s="34" t="s">
        <v>20</v>
      </c>
      <c r="L163" s="34" t="s">
        <v>20</v>
      </c>
      <c r="M163" s="34" t="s">
        <v>20</v>
      </c>
      <c r="N163" s="34" t="s">
        <v>20</v>
      </c>
      <c r="O163" s="34" t="s">
        <v>20</v>
      </c>
      <c r="P163" s="34" t="s">
        <v>20</v>
      </c>
      <c r="Q163" s="34" t="s">
        <v>20</v>
      </c>
      <c r="R163" s="34" t="s">
        <v>20</v>
      </c>
      <c r="S163" s="34" t="s">
        <v>21</v>
      </c>
      <c r="T163" s="34">
        <v>0.5</v>
      </c>
      <c r="U163" s="34" t="s">
        <v>20</v>
      </c>
      <c r="V163" s="28" t="str">
        <f t="shared" si="14"/>
        <v>No</v>
      </c>
      <c r="W163" s="34" t="s">
        <v>20</v>
      </c>
      <c r="X163" s="28">
        <f t="shared" si="15"/>
        <v>0</v>
      </c>
      <c r="Y163" s="34">
        <f t="shared" si="11"/>
        <v>0.5</v>
      </c>
      <c r="Z163" s="34" t="s">
        <v>21</v>
      </c>
      <c r="AA163" s="34" t="s">
        <v>808</v>
      </c>
      <c r="AB163" s="29" t="str">
        <f t="shared" si="12"/>
        <v>No radiocarbon age analysis</v>
      </c>
      <c r="AC163" s="34" t="s">
        <v>20</v>
      </c>
      <c r="AD163" s="34" t="s">
        <v>20</v>
      </c>
      <c r="AE163" s="34">
        <f t="shared" si="13"/>
        <v>1</v>
      </c>
      <c r="AF163" s="34" t="s">
        <v>20</v>
      </c>
      <c r="AG163" s="35" t="s">
        <v>422</v>
      </c>
      <c r="AH163" s="34"/>
      <c r="AI163" s="34">
        <v>6</v>
      </c>
      <c r="AJ163" s="34" t="s">
        <v>68</v>
      </c>
      <c r="AK163" s="34" t="s">
        <v>20</v>
      </c>
      <c r="AL163" s="34" t="s">
        <v>24</v>
      </c>
      <c r="AM163" s="39"/>
      <c r="AN163" s="39"/>
      <c r="AO163" s="34"/>
      <c r="AP163" s="34"/>
      <c r="AQ163" s="68" t="s">
        <v>25</v>
      </c>
      <c r="AR163" s="68"/>
      <c r="AS163" s="22">
        <v>440</v>
      </c>
      <c r="AT163" s="22">
        <v>670</v>
      </c>
      <c r="AU163" s="36" t="s">
        <v>426</v>
      </c>
      <c r="AV163" s="35"/>
      <c r="AW163" s="37">
        <v>426.1761610977353</v>
      </c>
      <c r="AX163" s="37">
        <v>661.22923779764767</v>
      </c>
      <c r="AY163" s="35" t="s">
        <v>106</v>
      </c>
      <c r="AZ163" s="70"/>
      <c r="BA163" s="70"/>
    </row>
    <row r="164" spans="1:53" ht="26.4" x14ac:dyDescent="0.25">
      <c r="A164" s="26" t="s">
        <v>777</v>
      </c>
      <c r="B164" s="10" t="s">
        <v>427</v>
      </c>
      <c r="C164" s="56"/>
      <c r="D164" s="57"/>
      <c r="E164" s="57"/>
      <c r="F164" s="57"/>
      <c r="G164" s="57"/>
      <c r="H164" s="53"/>
      <c r="I164" s="10" t="s">
        <v>428</v>
      </c>
      <c r="J164" s="34" t="s">
        <v>20</v>
      </c>
      <c r="K164" s="34" t="s">
        <v>20</v>
      </c>
      <c r="L164" s="34" t="s">
        <v>20</v>
      </c>
      <c r="M164" s="34" t="s">
        <v>20</v>
      </c>
      <c r="N164" s="34" t="s">
        <v>20</v>
      </c>
      <c r="O164" s="34" t="s">
        <v>20</v>
      </c>
      <c r="P164" s="34" t="s">
        <v>20</v>
      </c>
      <c r="Q164" s="34" t="s">
        <v>20</v>
      </c>
      <c r="R164" s="34" t="s">
        <v>21</v>
      </c>
      <c r="S164" s="34" t="s">
        <v>20</v>
      </c>
      <c r="T164" s="34">
        <v>1</v>
      </c>
      <c r="U164" s="34" t="s">
        <v>21</v>
      </c>
      <c r="V164" s="28" t="str">
        <f t="shared" si="14"/>
        <v>Yes</v>
      </c>
      <c r="W164" s="34" t="s">
        <v>20</v>
      </c>
      <c r="X164" s="28">
        <f t="shared" si="15"/>
        <v>2</v>
      </c>
      <c r="Y164" s="34">
        <f t="shared" si="11"/>
        <v>3</v>
      </c>
      <c r="Z164" s="34" t="s">
        <v>21</v>
      </c>
      <c r="AA164" s="34" t="s">
        <v>21</v>
      </c>
      <c r="AB164" s="29" t="str">
        <f t="shared" si="12"/>
        <v>Yes</v>
      </c>
      <c r="AC164" s="34" t="s">
        <v>20</v>
      </c>
      <c r="AD164" s="34" t="s">
        <v>21</v>
      </c>
      <c r="AE164" s="34">
        <f t="shared" si="13"/>
        <v>4</v>
      </c>
      <c r="AF164" s="34" t="s">
        <v>20</v>
      </c>
      <c r="AG164" s="35" t="s">
        <v>429</v>
      </c>
      <c r="AH164" s="34" t="s">
        <v>67</v>
      </c>
      <c r="AI164" s="34">
        <v>12</v>
      </c>
      <c r="AJ164" s="28" t="s">
        <v>23</v>
      </c>
      <c r="AK164" s="34" t="s">
        <v>21</v>
      </c>
      <c r="AL164" s="34" t="s">
        <v>24</v>
      </c>
      <c r="AM164" s="42">
        <v>1845</v>
      </c>
      <c r="AN164" s="42">
        <v>40</v>
      </c>
      <c r="AO164" s="34">
        <v>250</v>
      </c>
      <c r="AP164" s="34">
        <v>34</v>
      </c>
      <c r="AQ164" s="18">
        <v>775</v>
      </c>
      <c r="AR164" s="18">
        <v>906</v>
      </c>
      <c r="AS164" s="22">
        <v>675.01274267101201</v>
      </c>
      <c r="AT164" s="22">
        <v>809.79500182370532</v>
      </c>
      <c r="AU164" s="36" t="s">
        <v>148</v>
      </c>
      <c r="AV164" s="35" t="s">
        <v>813</v>
      </c>
      <c r="AW164" s="37">
        <v>679</v>
      </c>
      <c r="AX164" s="37">
        <v>905</v>
      </c>
      <c r="AY164" s="35" t="s">
        <v>33</v>
      </c>
      <c r="AZ164" s="70"/>
      <c r="BA164" s="70"/>
    </row>
    <row r="165" spans="1:53" ht="26.4" x14ac:dyDescent="0.25">
      <c r="A165" s="26" t="s">
        <v>777</v>
      </c>
      <c r="B165" s="10" t="s">
        <v>430</v>
      </c>
      <c r="C165" s="56"/>
      <c r="D165" s="57"/>
      <c r="E165" s="57"/>
      <c r="F165" s="57"/>
      <c r="G165" s="57"/>
      <c r="H165" s="53"/>
      <c r="I165" s="10" t="s">
        <v>431</v>
      </c>
      <c r="J165" s="34" t="s">
        <v>20</v>
      </c>
      <c r="K165" s="34" t="s">
        <v>20</v>
      </c>
      <c r="L165" s="34" t="s">
        <v>20</v>
      </c>
      <c r="M165" s="34" t="s">
        <v>20</v>
      </c>
      <c r="N165" s="34" t="s">
        <v>20</v>
      </c>
      <c r="O165" s="34" t="s">
        <v>20</v>
      </c>
      <c r="P165" s="34" t="s">
        <v>20</v>
      </c>
      <c r="Q165" s="34" t="s">
        <v>20</v>
      </c>
      <c r="R165" s="34" t="s">
        <v>20</v>
      </c>
      <c r="S165" s="34" t="s">
        <v>21</v>
      </c>
      <c r="T165" s="34">
        <v>0.5</v>
      </c>
      <c r="U165" s="34" t="s">
        <v>20</v>
      </c>
      <c r="V165" s="28" t="str">
        <f t="shared" si="14"/>
        <v>No</v>
      </c>
      <c r="W165" s="34" t="s">
        <v>20</v>
      </c>
      <c r="X165" s="28">
        <f t="shared" si="15"/>
        <v>0</v>
      </c>
      <c r="Y165" s="34">
        <f t="shared" si="11"/>
        <v>0.5</v>
      </c>
      <c r="Z165" s="34" t="s">
        <v>20</v>
      </c>
      <c r="AA165" s="34" t="s">
        <v>808</v>
      </c>
      <c r="AB165" s="29" t="str">
        <f t="shared" si="12"/>
        <v>No radiocarbon age analysis</v>
      </c>
      <c r="AC165" s="34" t="s">
        <v>20</v>
      </c>
      <c r="AD165" s="34" t="s">
        <v>808</v>
      </c>
      <c r="AE165" s="34">
        <f t="shared" si="13"/>
        <v>0</v>
      </c>
      <c r="AF165" s="34" t="s">
        <v>20</v>
      </c>
      <c r="AG165" s="35" t="s">
        <v>432</v>
      </c>
      <c r="AH165" s="34"/>
      <c r="AI165" s="34">
        <v>6</v>
      </c>
      <c r="AJ165" s="34" t="s">
        <v>68</v>
      </c>
      <c r="AK165" s="34" t="s">
        <v>20</v>
      </c>
      <c r="AL165" s="34" t="s">
        <v>24</v>
      </c>
      <c r="AM165" s="39"/>
      <c r="AN165" s="39"/>
      <c r="AO165" s="34"/>
      <c r="AP165" s="34"/>
      <c r="AQ165" s="68" t="s">
        <v>25</v>
      </c>
      <c r="AR165" s="68"/>
      <c r="AS165" s="22">
        <v>970</v>
      </c>
      <c r="AT165" s="22">
        <v>1200</v>
      </c>
      <c r="AU165" s="36" t="s">
        <v>309</v>
      </c>
      <c r="AV165" s="35"/>
      <c r="AW165" s="37">
        <v>943</v>
      </c>
      <c r="AX165" s="37">
        <v>1176</v>
      </c>
      <c r="AY165" s="35" t="s">
        <v>106</v>
      </c>
      <c r="AZ165" s="70"/>
      <c r="BA165" s="70"/>
    </row>
    <row r="166" spans="1:53" ht="26.4" x14ac:dyDescent="0.25">
      <c r="A166" s="26" t="s">
        <v>777</v>
      </c>
      <c r="B166" s="10" t="s">
        <v>433</v>
      </c>
      <c r="C166" s="56"/>
      <c r="D166" s="57"/>
      <c r="E166" s="57"/>
      <c r="F166" s="57"/>
      <c r="G166" s="57"/>
      <c r="H166" s="53"/>
      <c r="I166" s="10" t="s">
        <v>428</v>
      </c>
      <c r="J166" s="34" t="s">
        <v>20</v>
      </c>
      <c r="K166" s="34" t="s">
        <v>20</v>
      </c>
      <c r="L166" s="34" t="s">
        <v>20</v>
      </c>
      <c r="M166" s="34" t="s">
        <v>20</v>
      </c>
      <c r="N166" s="34" t="s">
        <v>20</v>
      </c>
      <c r="O166" s="34" t="s">
        <v>20</v>
      </c>
      <c r="P166" s="34" t="s">
        <v>20</v>
      </c>
      <c r="Q166" s="34" t="s">
        <v>20</v>
      </c>
      <c r="R166" s="34" t="s">
        <v>21</v>
      </c>
      <c r="S166" s="34" t="s">
        <v>20</v>
      </c>
      <c r="T166" s="34">
        <f>COUNTIF(J166:S166,TRUE)</f>
        <v>0</v>
      </c>
      <c r="U166" s="34" t="s">
        <v>21</v>
      </c>
      <c r="V166" s="28" t="str">
        <f t="shared" si="14"/>
        <v>Yes</v>
      </c>
      <c r="W166" s="34" t="s">
        <v>20</v>
      </c>
      <c r="X166" s="28">
        <f t="shared" si="15"/>
        <v>2</v>
      </c>
      <c r="Y166" s="34">
        <f t="shared" si="11"/>
        <v>2</v>
      </c>
      <c r="Z166" s="34" t="s">
        <v>21</v>
      </c>
      <c r="AA166" s="34" t="s">
        <v>21</v>
      </c>
      <c r="AB166" s="29" t="str">
        <f t="shared" si="12"/>
        <v>Yes</v>
      </c>
      <c r="AC166" s="34" t="s">
        <v>20</v>
      </c>
      <c r="AD166" s="34" t="s">
        <v>21</v>
      </c>
      <c r="AE166" s="34">
        <f t="shared" si="13"/>
        <v>4</v>
      </c>
      <c r="AF166" s="34" t="s">
        <v>20</v>
      </c>
      <c r="AG166" s="35" t="s">
        <v>432</v>
      </c>
      <c r="AH166" s="34" t="s">
        <v>67</v>
      </c>
      <c r="AI166" s="34">
        <v>9</v>
      </c>
      <c r="AJ166" s="28" t="s">
        <v>23</v>
      </c>
      <c r="AK166" s="34" t="s">
        <v>21</v>
      </c>
      <c r="AL166" s="34" t="s">
        <v>24</v>
      </c>
      <c r="AM166" s="39">
        <v>2110</v>
      </c>
      <c r="AN166" s="39">
        <v>40</v>
      </c>
      <c r="AO166" s="34">
        <v>250</v>
      </c>
      <c r="AP166" s="34">
        <v>34</v>
      </c>
      <c r="AQ166" s="17">
        <v>1166</v>
      </c>
      <c r="AR166" s="17">
        <v>1357</v>
      </c>
      <c r="AS166" s="22">
        <v>1097.6489587719095</v>
      </c>
      <c r="AT166" s="22">
        <v>1289.904825454355</v>
      </c>
      <c r="AU166" s="36" t="s">
        <v>152</v>
      </c>
      <c r="AV166" s="35" t="s">
        <v>813</v>
      </c>
      <c r="AW166" s="37">
        <v>1119</v>
      </c>
      <c r="AX166" s="37">
        <v>1348</v>
      </c>
      <c r="AY166" s="35" t="s">
        <v>33</v>
      </c>
      <c r="AZ166" s="70"/>
      <c r="BA166" s="70"/>
    </row>
    <row r="167" spans="1:53" ht="26.4" x14ac:dyDescent="0.25">
      <c r="A167" s="26" t="s">
        <v>777</v>
      </c>
      <c r="B167" s="10" t="s">
        <v>434</v>
      </c>
      <c r="C167" s="56"/>
      <c r="D167" s="57"/>
      <c r="E167" s="57"/>
      <c r="F167" s="57"/>
      <c r="G167" s="57"/>
      <c r="H167" s="53"/>
      <c r="I167" s="10" t="s">
        <v>435</v>
      </c>
      <c r="J167" s="34" t="s">
        <v>20</v>
      </c>
      <c r="K167" s="34" t="s">
        <v>20</v>
      </c>
      <c r="L167" s="34" t="s">
        <v>20</v>
      </c>
      <c r="M167" s="34" t="s">
        <v>20</v>
      </c>
      <c r="N167" s="34" t="s">
        <v>20</v>
      </c>
      <c r="O167" s="34" t="s">
        <v>20</v>
      </c>
      <c r="P167" s="34" t="s">
        <v>20</v>
      </c>
      <c r="Q167" s="34" t="s">
        <v>20</v>
      </c>
      <c r="R167" s="34" t="s">
        <v>20</v>
      </c>
      <c r="S167" s="34" t="s">
        <v>21</v>
      </c>
      <c r="T167" s="34">
        <v>0.5</v>
      </c>
      <c r="U167" s="34" t="s">
        <v>20</v>
      </c>
      <c r="V167" s="28" t="str">
        <f t="shared" si="14"/>
        <v>No</v>
      </c>
      <c r="W167" s="34" t="s">
        <v>20</v>
      </c>
      <c r="X167" s="28">
        <f t="shared" si="15"/>
        <v>0</v>
      </c>
      <c r="Y167" s="34">
        <f t="shared" si="11"/>
        <v>0.5</v>
      </c>
      <c r="Z167" s="34" t="s">
        <v>20</v>
      </c>
      <c r="AA167" s="34" t="s">
        <v>808</v>
      </c>
      <c r="AB167" s="29" t="str">
        <f t="shared" si="12"/>
        <v>No radiocarbon age analysis</v>
      </c>
      <c r="AC167" s="34" t="s">
        <v>20</v>
      </c>
      <c r="AD167" s="34" t="s">
        <v>808</v>
      </c>
      <c r="AE167" s="34">
        <f t="shared" si="13"/>
        <v>0</v>
      </c>
      <c r="AF167" s="34" t="s">
        <v>20</v>
      </c>
      <c r="AG167" s="35" t="s">
        <v>432</v>
      </c>
      <c r="AH167" s="34"/>
      <c r="AI167" s="34">
        <v>6</v>
      </c>
      <c r="AJ167" s="34" t="s">
        <v>68</v>
      </c>
      <c r="AK167" s="34" t="s">
        <v>20</v>
      </c>
      <c r="AL167" s="34" t="s">
        <v>24</v>
      </c>
      <c r="AM167" s="41"/>
      <c r="AN167" s="41"/>
      <c r="AO167" s="34"/>
      <c r="AP167" s="34"/>
      <c r="AQ167" s="68" t="s">
        <v>25</v>
      </c>
      <c r="AR167" s="68"/>
      <c r="AS167" s="22">
        <v>1260</v>
      </c>
      <c r="AT167" s="22">
        <v>1500</v>
      </c>
      <c r="AU167" s="36" t="s">
        <v>313</v>
      </c>
      <c r="AV167" s="35"/>
      <c r="AW167" s="37">
        <v>1285</v>
      </c>
      <c r="AX167" s="37">
        <v>1548</v>
      </c>
      <c r="AY167" s="35" t="s">
        <v>106</v>
      </c>
      <c r="AZ167" s="70"/>
      <c r="BA167" s="70"/>
    </row>
    <row r="168" spans="1:53" ht="26.4" x14ac:dyDescent="0.25">
      <c r="A168" s="26" t="s">
        <v>777</v>
      </c>
      <c r="B168" s="10" t="s">
        <v>436</v>
      </c>
      <c r="C168" s="56"/>
      <c r="D168" s="57"/>
      <c r="E168" s="57"/>
      <c r="F168" s="57"/>
      <c r="G168" s="57"/>
      <c r="H168" s="53"/>
      <c r="I168" s="11" t="s">
        <v>437</v>
      </c>
      <c r="J168" s="34" t="s">
        <v>20</v>
      </c>
      <c r="K168" s="34" t="s">
        <v>20</v>
      </c>
      <c r="L168" s="34" t="s">
        <v>20</v>
      </c>
      <c r="M168" s="34" t="s">
        <v>20</v>
      </c>
      <c r="N168" s="34" t="s">
        <v>20</v>
      </c>
      <c r="O168" s="34" t="s">
        <v>20</v>
      </c>
      <c r="P168" s="34" t="s">
        <v>20</v>
      </c>
      <c r="Q168" s="34" t="s">
        <v>20</v>
      </c>
      <c r="R168" s="34" t="s">
        <v>21</v>
      </c>
      <c r="S168" s="34" t="s">
        <v>20</v>
      </c>
      <c r="T168" s="34">
        <f>COUNTIF(J168:S168,TRUE)</f>
        <v>0</v>
      </c>
      <c r="U168" s="34" t="s">
        <v>21</v>
      </c>
      <c r="V168" s="28" t="str">
        <f t="shared" si="14"/>
        <v>Yes</v>
      </c>
      <c r="W168" s="34" t="s">
        <v>20</v>
      </c>
      <c r="X168" s="28">
        <f t="shared" si="15"/>
        <v>2</v>
      </c>
      <c r="Y168" s="34">
        <f t="shared" si="11"/>
        <v>2</v>
      </c>
      <c r="Z168" s="34" t="s">
        <v>21</v>
      </c>
      <c r="AA168" s="34" t="s">
        <v>21</v>
      </c>
      <c r="AB168" s="29" t="str">
        <f t="shared" si="12"/>
        <v>Yes</v>
      </c>
      <c r="AC168" s="34" t="s">
        <v>20</v>
      </c>
      <c r="AD168" s="34" t="s">
        <v>21</v>
      </c>
      <c r="AE168" s="34">
        <f t="shared" si="13"/>
        <v>4</v>
      </c>
      <c r="AF168" s="34" t="s">
        <v>20</v>
      </c>
      <c r="AG168" s="35" t="s">
        <v>432</v>
      </c>
      <c r="AH168" s="34" t="s">
        <v>438</v>
      </c>
      <c r="AI168" s="34">
        <v>21</v>
      </c>
      <c r="AJ168" s="28" t="s">
        <v>23</v>
      </c>
      <c r="AK168" s="34" t="s">
        <v>21</v>
      </c>
      <c r="AL168" s="34" t="s">
        <v>24</v>
      </c>
      <c r="AM168" s="39">
        <v>2425</v>
      </c>
      <c r="AN168" s="39">
        <v>45</v>
      </c>
      <c r="AO168" s="34">
        <v>250</v>
      </c>
      <c r="AP168" s="34">
        <v>34</v>
      </c>
      <c r="AQ168" s="17">
        <v>1448</v>
      </c>
      <c r="AR168" s="17">
        <v>1732</v>
      </c>
      <c r="AS168" s="22">
        <v>1382.9803575477333</v>
      </c>
      <c r="AT168" s="22">
        <v>1667.899740914025</v>
      </c>
      <c r="AU168" s="36" t="s">
        <v>78</v>
      </c>
      <c r="AV168" s="35" t="s">
        <v>813</v>
      </c>
      <c r="AW168" s="37">
        <v>1384</v>
      </c>
      <c r="AX168" s="37">
        <v>1731</v>
      </c>
      <c r="AY168" s="35" t="s">
        <v>33</v>
      </c>
      <c r="AZ168" s="70"/>
      <c r="BA168" s="70"/>
    </row>
    <row r="169" spans="1:53" ht="26.4" x14ac:dyDescent="0.25">
      <c r="A169" s="26" t="s">
        <v>777</v>
      </c>
      <c r="B169" s="10" t="s">
        <v>439</v>
      </c>
      <c r="C169" s="56"/>
      <c r="D169" s="57"/>
      <c r="E169" s="57"/>
      <c r="F169" s="57"/>
      <c r="G169" s="57"/>
      <c r="H169" s="53"/>
      <c r="I169" s="10" t="s">
        <v>440</v>
      </c>
      <c r="J169" s="34" t="s">
        <v>20</v>
      </c>
      <c r="K169" s="34" t="s">
        <v>20</v>
      </c>
      <c r="L169" s="34" t="s">
        <v>20</v>
      </c>
      <c r="M169" s="34" t="s">
        <v>20</v>
      </c>
      <c r="N169" s="34" t="s">
        <v>20</v>
      </c>
      <c r="O169" s="34" t="s">
        <v>20</v>
      </c>
      <c r="P169" s="34" t="s">
        <v>20</v>
      </c>
      <c r="Q169" s="34" t="s">
        <v>20</v>
      </c>
      <c r="R169" s="34" t="s">
        <v>20</v>
      </c>
      <c r="S169" s="34" t="s">
        <v>21</v>
      </c>
      <c r="T169" s="34">
        <v>0.5</v>
      </c>
      <c r="U169" s="34" t="s">
        <v>20</v>
      </c>
      <c r="V169" s="28" t="str">
        <f t="shared" si="14"/>
        <v>No</v>
      </c>
      <c r="W169" s="34" t="s">
        <v>20</v>
      </c>
      <c r="X169" s="28">
        <f t="shared" si="15"/>
        <v>0</v>
      </c>
      <c r="Y169" s="34">
        <f t="shared" si="11"/>
        <v>0.5</v>
      </c>
      <c r="Z169" s="34" t="s">
        <v>20</v>
      </c>
      <c r="AA169" s="34" t="s">
        <v>808</v>
      </c>
      <c r="AB169" s="29" t="str">
        <f t="shared" si="12"/>
        <v>No radiocarbon age analysis</v>
      </c>
      <c r="AC169" s="34" t="s">
        <v>20</v>
      </c>
      <c r="AD169" s="34" t="s">
        <v>808</v>
      </c>
      <c r="AE169" s="34">
        <f t="shared" si="13"/>
        <v>0</v>
      </c>
      <c r="AF169" s="34" t="s">
        <v>20</v>
      </c>
      <c r="AG169" s="35" t="s">
        <v>432</v>
      </c>
      <c r="AH169" s="34"/>
      <c r="AI169" s="34">
        <v>6</v>
      </c>
      <c r="AJ169" s="34" t="s">
        <v>68</v>
      </c>
      <c r="AK169" s="34" t="s">
        <v>20</v>
      </c>
      <c r="AL169" s="34" t="s">
        <v>24</v>
      </c>
      <c r="AM169" s="39"/>
      <c r="AN169" s="39"/>
      <c r="AO169" s="34"/>
      <c r="AP169" s="34"/>
      <c r="AQ169" s="68" t="s">
        <v>25</v>
      </c>
      <c r="AR169" s="68"/>
      <c r="AS169" s="22">
        <v>1570</v>
      </c>
      <c r="AT169" s="22">
        <v>1920</v>
      </c>
      <c r="AU169" s="36" t="s">
        <v>319</v>
      </c>
      <c r="AV169" s="35"/>
      <c r="AW169" s="37">
        <v>1662</v>
      </c>
      <c r="AX169" s="37">
        <v>1989</v>
      </c>
      <c r="AY169" s="35" t="s">
        <v>106</v>
      </c>
      <c r="AZ169" s="70"/>
      <c r="BA169" s="70"/>
    </row>
    <row r="170" spans="1:53" ht="26.4" x14ac:dyDescent="0.25">
      <c r="A170" s="26" t="s">
        <v>777</v>
      </c>
      <c r="B170" s="10" t="s">
        <v>441</v>
      </c>
      <c r="C170" s="56"/>
      <c r="D170" s="57"/>
      <c r="E170" s="57"/>
      <c r="F170" s="57"/>
      <c r="G170" s="57"/>
      <c r="H170" s="53"/>
      <c r="I170" s="10" t="s">
        <v>440</v>
      </c>
      <c r="J170" s="34" t="s">
        <v>20</v>
      </c>
      <c r="K170" s="34" t="s">
        <v>20</v>
      </c>
      <c r="L170" s="34" t="s">
        <v>20</v>
      </c>
      <c r="M170" s="34" t="s">
        <v>20</v>
      </c>
      <c r="N170" s="34" t="s">
        <v>20</v>
      </c>
      <c r="O170" s="34" t="s">
        <v>20</v>
      </c>
      <c r="P170" s="34" t="s">
        <v>20</v>
      </c>
      <c r="Q170" s="34" t="s">
        <v>20</v>
      </c>
      <c r="R170" s="34" t="s">
        <v>20</v>
      </c>
      <c r="S170" s="34" t="s">
        <v>21</v>
      </c>
      <c r="T170" s="34">
        <v>0.5</v>
      </c>
      <c r="U170" s="34" t="s">
        <v>20</v>
      </c>
      <c r="V170" s="28" t="str">
        <f t="shared" si="14"/>
        <v>No</v>
      </c>
      <c r="W170" s="34" t="s">
        <v>20</v>
      </c>
      <c r="X170" s="28">
        <f t="shared" si="15"/>
        <v>0</v>
      </c>
      <c r="Y170" s="34">
        <f t="shared" si="11"/>
        <v>0.5</v>
      </c>
      <c r="Z170" s="34" t="s">
        <v>20</v>
      </c>
      <c r="AA170" s="34" t="s">
        <v>808</v>
      </c>
      <c r="AB170" s="29" t="str">
        <f t="shared" si="12"/>
        <v>No radiocarbon age analysis</v>
      </c>
      <c r="AC170" s="34" t="s">
        <v>20</v>
      </c>
      <c r="AD170" s="34" t="s">
        <v>808</v>
      </c>
      <c r="AE170" s="34">
        <f t="shared" si="13"/>
        <v>0</v>
      </c>
      <c r="AF170" s="34" t="s">
        <v>20</v>
      </c>
      <c r="AG170" s="35" t="s">
        <v>432</v>
      </c>
      <c r="AH170" s="34"/>
      <c r="AI170" s="34">
        <v>6</v>
      </c>
      <c r="AJ170" s="34" t="s">
        <v>68</v>
      </c>
      <c r="AK170" s="34" t="s">
        <v>20</v>
      </c>
      <c r="AL170" s="34" t="s">
        <v>24</v>
      </c>
      <c r="AM170" s="41"/>
      <c r="AN170" s="41"/>
      <c r="AO170" s="34"/>
      <c r="AP170" s="34"/>
      <c r="AQ170" s="68" t="s">
        <v>25</v>
      </c>
      <c r="AR170" s="68"/>
      <c r="AS170" s="22">
        <v>1850</v>
      </c>
      <c r="AT170" s="22">
        <v>2180</v>
      </c>
      <c r="AU170" s="36" t="s">
        <v>257</v>
      </c>
      <c r="AV170" s="35"/>
      <c r="AW170" s="37">
        <v>1883</v>
      </c>
      <c r="AX170" s="37">
        <v>2198</v>
      </c>
      <c r="AY170" s="35" t="s">
        <v>106</v>
      </c>
      <c r="AZ170" s="70"/>
      <c r="BA170" s="70"/>
    </row>
    <row r="171" spans="1:53" ht="26.4" x14ac:dyDescent="0.25">
      <c r="A171" s="26" t="s">
        <v>777</v>
      </c>
      <c r="B171" s="10" t="s">
        <v>442</v>
      </c>
      <c r="C171" s="56"/>
      <c r="D171" s="57"/>
      <c r="E171" s="57"/>
      <c r="F171" s="57"/>
      <c r="G171" s="57"/>
      <c r="H171" s="53"/>
      <c r="I171" s="10" t="s">
        <v>440</v>
      </c>
      <c r="J171" s="34" t="s">
        <v>20</v>
      </c>
      <c r="K171" s="34" t="s">
        <v>20</v>
      </c>
      <c r="L171" s="34" t="s">
        <v>20</v>
      </c>
      <c r="M171" s="34" t="s">
        <v>20</v>
      </c>
      <c r="N171" s="34" t="s">
        <v>20</v>
      </c>
      <c r="O171" s="34" t="s">
        <v>20</v>
      </c>
      <c r="P171" s="34" t="s">
        <v>20</v>
      </c>
      <c r="Q171" s="34" t="s">
        <v>20</v>
      </c>
      <c r="R171" s="34" t="s">
        <v>20</v>
      </c>
      <c r="S171" s="34" t="s">
        <v>21</v>
      </c>
      <c r="T171" s="34">
        <v>0.5</v>
      </c>
      <c r="U171" s="34" t="s">
        <v>20</v>
      </c>
      <c r="V171" s="28" t="str">
        <f t="shared" si="14"/>
        <v>No</v>
      </c>
      <c r="W171" s="34" t="s">
        <v>20</v>
      </c>
      <c r="X171" s="28">
        <f t="shared" si="15"/>
        <v>0</v>
      </c>
      <c r="Y171" s="34">
        <f t="shared" si="11"/>
        <v>0.5</v>
      </c>
      <c r="Z171" s="34" t="s">
        <v>20</v>
      </c>
      <c r="AA171" s="34" t="s">
        <v>808</v>
      </c>
      <c r="AB171" s="29" t="str">
        <f t="shared" si="12"/>
        <v>No radiocarbon age analysis</v>
      </c>
      <c r="AC171" s="34" t="s">
        <v>20</v>
      </c>
      <c r="AD171" s="34" t="s">
        <v>808</v>
      </c>
      <c r="AE171" s="34">
        <f t="shared" si="13"/>
        <v>0</v>
      </c>
      <c r="AF171" s="34" t="s">
        <v>20</v>
      </c>
      <c r="AG171" s="35" t="s">
        <v>432</v>
      </c>
      <c r="AH171" s="34"/>
      <c r="AI171" s="34">
        <v>6</v>
      </c>
      <c r="AJ171" s="34" t="s">
        <v>68</v>
      </c>
      <c r="AK171" s="34" t="s">
        <v>20</v>
      </c>
      <c r="AL171" s="34" t="s">
        <v>24</v>
      </c>
      <c r="AM171" s="39"/>
      <c r="AN171" s="39"/>
      <c r="AO171" s="34"/>
      <c r="AP171" s="34"/>
      <c r="AQ171" s="68" t="s">
        <v>25</v>
      </c>
      <c r="AR171" s="68"/>
      <c r="AS171" s="22">
        <v>2190</v>
      </c>
      <c r="AT171" s="22">
        <v>2470</v>
      </c>
      <c r="AU171" s="36" t="s">
        <v>324</v>
      </c>
      <c r="AV171" s="35"/>
      <c r="AW171" s="37">
        <v>2168</v>
      </c>
      <c r="AX171" s="37">
        <v>2456</v>
      </c>
      <c r="AY171" s="35" t="s">
        <v>106</v>
      </c>
      <c r="AZ171" s="70"/>
      <c r="BA171" s="70"/>
    </row>
    <row r="172" spans="1:53" ht="26.4" x14ac:dyDescent="0.25">
      <c r="A172" s="26" t="s">
        <v>777</v>
      </c>
      <c r="B172" s="10" t="s">
        <v>443</v>
      </c>
      <c r="C172" s="56"/>
      <c r="D172" s="57"/>
      <c r="E172" s="57"/>
      <c r="F172" s="57"/>
      <c r="G172" s="57"/>
      <c r="H172" s="53"/>
      <c r="I172" s="11" t="s">
        <v>444</v>
      </c>
      <c r="J172" s="34" t="s">
        <v>20</v>
      </c>
      <c r="K172" s="34" t="s">
        <v>20</v>
      </c>
      <c r="L172" s="34" t="s">
        <v>20</v>
      </c>
      <c r="M172" s="34" t="s">
        <v>20</v>
      </c>
      <c r="N172" s="34" t="s">
        <v>20</v>
      </c>
      <c r="O172" s="34" t="s">
        <v>20</v>
      </c>
      <c r="P172" s="34" t="s">
        <v>20</v>
      </c>
      <c r="Q172" s="34" t="s">
        <v>20</v>
      </c>
      <c r="R172" s="34" t="s">
        <v>21</v>
      </c>
      <c r="S172" s="34" t="s">
        <v>20</v>
      </c>
      <c r="T172" s="34">
        <f>COUNTIF(J172:S172,TRUE)</f>
        <v>0</v>
      </c>
      <c r="U172" s="34" t="s">
        <v>21</v>
      </c>
      <c r="V172" s="28" t="str">
        <f t="shared" si="14"/>
        <v>Yes</v>
      </c>
      <c r="W172" s="34" t="s">
        <v>20</v>
      </c>
      <c r="X172" s="28">
        <f t="shared" si="15"/>
        <v>2</v>
      </c>
      <c r="Y172" s="34">
        <f t="shared" si="11"/>
        <v>2</v>
      </c>
      <c r="Z172" s="34" t="s">
        <v>21</v>
      </c>
      <c r="AA172" s="34" t="s">
        <v>21</v>
      </c>
      <c r="AB172" s="29" t="str">
        <f t="shared" si="12"/>
        <v>Yes</v>
      </c>
      <c r="AC172" s="34" t="s">
        <v>20</v>
      </c>
      <c r="AD172" s="34" t="s">
        <v>21</v>
      </c>
      <c r="AE172" s="34">
        <f t="shared" si="13"/>
        <v>4</v>
      </c>
      <c r="AF172" s="34" t="s">
        <v>20</v>
      </c>
      <c r="AG172" s="35" t="s">
        <v>432</v>
      </c>
      <c r="AH172" s="34" t="s">
        <v>67</v>
      </c>
      <c r="AI172" s="34">
        <v>12</v>
      </c>
      <c r="AJ172" s="28" t="s">
        <v>23</v>
      </c>
      <c r="AK172" s="34" t="s">
        <v>21</v>
      </c>
      <c r="AL172" s="34" t="s">
        <v>24</v>
      </c>
      <c r="AM172" s="39">
        <v>3415</v>
      </c>
      <c r="AN172" s="39">
        <v>45</v>
      </c>
      <c r="AO172" s="34">
        <v>250</v>
      </c>
      <c r="AP172" s="34">
        <v>34</v>
      </c>
      <c r="AQ172" s="17">
        <v>2700</v>
      </c>
      <c r="AR172" s="17">
        <v>2914</v>
      </c>
      <c r="AS172" s="22">
        <v>2492.5422961723848</v>
      </c>
      <c r="AT172" s="22">
        <v>2708.6022709456956</v>
      </c>
      <c r="AU172" s="36" t="s">
        <v>32</v>
      </c>
      <c r="AV172" s="35" t="s">
        <v>813</v>
      </c>
      <c r="AW172" s="37">
        <v>2389</v>
      </c>
      <c r="AX172" s="37">
        <v>2673</v>
      </c>
      <c r="AY172" s="35" t="s">
        <v>33</v>
      </c>
      <c r="AZ172" s="70"/>
      <c r="BA172" s="70"/>
    </row>
    <row r="173" spans="1:53" ht="26.4" x14ac:dyDescent="0.25">
      <c r="A173" s="26" t="s">
        <v>777</v>
      </c>
      <c r="B173" s="10" t="s">
        <v>445</v>
      </c>
      <c r="C173" s="56"/>
      <c r="D173" s="57"/>
      <c r="E173" s="57"/>
      <c r="F173" s="57"/>
      <c r="G173" s="57"/>
      <c r="H173" s="53"/>
      <c r="I173" s="10" t="s">
        <v>446</v>
      </c>
      <c r="J173" s="34" t="s">
        <v>20</v>
      </c>
      <c r="K173" s="34" t="s">
        <v>20</v>
      </c>
      <c r="L173" s="34" t="s">
        <v>20</v>
      </c>
      <c r="M173" s="34" t="s">
        <v>20</v>
      </c>
      <c r="N173" s="34" t="s">
        <v>20</v>
      </c>
      <c r="O173" s="34" t="s">
        <v>20</v>
      </c>
      <c r="P173" s="34" t="s">
        <v>20</v>
      </c>
      <c r="Q173" s="34" t="s">
        <v>20</v>
      </c>
      <c r="R173" s="34" t="s">
        <v>20</v>
      </c>
      <c r="S173" s="34" t="s">
        <v>21</v>
      </c>
      <c r="T173" s="34">
        <v>0.5</v>
      </c>
      <c r="U173" s="34" t="s">
        <v>20</v>
      </c>
      <c r="V173" s="28" t="str">
        <f t="shared" si="14"/>
        <v>No</v>
      </c>
      <c r="W173" s="34" t="s">
        <v>20</v>
      </c>
      <c r="X173" s="28">
        <f t="shared" si="15"/>
        <v>0</v>
      </c>
      <c r="Y173" s="34">
        <f t="shared" si="11"/>
        <v>0.5</v>
      </c>
      <c r="Z173" s="34" t="s">
        <v>20</v>
      </c>
      <c r="AA173" s="34" t="s">
        <v>808</v>
      </c>
      <c r="AB173" s="29" t="str">
        <f t="shared" si="12"/>
        <v>No radiocarbon age analysis</v>
      </c>
      <c r="AC173" s="34" t="s">
        <v>20</v>
      </c>
      <c r="AD173" s="34" t="s">
        <v>20</v>
      </c>
      <c r="AE173" s="34">
        <f t="shared" si="13"/>
        <v>0</v>
      </c>
      <c r="AF173" s="34" t="s">
        <v>20</v>
      </c>
      <c r="AG173" s="35" t="s">
        <v>432</v>
      </c>
      <c r="AH173" s="34"/>
      <c r="AI173" s="34">
        <v>4</v>
      </c>
      <c r="AJ173" s="34" t="s">
        <v>68</v>
      </c>
      <c r="AK173" s="34" t="s">
        <v>20</v>
      </c>
      <c r="AL173" s="34" t="s">
        <v>24</v>
      </c>
      <c r="AM173" s="41"/>
      <c r="AN173" s="41"/>
      <c r="AO173" s="34"/>
      <c r="AP173" s="34"/>
      <c r="AQ173" s="68" t="s">
        <v>25</v>
      </c>
      <c r="AR173" s="68"/>
      <c r="AS173" s="22">
        <v>2560</v>
      </c>
      <c r="AT173" s="22">
        <v>2880</v>
      </c>
      <c r="AU173" s="36" t="s">
        <v>447</v>
      </c>
      <c r="AV173" s="35"/>
      <c r="AW173" s="37">
        <v>2581</v>
      </c>
      <c r="AX173" s="37">
        <v>2869</v>
      </c>
      <c r="AY173" s="35" t="s">
        <v>106</v>
      </c>
      <c r="AZ173" s="70"/>
      <c r="BA173" s="70"/>
    </row>
    <row r="174" spans="1:53" ht="26.4" x14ac:dyDescent="0.25">
      <c r="A174" s="26" t="s">
        <v>777</v>
      </c>
      <c r="B174" s="10" t="s">
        <v>448</v>
      </c>
      <c r="C174" s="56"/>
      <c r="D174" s="57"/>
      <c r="E174" s="57"/>
      <c r="F174" s="57"/>
      <c r="G174" s="57"/>
      <c r="H174" s="53"/>
      <c r="I174" s="11" t="s">
        <v>444</v>
      </c>
      <c r="J174" s="34" t="s">
        <v>20</v>
      </c>
      <c r="K174" s="34" t="s">
        <v>20</v>
      </c>
      <c r="L174" s="34" t="s">
        <v>20</v>
      </c>
      <c r="M174" s="34" t="s">
        <v>20</v>
      </c>
      <c r="N174" s="34" t="s">
        <v>20</v>
      </c>
      <c r="O174" s="34" t="s">
        <v>20</v>
      </c>
      <c r="P174" s="34" t="s">
        <v>20</v>
      </c>
      <c r="Q174" s="34" t="s">
        <v>20</v>
      </c>
      <c r="R174" s="34" t="s">
        <v>21</v>
      </c>
      <c r="S174" s="34" t="s">
        <v>20</v>
      </c>
      <c r="T174" s="34">
        <f>COUNTIF(J174:S174,TRUE)</f>
        <v>0</v>
      </c>
      <c r="U174" s="34" t="s">
        <v>21</v>
      </c>
      <c r="V174" s="28" t="str">
        <f t="shared" si="14"/>
        <v>Yes</v>
      </c>
      <c r="W174" s="34" t="s">
        <v>20</v>
      </c>
      <c r="X174" s="28">
        <f t="shared" si="15"/>
        <v>2</v>
      </c>
      <c r="Y174" s="34">
        <f t="shared" si="11"/>
        <v>2</v>
      </c>
      <c r="Z174" s="34" t="s">
        <v>21</v>
      </c>
      <c r="AA174" s="34" t="s">
        <v>21</v>
      </c>
      <c r="AB174" s="29" t="str">
        <f t="shared" si="12"/>
        <v>Yes</v>
      </c>
      <c r="AC174" s="34" t="s">
        <v>20</v>
      </c>
      <c r="AD174" s="34" t="s">
        <v>21</v>
      </c>
      <c r="AE174" s="34">
        <f t="shared" si="13"/>
        <v>4</v>
      </c>
      <c r="AF174" s="34" t="s">
        <v>20</v>
      </c>
      <c r="AG174" s="35" t="s">
        <v>432</v>
      </c>
      <c r="AH174" s="34" t="s">
        <v>413</v>
      </c>
      <c r="AI174" s="34">
        <v>18</v>
      </c>
      <c r="AJ174" s="28" t="s">
        <v>23</v>
      </c>
      <c r="AK174" s="34" t="s">
        <v>21</v>
      </c>
      <c r="AL174" s="34" t="s">
        <v>24</v>
      </c>
      <c r="AM174" s="39">
        <v>3800</v>
      </c>
      <c r="AN174" s="39">
        <v>40</v>
      </c>
      <c r="AO174" s="34">
        <v>250</v>
      </c>
      <c r="AP174" s="34">
        <v>34</v>
      </c>
      <c r="AQ174" s="17">
        <v>2959</v>
      </c>
      <c r="AR174" s="17">
        <v>3322</v>
      </c>
      <c r="AS174" s="22">
        <v>2859.5458881567952</v>
      </c>
      <c r="AT174" s="22">
        <v>3223.636067581424</v>
      </c>
      <c r="AU174" s="36" t="s">
        <v>83</v>
      </c>
      <c r="AV174" s="35"/>
      <c r="AW174" s="37">
        <v>2865</v>
      </c>
      <c r="AX174" s="37">
        <v>3162</v>
      </c>
      <c r="AY174" s="35" t="s">
        <v>33</v>
      </c>
      <c r="AZ174" s="70"/>
      <c r="BA174" s="70"/>
    </row>
    <row r="175" spans="1:53" ht="26.4" x14ac:dyDescent="0.25">
      <c r="A175" s="26" t="s">
        <v>777</v>
      </c>
      <c r="B175" s="10" t="s">
        <v>449</v>
      </c>
      <c r="C175" s="56"/>
      <c r="D175" s="57"/>
      <c r="E175" s="57"/>
      <c r="F175" s="57"/>
      <c r="G175" s="57"/>
      <c r="H175" s="53"/>
      <c r="I175" s="11" t="s">
        <v>444</v>
      </c>
      <c r="J175" s="34" t="s">
        <v>20</v>
      </c>
      <c r="K175" s="34" t="s">
        <v>20</v>
      </c>
      <c r="L175" s="34" t="s">
        <v>20</v>
      </c>
      <c r="M175" s="34" t="s">
        <v>20</v>
      </c>
      <c r="N175" s="34" t="s">
        <v>20</v>
      </c>
      <c r="O175" s="34" t="s">
        <v>20</v>
      </c>
      <c r="P175" s="34" t="s">
        <v>20</v>
      </c>
      <c r="Q175" s="34" t="s">
        <v>20</v>
      </c>
      <c r="R175" s="34" t="s">
        <v>21</v>
      </c>
      <c r="S175" s="34" t="s">
        <v>20</v>
      </c>
      <c r="T175" s="35">
        <v>1</v>
      </c>
      <c r="U175" s="34" t="s">
        <v>21</v>
      </c>
      <c r="V175" s="28" t="str">
        <f t="shared" si="14"/>
        <v>Yes</v>
      </c>
      <c r="W175" s="34" t="s">
        <v>20</v>
      </c>
      <c r="X175" s="28">
        <f t="shared" si="15"/>
        <v>2</v>
      </c>
      <c r="Y175" s="34">
        <f>T176+X175</f>
        <v>2.5</v>
      </c>
      <c r="Z175" s="34" t="s">
        <v>21</v>
      </c>
      <c r="AA175" s="34" t="s">
        <v>21</v>
      </c>
      <c r="AB175" s="29" t="str">
        <f t="shared" si="12"/>
        <v>Yes</v>
      </c>
      <c r="AC175" s="34" t="s">
        <v>20</v>
      </c>
      <c r="AD175" s="34" t="s">
        <v>21</v>
      </c>
      <c r="AE175" s="34">
        <f t="shared" si="13"/>
        <v>4</v>
      </c>
      <c r="AF175" s="34" t="s">
        <v>20</v>
      </c>
      <c r="AG175" s="35" t="s">
        <v>432</v>
      </c>
      <c r="AH175" s="34" t="s">
        <v>418</v>
      </c>
      <c r="AI175" s="34">
        <v>18</v>
      </c>
      <c r="AJ175" s="28" t="s">
        <v>23</v>
      </c>
      <c r="AK175" s="34" t="s">
        <v>21</v>
      </c>
      <c r="AL175" s="34" t="s">
        <v>24</v>
      </c>
      <c r="AM175" s="39">
        <v>3835</v>
      </c>
      <c r="AN175" s="39">
        <v>40</v>
      </c>
      <c r="AO175" s="34">
        <v>250</v>
      </c>
      <c r="AP175" s="34">
        <v>34</v>
      </c>
      <c r="AQ175" s="17">
        <v>3483</v>
      </c>
      <c r="AR175" s="17">
        <v>3834</v>
      </c>
      <c r="AS175" s="22">
        <v>3357.2399595225525</v>
      </c>
      <c r="AT175" s="22">
        <v>3710.0153767335532</v>
      </c>
      <c r="AU175" s="36" t="s">
        <v>85</v>
      </c>
      <c r="AV175" s="35"/>
      <c r="AW175" s="37">
        <v>3287</v>
      </c>
      <c r="AX175" s="37">
        <v>3596</v>
      </c>
      <c r="AY175" s="35" t="s">
        <v>33</v>
      </c>
      <c r="AZ175" s="70"/>
      <c r="BA175" s="70"/>
    </row>
    <row r="176" spans="1:53" ht="26.4" x14ac:dyDescent="0.25">
      <c r="A176" s="26" t="s">
        <v>777</v>
      </c>
      <c r="B176" s="10" t="s">
        <v>450</v>
      </c>
      <c r="C176" s="56"/>
      <c r="D176" s="57"/>
      <c r="E176" s="57"/>
      <c r="F176" s="57"/>
      <c r="G176" s="57"/>
      <c r="H176" s="53"/>
      <c r="I176" s="10" t="s">
        <v>451</v>
      </c>
      <c r="J176" s="34" t="s">
        <v>20</v>
      </c>
      <c r="K176" s="34" t="s">
        <v>20</v>
      </c>
      <c r="L176" s="34" t="s">
        <v>20</v>
      </c>
      <c r="M176" s="34" t="s">
        <v>20</v>
      </c>
      <c r="N176" s="34" t="s">
        <v>20</v>
      </c>
      <c r="O176" s="34" t="s">
        <v>20</v>
      </c>
      <c r="P176" s="34" t="s">
        <v>20</v>
      </c>
      <c r="Q176" s="34" t="s">
        <v>20</v>
      </c>
      <c r="R176" s="34" t="s">
        <v>20</v>
      </c>
      <c r="S176" s="34" t="s">
        <v>21</v>
      </c>
      <c r="T176" s="34">
        <v>0.5</v>
      </c>
      <c r="U176" s="34" t="s">
        <v>20</v>
      </c>
      <c r="V176" s="28" t="str">
        <f t="shared" si="14"/>
        <v>No</v>
      </c>
      <c r="W176" s="34" t="s">
        <v>20</v>
      </c>
      <c r="X176" s="28">
        <f t="shared" si="15"/>
        <v>0</v>
      </c>
      <c r="Y176" s="34">
        <f>T177+X176</f>
        <v>0.5</v>
      </c>
      <c r="Z176" s="34" t="s">
        <v>20</v>
      </c>
      <c r="AA176" s="34" t="s">
        <v>808</v>
      </c>
      <c r="AB176" s="29" t="str">
        <f t="shared" si="12"/>
        <v>No radiocarbon age analysis</v>
      </c>
      <c r="AC176" s="34" t="s">
        <v>20</v>
      </c>
      <c r="AD176" s="34" t="s">
        <v>20</v>
      </c>
      <c r="AE176" s="34">
        <f t="shared" si="13"/>
        <v>0</v>
      </c>
      <c r="AF176" s="34" t="s">
        <v>20</v>
      </c>
      <c r="AG176" s="35" t="s">
        <v>452</v>
      </c>
      <c r="AH176" s="34"/>
      <c r="AI176" s="34">
        <v>6</v>
      </c>
      <c r="AJ176" s="34" t="s">
        <v>68</v>
      </c>
      <c r="AK176" s="34" t="s">
        <v>20</v>
      </c>
      <c r="AL176" s="34" t="s">
        <v>24</v>
      </c>
      <c r="AM176" s="41"/>
      <c r="AN176" s="41"/>
      <c r="AO176" s="34"/>
      <c r="AP176" s="34"/>
      <c r="AQ176" s="68" t="s">
        <v>25</v>
      </c>
      <c r="AR176" s="68"/>
      <c r="AS176" s="22">
        <v>3440</v>
      </c>
      <c r="AT176" s="22">
        <v>3760</v>
      </c>
      <c r="AU176" s="36" t="s">
        <v>453</v>
      </c>
      <c r="AV176" s="35"/>
      <c r="AW176" s="37">
        <v>3440</v>
      </c>
      <c r="AX176" s="37">
        <v>3755</v>
      </c>
      <c r="AY176" s="35" t="s">
        <v>106</v>
      </c>
      <c r="AZ176" s="70"/>
      <c r="BA176" s="70"/>
    </row>
    <row r="177" spans="1:53" ht="26.4" x14ac:dyDescent="0.25">
      <c r="A177" s="26" t="s">
        <v>777</v>
      </c>
      <c r="B177" s="10" t="s">
        <v>454</v>
      </c>
      <c r="C177" s="56"/>
      <c r="D177" s="57"/>
      <c r="E177" s="57"/>
      <c r="F177" s="57"/>
      <c r="G177" s="57"/>
      <c r="H177" s="53"/>
      <c r="I177" s="10" t="s">
        <v>451</v>
      </c>
      <c r="J177" s="34" t="s">
        <v>20</v>
      </c>
      <c r="K177" s="34" t="s">
        <v>20</v>
      </c>
      <c r="L177" s="34" t="s">
        <v>20</v>
      </c>
      <c r="M177" s="34" t="s">
        <v>20</v>
      </c>
      <c r="N177" s="34" t="s">
        <v>20</v>
      </c>
      <c r="O177" s="34" t="s">
        <v>20</v>
      </c>
      <c r="P177" s="34" t="s">
        <v>20</v>
      </c>
      <c r="Q177" s="34" t="s">
        <v>20</v>
      </c>
      <c r="R177" s="34" t="s">
        <v>20</v>
      </c>
      <c r="S177" s="34" t="s">
        <v>21</v>
      </c>
      <c r="T177" s="34">
        <v>0.5</v>
      </c>
      <c r="U177" s="34" t="s">
        <v>20</v>
      </c>
      <c r="V177" s="28" t="str">
        <f t="shared" si="14"/>
        <v>No</v>
      </c>
      <c r="W177" s="34" t="s">
        <v>20</v>
      </c>
      <c r="X177" s="28">
        <f t="shared" si="15"/>
        <v>0</v>
      </c>
      <c r="Y177" s="34">
        <f t="shared" ref="Y177:Y240" si="17">T177+X177</f>
        <v>0.5</v>
      </c>
      <c r="Z177" s="34" t="s">
        <v>21</v>
      </c>
      <c r="AA177" s="34" t="s">
        <v>21</v>
      </c>
      <c r="AB177" s="29" t="str">
        <f t="shared" si="12"/>
        <v>No radiocarbon age analysis</v>
      </c>
      <c r="AC177" s="34" t="s">
        <v>20</v>
      </c>
      <c r="AD177" s="34" t="s">
        <v>20</v>
      </c>
      <c r="AE177" s="34">
        <f t="shared" si="13"/>
        <v>2</v>
      </c>
      <c r="AF177" s="34" t="s">
        <v>20</v>
      </c>
      <c r="AG177" s="35" t="s">
        <v>455</v>
      </c>
      <c r="AH177" s="34"/>
      <c r="AI177" s="34">
        <v>8</v>
      </c>
      <c r="AJ177" s="34" t="s">
        <v>68</v>
      </c>
      <c r="AK177" s="34" t="s">
        <v>20</v>
      </c>
      <c r="AL177" s="34" t="s">
        <v>24</v>
      </c>
      <c r="AM177" s="39"/>
      <c r="AN177" s="39"/>
      <c r="AO177" s="34"/>
      <c r="AP177" s="34"/>
      <c r="AQ177" s="68" t="s">
        <v>25</v>
      </c>
      <c r="AR177" s="68"/>
      <c r="AS177" s="22">
        <v>3720</v>
      </c>
      <c r="AT177" s="22">
        <v>4080</v>
      </c>
      <c r="AU177" s="36" t="s">
        <v>456</v>
      </c>
      <c r="AV177" s="35"/>
      <c r="AW177" s="37">
        <v>3697</v>
      </c>
      <c r="AX177" s="37">
        <v>4063</v>
      </c>
      <c r="AY177" s="35" t="s">
        <v>106</v>
      </c>
      <c r="AZ177" s="70"/>
      <c r="BA177" s="70"/>
    </row>
    <row r="178" spans="1:53" ht="26.4" x14ac:dyDescent="0.25">
      <c r="A178" s="26" t="s">
        <v>777</v>
      </c>
      <c r="B178" s="10" t="s">
        <v>457</v>
      </c>
      <c r="C178" s="56"/>
      <c r="D178" s="57"/>
      <c r="E178" s="57"/>
      <c r="F178" s="57"/>
      <c r="G178" s="57"/>
      <c r="H178" s="53"/>
      <c r="I178" s="11" t="s">
        <v>421</v>
      </c>
      <c r="J178" s="34" t="s">
        <v>20</v>
      </c>
      <c r="K178" s="34" t="s">
        <v>20</v>
      </c>
      <c r="L178" s="34" t="s">
        <v>20</v>
      </c>
      <c r="M178" s="34" t="s">
        <v>20</v>
      </c>
      <c r="N178" s="34" t="s">
        <v>20</v>
      </c>
      <c r="O178" s="34" t="s">
        <v>20</v>
      </c>
      <c r="P178" s="34" t="s">
        <v>20</v>
      </c>
      <c r="Q178" s="34" t="s">
        <v>20</v>
      </c>
      <c r="R178" s="34" t="s">
        <v>21</v>
      </c>
      <c r="S178" s="34" t="s">
        <v>20</v>
      </c>
      <c r="T178" s="34">
        <f>COUNTIF(J178:S178,TRUE)</f>
        <v>0</v>
      </c>
      <c r="U178" s="34" t="s">
        <v>21</v>
      </c>
      <c r="V178" s="28" t="str">
        <f t="shared" si="14"/>
        <v>Yes</v>
      </c>
      <c r="W178" s="34" t="s">
        <v>20</v>
      </c>
      <c r="X178" s="28">
        <f t="shared" si="15"/>
        <v>2</v>
      </c>
      <c r="Y178" s="34">
        <f t="shared" si="17"/>
        <v>2</v>
      </c>
      <c r="Z178" s="34" t="s">
        <v>21</v>
      </c>
      <c r="AA178" s="34" t="s">
        <v>21</v>
      </c>
      <c r="AB178" s="29" t="str">
        <f t="shared" si="12"/>
        <v>Yes</v>
      </c>
      <c r="AC178" s="34" t="s">
        <v>20</v>
      </c>
      <c r="AD178" s="34" t="s">
        <v>21</v>
      </c>
      <c r="AE178" s="34">
        <f t="shared" si="13"/>
        <v>4</v>
      </c>
      <c r="AF178" s="34" t="s">
        <v>20</v>
      </c>
      <c r="AG178" s="35" t="s">
        <v>455</v>
      </c>
      <c r="AH178" s="34" t="s">
        <v>458</v>
      </c>
      <c r="AI178" s="34">
        <v>14</v>
      </c>
      <c r="AJ178" s="28" t="s">
        <v>23</v>
      </c>
      <c r="AK178" s="34" t="s">
        <v>21</v>
      </c>
      <c r="AL178" s="34" t="s">
        <v>24</v>
      </c>
      <c r="AM178" s="39">
        <v>4585</v>
      </c>
      <c r="AN178" s="39">
        <v>45</v>
      </c>
      <c r="AO178" s="34">
        <v>250</v>
      </c>
      <c r="AP178" s="34">
        <v>34</v>
      </c>
      <c r="AQ178" s="17">
        <v>4115</v>
      </c>
      <c r="AR178" s="17">
        <v>4414</v>
      </c>
      <c r="AS178" s="22">
        <v>3834.2847160609131</v>
      </c>
      <c r="AT178" s="22">
        <v>4135.8353880618452</v>
      </c>
      <c r="AU178" s="36" t="s">
        <v>88</v>
      </c>
      <c r="AV178" s="35"/>
      <c r="AW178" s="37">
        <v>3918</v>
      </c>
      <c r="AX178" s="37">
        <v>4278</v>
      </c>
      <c r="AY178" s="35" t="s">
        <v>33</v>
      </c>
      <c r="AZ178" s="70"/>
      <c r="BA178" s="70"/>
    </row>
    <row r="179" spans="1:53" ht="26.4" x14ac:dyDescent="0.25">
      <c r="A179" s="26" t="s">
        <v>777</v>
      </c>
      <c r="B179" s="10" t="s">
        <v>459</v>
      </c>
      <c r="C179" s="56"/>
      <c r="D179" s="57"/>
      <c r="E179" s="57"/>
      <c r="F179" s="57"/>
      <c r="G179" s="57"/>
      <c r="H179" s="53"/>
      <c r="I179" s="10" t="s">
        <v>451</v>
      </c>
      <c r="J179" s="34" t="s">
        <v>20</v>
      </c>
      <c r="K179" s="34" t="s">
        <v>20</v>
      </c>
      <c r="L179" s="34" t="s">
        <v>20</v>
      </c>
      <c r="M179" s="34" t="s">
        <v>20</v>
      </c>
      <c r="N179" s="34" t="s">
        <v>20</v>
      </c>
      <c r="O179" s="34" t="s">
        <v>20</v>
      </c>
      <c r="P179" s="34" t="s">
        <v>20</v>
      </c>
      <c r="Q179" s="34" t="s">
        <v>20</v>
      </c>
      <c r="R179" s="34" t="s">
        <v>20</v>
      </c>
      <c r="S179" s="34" t="s">
        <v>21</v>
      </c>
      <c r="T179" s="34">
        <v>0.5</v>
      </c>
      <c r="U179" s="34" t="s">
        <v>20</v>
      </c>
      <c r="V179" s="28" t="str">
        <f t="shared" si="14"/>
        <v>No</v>
      </c>
      <c r="W179" s="34" t="s">
        <v>20</v>
      </c>
      <c r="X179" s="28">
        <f t="shared" si="15"/>
        <v>0</v>
      </c>
      <c r="Y179" s="34">
        <f t="shared" si="17"/>
        <v>0.5</v>
      </c>
      <c r="Z179" s="34" t="s">
        <v>20</v>
      </c>
      <c r="AA179" s="34" t="s">
        <v>808</v>
      </c>
      <c r="AB179" s="29" t="str">
        <f t="shared" si="12"/>
        <v>No radiocarbon age analysis</v>
      </c>
      <c r="AC179" s="34" t="s">
        <v>20</v>
      </c>
      <c r="AD179" s="34" t="s">
        <v>20</v>
      </c>
      <c r="AE179" s="34">
        <f t="shared" si="13"/>
        <v>0</v>
      </c>
      <c r="AF179" s="34" t="s">
        <v>20</v>
      </c>
      <c r="AG179" s="35" t="s">
        <v>455</v>
      </c>
      <c r="AH179" s="34"/>
      <c r="AI179" s="34">
        <v>10</v>
      </c>
      <c r="AJ179" s="34" t="s">
        <v>68</v>
      </c>
      <c r="AK179" s="34" t="s">
        <v>20</v>
      </c>
      <c r="AL179" s="34" t="s">
        <v>24</v>
      </c>
      <c r="AM179" s="41"/>
      <c r="AN179" s="41"/>
      <c r="AO179" s="34"/>
      <c r="AP179" s="34"/>
      <c r="AQ179" s="68" t="s">
        <v>25</v>
      </c>
      <c r="AR179" s="68"/>
      <c r="AS179" s="22">
        <v>4140</v>
      </c>
      <c r="AT179" s="22">
        <v>4510</v>
      </c>
      <c r="AU179" s="36" t="s">
        <v>270</v>
      </c>
      <c r="AV179" s="35"/>
      <c r="AW179" s="37">
        <v>4270</v>
      </c>
      <c r="AX179" s="37">
        <v>4598</v>
      </c>
      <c r="AY179" s="35" t="s">
        <v>106</v>
      </c>
      <c r="AZ179" s="70"/>
      <c r="BA179" s="70"/>
    </row>
    <row r="180" spans="1:53" ht="26.4" x14ac:dyDescent="0.25">
      <c r="A180" s="26" t="s">
        <v>777</v>
      </c>
      <c r="B180" s="10" t="s">
        <v>460</v>
      </c>
      <c r="C180" s="56"/>
      <c r="D180" s="57"/>
      <c r="E180" s="57"/>
      <c r="F180" s="57"/>
      <c r="G180" s="57"/>
      <c r="H180" s="53"/>
      <c r="I180" s="11" t="s">
        <v>461</v>
      </c>
      <c r="J180" s="34" t="s">
        <v>20</v>
      </c>
      <c r="K180" s="34" t="s">
        <v>20</v>
      </c>
      <c r="L180" s="34" t="s">
        <v>20</v>
      </c>
      <c r="M180" s="34" t="s">
        <v>20</v>
      </c>
      <c r="N180" s="34" t="s">
        <v>20</v>
      </c>
      <c r="O180" s="34" t="s">
        <v>20</v>
      </c>
      <c r="P180" s="34" t="s">
        <v>20</v>
      </c>
      <c r="Q180" s="34" t="s">
        <v>20</v>
      </c>
      <c r="R180" s="34" t="s">
        <v>21</v>
      </c>
      <c r="S180" s="34" t="s">
        <v>20</v>
      </c>
      <c r="T180" s="34">
        <f t="shared" ref="T180:T182" si="18">COUNTIF(J180:S180,TRUE)</f>
        <v>0</v>
      </c>
      <c r="U180" s="34" t="s">
        <v>21</v>
      </c>
      <c r="V180" s="28" t="str">
        <f t="shared" si="14"/>
        <v>Yes</v>
      </c>
      <c r="W180" s="34" t="s">
        <v>20</v>
      </c>
      <c r="X180" s="28">
        <f t="shared" si="15"/>
        <v>2</v>
      </c>
      <c r="Y180" s="34">
        <f t="shared" si="17"/>
        <v>2</v>
      </c>
      <c r="Z180" s="34" t="s">
        <v>21</v>
      </c>
      <c r="AA180" s="34" t="s">
        <v>21</v>
      </c>
      <c r="AB180" s="29" t="str">
        <f t="shared" si="12"/>
        <v>Yes</v>
      </c>
      <c r="AC180" s="34" t="s">
        <v>20</v>
      </c>
      <c r="AD180" s="34" t="s">
        <v>21</v>
      </c>
      <c r="AE180" s="34">
        <f t="shared" si="13"/>
        <v>4</v>
      </c>
      <c r="AF180" s="34" t="s">
        <v>21</v>
      </c>
      <c r="AG180" s="35" t="s">
        <v>455</v>
      </c>
      <c r="AH180" s="34" t="s">
        <v>462</v>
      </c>
      <c r="AI180" s="34">
        <v>13</v>
      </c>
      <c r="AJ180" s="28" t="s">
        <v>23</v>
      </c>
      <c r="AK180" s="34" t="s">
        <v>21</v>
      </c>
      <c r="AL180" s="34" t="s">
        <v>24</v>
      </c>
      <c r="AM180" s="39">
        <v>5075</v>
      </c>
      <c r="AN180" s="39">
        <v>40</v>
      </c>
      <c r="AO180" s="34">
        <v>250</v>
      </c>
      <c r="AP180" s="34">
        <v>34</v>
      </c>
      <c r="AQ180" s="17">
        <v>4860</v>
      </c>
      <c r="AR180" s="17">
        <v>5249</v>
      </c>
      <c r="AS180" s="22">
        <v>4680.4029508852909</v>
      </c>
      <c r="AT180" s="22">
        <v>5071.5570575639003</v>
      </c>
      <c r="AU180" s="36" t="s">
        <v>90</v>
      </c>
      <c r="AV180" s="35"/>
      <c r="AW180" s="37">
        <v>4579</v>
      </c>
      <c r="AX180" s="37">
        <v>4940</v>
      </c>
      <c r="AY180" s="35" t="s">
        <v>33</v>
      </c>
      <c r="AZ180" s="70"/>
      <c r="BA180" s="70"/>
    </row>
    <row r="181" spans="1:53" ht="26.4" x14ac:dyDescent="0.25">
      <c r="A181" s="26" t="s">
        <v>777</v>
      </c>
      <c r="B181" s="10" t="s">
        <v>463</v>
      </c>
      <c r="C181" s="56"/>
      <c r="D181" s="57"/>
      <c r="E181" s="57"/>
      <c r="F181" s="57"/>
      <c r="G181" s="57"/>
      <c r="H181" s="53"/>
      <c r="I181" s="10" t="s">
        <v>451</v>
      </c>
      <c r="J181" s="34" t="s">
        <v>20</v>
      </c>
      <c r="K181" s="34" t="s">
        <v>20</v>
      </c>
      <c r="L181" s="34" t="s">
        <v>20</v>
      </c>
      <c r="M181" s="34" t="s">
        <v>20</v>
      </c>
      <c r="N181" s="34" t="s">
        <v>20</v>
      </c>
      <c r="O181" s="34" t="s">
        <v>20</v>
      </c>
      <c r="P181" s="34" t="s">
        <v>20</v>
      </c>
      <c r="Q181" s="34" t="s">
        <v>20</v>
      </c>
      <c r="R181" s="34" t="s">
        <v>21</v>
      </c>
      <c r="S181" s="34" t="s">
        <v>20</v>
      </c>
      <c r="T181" s="34">
        <f t="shared" si="18"/>
        <v>0</v>
      </c>
      <c r="U181" s="34" t="s">
        <v>20</v>
      </c>
      <c r="V181" s="28" t="str">
        <f t="shared" si="14"/>
        <v>No</v>
      </c>
      <c r="W181" s="34" t="s">
        <v>20</v>
      </c>
      <c r="X181" s="28">
        <f t="shared" si="15"/>
        <v>0</v>
      </c>
      <c r="Y181" s="34">
        <f t="shared" si="17"/>
        <v>0</v>
      </c>
      <c r="Z181" s="34" t="s">
        <v>20</v>
      </c>
      <c r="AA181" s="34" t="s">
        <v>808</v>
      </c>
      <c r="AB181" s="29" t="str">
        <f t="shared" si="12"/>
        <v>Yes</v>
      </c>
      <c r="AC181" s="34" t="s">
        <v>20</v>
      </c>
      <c r="AD181" s="34" t="s">
        <v>808</v>
      </c>
      <c r="AE181" s="34">
        <f t="shared" si="13"/>
        <v>1</v>
      </c>
      <c r="AF181" s="34" t="s">
        <v>21</v>
      </c>
      <c r="AG181" s="35" t="s">
        <v>455</v>
      </c>
      <c r="AH181" s="34"/>
      <c r="AI181" s="34">
        <v>6</v>
      </c>
      <c r="AJ181" s="34" t="s">
        <v>68</v>
      </c>
      <c r="AK181" s="34" t="s">
        <v>20</v>
      </c>
      <c r="AL181" s="34" t="s">
        <v>24</v>
      </c>
      <c r="AM181" s="39">
        <v>5035</v>
      </c>
      <c r="AN181" s="39">
        <v>50</v>
      </c>
      <c r="AO181" s="34">
        <v>250</v>
      </c>
      <c r="AP181" s="34">
        <v>34</v>
      </c>
      <c r="AQ181" s="17">
        <v>4887</v>
      </c>
      <c r="AR181" s="17">
        <v>5287</v>
      </c>
      <c r="AS181" s="22">
        <v>4856.3447045561325</v>
      </c>
      <c r="AT181" s="22">
        <v>5264.6874969479013</v>
      </c>
      <c r="AU181" s="36" t="s">
        <v>464</v>
      </c>
      <c r="AV181" s="35" t="s">
        <v>814</v>
      </c>
      <c r="AW181" s="37">
        <v>4771</v>
      </c>
      <c r="AX181" s="37">
        <v>5320</v>
      </c>
      <c r="AY181" s="35" t="s">
        <v>106</v>
      </c>
      <c r="AZ181" s="70"/>
      <c r="BA181" s="70"/>
    </row>
    <row r="182" spans="1:53" ht="26.4" x14ac:dyDescent="0.25">
      <c r="A182" s="26" t="s">
        <v>777</v>
      </c>
      <c r="B182" s="10" t="s">
        <v>465</v>
      </c>
      <c r="C182" s="56"/>
      <c r="D182" s="57"/>
      <c r="E182" s="57"/>
      <c r="F182" s="57"/>
      <c r="G182" s="57"/>
      <c r="H182" s="53"/>
      <c r="I182" s="11" t="s">
        <v>466</v>
      </c>
      <c r="J182" s="34" t="s">
        <v>20</v>
      </c>
      <c r="K182" s="34" t="s">
        <v>20</v>
      </c>
      <c r="L182" s="34" t="s">
        <v>20</v>
      </c>
      <c r="M182" s="34" t="s">
        <v>20</v>
      </c>
      <c r="N182" s="34" t="s">
        <v>20</v>
      </c>
      <c r="O182" s="34" t="s">
        <v>20</v>
      </c>
      <c r="P182" s="34" t="s">
        <v>20</v>
      </c>
      <c r="Q182" s="34" t="s">
        <v>20</v>
      </c>
      <c r="R182" s="34" t="s">
        <v>21</v>
      </c>
      <c r="S182" s="34" t="s">
        <v>20</v>
      </c>
      <c r="T182" s="34">
        <f t="shared" si="18"/>
        <v>0</v>
      </c>
      <c r="U182" s="34" t="s">
        <v>21</v>
      </c>
      <c r="V182" s="28" t="str">
        <f t="shared" si="14"/>
        <v>Yes</v>
      </c>
      <c r="W182" s="34" t="s">
        <v>20</v>
      </c>
      <c r="X182" s="28">
        <f t="shared" si="15"/>
        <v>2</v>
      </c>
      <c r="Y182" s="34">
        <f t="shared" si="17"/>
        <v>2</v>
      </c>
      <c r="Z182" s="34" t="s">
        <v>21</v>
      </c>
      <c r="AA182" s="34" t="s">
        <v>21</v>
      </c>
      <c r="AB182" s="29" t="str">
        <f t="shared" si="12"/>
        <v>Yes</v>
      </c>
      <c r="AC182" s="34" t="s">
        <v>20</v>
      </c>
      <c r="AD182" s="34" t="s">
        <v>808</v>
      </c>
      <c r="AE182" s="34">
        <f t="shared" si="13"/>
        <v>3</v>
      </c>
      <c r="AF182" s="34" t="s">
        <v>21</v>
      </c>
      <c r="AG182" s="35" t="s">
        <v>455</v>
      </c>
      <c r="AH182" s="34" t="s">
        <v>467</v>
      </c>
      <c r="AI182" s="34">
        <v>17</v>
      </c>
      <c r="AJ182" s="28" t="s">
        <v>23</v>
      </c>
      <c r="AK182" s="34" t="s">
        <v>21</v>
      </c>
      <c r="AL182" s="34" t="s">
        <v>24</v>
      </c>
      <c r="AM182" s="42">
        <v>5350</v>
      </c>
      <c r="AN182" s="42">
        <v>40</v>
      </c>
      <c r="AO182" s="34">
        <v>250</v>
      </c>
      <c r="AP182" s="34">
        <v>34</v>
      </c>
      <c r="AQ182" s="18">
        <v>5308</v>
      </c>
      <c r="AR182" s="18">
        <v>5579</v>
      </c>
      <c r="AS182" s="22">
        <v>5086.161347512264</v>
      </c>
      <c r="AT182" s="22">
        <v>5360.1557180255786</v>
      </c>
      <c r="AU182" s="36" t="s">
        <v>276</v>
      </c>
      <c r="AV182" s="35" t="s">
        <v>815</v>
      </c>
      <c r="AW182" s="37">
        <v>5059</v>
      </c>
      <c r="AX182" s="37">
        <v>5408</v>
      </c>
      <c r="AY182" s="35" t="s">
        <v>106</v>
      </c>
      <c r="AZ182" s="70"/>
      <c r="BA182" s="70"/>
    </row>
    <row r="183" spans="1:53" ht="26.4" x14ac:dyDescent="0.25">
      <c r="A183" s="26" t="s">
        <v>777</v>
      </c>
      <c r="B183" s="10" t="s">
        <v>468</v>
      </c>
      <c r="C183" s="56"/>
      <c r="D183" s="57"/>
      <c r="E183" s="57"/>
      <c r="F183" s="57"/>
      <c r="G183" s="57"/>
      <c r="H183" s="53"/>
      <c r="I183" s="10" t="s">
        <v>451</v>
      </c>
      <c r="J183" s="34" t="s">
        <v>20</v>
      </c>
      <c r="K183" s="34" t="s">
        <v>20</v>
      </c>
      <c r="L183" s="34" t="s">
        <v>20</v>
      </c>
      <c r="M183" s="34" t="s">
        <v>20</v>
      </c>
      <c r="N183" s="34" t="s">
        <v>20</v>
      </c>
      <c r="O183" s="34" t="s">
        <v>20</v>
      </c>
      <c r="P183" s="34" t="s">
        <v>20</v>
      </c>
      <c r="Q183" s="34" t="s">
        <v>20</v>
      </c>
      <c r="R183" s="34" t="s">
        <v>20</v>
      </c>
      <c r="S183" s="34" t="s">
        <v>21</v>
      </c>
      <c r="T183" s="34">
        <v>0.5</v>
      </c>
      <c r="U183" s="34" t="s">
        <v>20</v>
      </c>
      <c r="V183" s="28" t="str">
        <f t="shared" si="14"/>
        <v>No</v>
      </c>
      <c r="W183" s="34" t="s">
        <v>20</v>
      </c>
      <c r="X183" s="28">
        <f t="shared" si="15"/>
        <v>0</v>
      </c>
      <c r="Y183" s="34">
        <f t="shared" si="17"/>
        <v>0.5</v>
      </c>
      <c r="Z183" s="34" t="s">
        <v>20</v>
      </c>
      <c r="AA183" s="34" t="s">
        <v>808</v>
      </c>
      <c r="AB183" s="29" t="str">
        <f t="shared" si="12"/>
        <v>No radiocarbon age analysis</v>
      </c>
      <c r="AC183" s="34" t="s">
        <v>20</v>
      </c>
      <c r="AD183" s="34" t="s">
        <v>808</v>
      </c>
      <c r="AE183" s="34">
        <f t="shared" si="13"/>
        <v>0</v>
      </c>
      <c r="AF183" s="34" t="s">
        <v>20</v>
      </c>
      <c r="AG183" s="43" t="s">
        <v>469</v>
      </c>
      <c r="AH183" s="34"/>
      <c r="AI183" s="34">
        <v>6</v>
      </c>
      <c r="AJ183" s="34" t="s">
        <v>68</v>
      </c>
      <c r="AK183" s="34" t="s">
        <v>20</v>
      </c>
      <c r="AL183" s="34" t="s">
        <v>24</v>
      </c>
      <c r="AM183" s="39"/>
      <c r="AN183" s="39"/>
      <c r="AO183" s="34"/>
      <c r="AP183" s="34"/>
      <c r="AQ183" s="68" t="s">
        <v>25</v>
      </c>
      <c r="AR183" s="68"/>
      <c r="AS183" s="22">
        <v>5240</v>
      </c>
      <c r="AT183" s="22">
        <v>5590</v>
      </c>
      <c r="AU183" s="36" t="s">
        <v>470</v>
      </c>
      <c r="AV183" s="35"/>
      <c r="AW183" s="37">
        <v>5186</v>
      </c>
      <c r="AX183" s="37">
        <v>5542</v>
      </c>
      <c r="AY183" s="35" t="s">
        <v>106</v>
      </c>
      <c r="AZ183" s="70"/>
      <c r="BA183" s="70"/>
    </row>
    <row r="184" spans="1:53" ht="26.4" x14ac:dyDescent="0.25">
      <c r="A184" s="26" t="s">
        <v>777</v>
      </c>
      <c r="B184" s="10" t="s">
        <v>471</v>
      </c>
      <c r="C184" s="56"/>
      <c r="D184" s="57"/>
      <c r="E184" s="57"/>
      <c r="F184" s="57"/>
      <c r="G184" s="57"/>
      <c r="H184" s="53"/>
      <c r="I184" s="10" t="s">
        <v>451</v>
      </c>
      <c r="J184" s="34" t="s">
        <v>20</v>
      </c>
      <c r="K184" s="34" t="s">
        <v>20</v>
      </c>
      <c r="L184" s="34" t="s">
        <v>20</v>
      </c>
      <c r="M184" s="34" t="s">
        <v>20</v>
      </c>
      <c r="N184" s="34" t="s">
        <v>20</v>
      </c>
      <c r="O184" s="34" t="s">
        <v>20</v>
      </c>
      <c r="P184" s="34" t="s">
        <v>20</v>
      </c>
      <c r="Q184" s="34" t="s">
        <v>20</v>
      </c>
      <c r="R184" s="34" t="s">
        <v>20</v>
      </c>
      <c r="S184" s="34" t="s">
        <v>21</v>
      </c>
      <c r="T184" s="34">
        <v>0.5</v>
      </c>
      <c r="U184" s="34" t="s">
        <v>20</v>
      </c>
      <c r="V184" s="28" t="str">
        <f t="shared" si="14"/>
        <v>No</v>
      </c>
      <c r="W184" s="34" t="s">
        <v>20</v>
      </c>
      <c r="X184" s="28">
        <f t="shared" si="15"/>
        <v>0</v>
      </c>
      <c r="Y184" s="34">
        <f t="shared" si="17"/>
        <v>0.5</v>
      </c>
      <c r="Z184" s="34" t="s">
        <v>20</v>
      </c>
      <c r="AA184" s="34" t="s">
        <v>808</v>
      </c>
      <c r="AB184" s="29" t="str">
        <f t="shared" si="12"/>
        <v>No radiocarbon age analysis</v>
      </c>
      <c r="AC184" s="34" t="s">
        <v>20</v>
      </c>
      <c r="AD184" s="34" t="s">
        <v>808</v>
      </c>
      <c r="AE184" s="34">
        <f t="shared" si="13"/>
        <v>0</v>
      </c>
      <c r="AF184" s="34" t="s">
        <v>20</v>
      </c>
      <c r="AG184" s="43" t="s">
        <v>469</v>
      </c>
      <c r="AH184" s="34"/>
      <c r="AI184" s="34">
        <v>13</v>
      </c>
      <c r="AJ184" s="34" t="s">
        <v>68</v>
      </c>
      <c r="AK184" s="34" t="s">
        <v>20</v>
      </c>
      <c r="AL184" s="34" t="s">
        <v>24</v>
      </c>
      <c r="AM184" s="39"/>
      <c r="AN184" s="39"/>
      <c r="AO184" s="34"/>
      <c r="AP184" s="34"/>
      <c r="AQ184" s="68" t="s">
        <v>25</v>
      </c>
      <c r="AR184" s="68"/>
      <c r="AS184" s="22">
        <v>5590</v>
      </c>
      <c r="AT184" s="22">
        <v>5880</v>
      </c>
      <c r="AU184" s="36" t="s">
        <v>472</v>
      </c>
      <c r="AV184" s="35"/>
      <c r="AW184" s="37">
        <v>5592</v>
      </c>
      <c r="AX184" s="37">
        <v>5881</v>
      </c>
      <c r="AY184" s="35" t="s">
        <v>106</v>
      </c>
      <c r="AZ184" s="70"/>
      <c r="BA184" s="70"/>
    </row>
    <row r="185" spans="1:53" ht="26.4" x14ac:dyDescent="0.25">
      <c r="A185" s="26" t="s">
        <v>777</v>
      </c>
      <c r="B185" s="10" t="s">
        <v>473</v>
      </c>
      <c r="C185" s="56"/>
      <c r="D185" s="57"/>
      <c r="E185" s="57"/>
      <c r="F185" s="57"/>
      <c r="G185" s="57"/>
      <c r="H185" s="53"/>
      <c r="I185" s="11" t="s">
        <v>421</v>
      </c>
      <c r="J185" s="34" t="s">
        <v>20</v>
      </c>
      <c r="K185" s="34" t="s">
        <v>20</v>
      </c>
      <c r="L185" s="34" t="s">
        <v>20</v>
      </c>
      <c r="M185" s="34" t="s">
        <v>20</v>
      </c>
      <c r="N185" s="34" t="s">
        <v>20</v>
      </c>
      <c r="O185" s="34" t="s">
        <v>20</v>
      </c>
      <c r="P185" s="34" t="s">
        <v>20</v>
      </c>
      <c r="Q185" s="34" t="s">
        <v>20</v>
      </c>
      <c r="R185" s="34" t="s">
        <v>21</v>
      </c>
      <c r="S185" s="34" t="s">
        <v>20</v>
      </c>
      <c r="T185" s="34">
        <f t="shared" ref="T185:T190" si="19">COUNTIF(J185:S185,TRUE)</f>
        <v>0</v>
      </c>
      <c r="U185" s="34" t="s">
        <v>21</v>
      </c>
      <c r="V185" s="28" t="str">
        <f t="shared" si="14"/>
        <v>No</v>
      </c>
      <c r="W185" s="34" t="s">
        <v>20</v>
      </c>
      <c r="X185" s="28">
        <f t="shared" si="15"/>
        <v>1</v>
      </c>
      <c r="Y185" s="34">
        <f t="shared" si="17"/>
        <v>1</v>
      </c>
      <c r="Z185" s="34" t="s">
        <v>21</v>
      </c>
      <c r="AA185" s="34" t="s">
        <v>21</v>
      </c>
      <c r="AB185" s="29" t="str">
        <f t="shared" si="12"/>
        <v>No</v>
      </c>
      <c r="AC185" s="34" t="s">
        <v>20</v>
      </c>
      <c r="AD185" s="34" t="s">
        <v>808</v>
      </c>
      <c r="AE185" s="34">
        <f t="shared" si="13"/>
        <v>2</v>
      </c>
      <c r="AF185" s="34" t="s">
        <v>21</v>
      </c>
      <c r="AG185" s="43" t="s">
        <v>469</v>
      </c>
      <c r="AH185" s="34" t="s">
        <v>413</v>
      </c>
      <c r="AI185" s="34">
        <v>20</v>
      </c>
      <c r="AJ185" s="28" t="s">
        <v>23</v>
      </c>
      <c r="AK185" s="34" t="s">
        <v>21</v>
      </c>
      <c r="AL185" s="34" t="s">
        <v>24</v>
      </c>
      <c r="AM185" s="41">
        <v>7110</v>
      </c>
      <c r="AN185" s="41">
        <v>50</v>
      </c>
      <c r="AO185" s="34">
        <v>250</v>
      </c>
      <c r="AP185" s="34">
        <v>34</v>
      </c>
      <c r="AQ185" s="18">
        <v>7136</v>
      </c>
      <c r="AR185" s="18">
        <v>7381</v>
      </c>
      <c r="AS185" s="22">
        <v>6905.8692195158674</v>
      </c>
      <c r="AT185" s="22">
        <v>7154.215249786379</v>
      </c>
      <c r="AU185" s="36" t="s">
        <v>474</v>
      </c>
      <c r="AV185" s="35"/>
      <c r="AW185" s="37">
        <v>5634</v>
      </c>
      <c r="AX185" s="37">
        <v>5913</v>
      </c>
      <c r="AY185" s="35" t="s">
        <v>106</v>
      </c>
      <c r="AZ185" s="70"/>
      <c r="BA185" s="70"/>
    </row>
    <row r="186" spans="1:53" ht="26.4" x14ac:dyDescent="0.25">
      <c r="A186" s="26" t="s">
        <v>777</v>
      </c>
      <c r="B186" s="10" t="s">
        <v>475</v>
      </c>
      <c r="C186" s="56"/>
      <c r="D186" s="57"/>
      <c r="E186" s="57"/>
      <c r="F186" s="57"/>
      <c r="G186" s="57"/>
      <c r="H186" s="53"/>
      <c r="I186" s="11" t="s">
        <v>476</v>
      </c>
      <c r="J186" s="34" t="s">
        <v>20</v>
      </c>
      <c r="K186" s="34" t="s">
        <v>20</v>
      </c>
      <c r="L186" s="34" t="s">
        <v>20</v>
      </c>
      <c r="M186" s="34" t="s">
        <v>20</v>
      </c>
      <c r="N186" s="34" t="s">
        <v>20</v>
      </c>
      <c r="O186" s="34" t="s">
        <v>20</v>
      </c>
      <c r="P186" s="34" t="s">
        <v>20</v>
      </c>
      <c r="Q186" s="34" t="s">
        <v>20</v>
      </c>
      <c r="R186" s="34" t="s">
        <v>21</v>
      </c>
      <c r="S186" s="34" t="s">
        <v>20</v>
      </c>
      <c r="T186" s="34">
        <f t="shared" si="19"/>
        <v>0</v>
      </c>
      <c r="U186" s="34" t="s">
        <v>21</v>
      </c>
      <c r="V186" s="28" t="str">
        <f t="shared" si="14"/>
        <v>Yes</v>
      </c>
      <c r="W186" s="34" t="s">
        <v>20</v>
      </c>
      <c r="X186" s="28">
        <f t="shared" si="15"/>
        <v>2</v>
      </c>
      <c r="Y186" s="34">
        <f t="shared" si="17"/>
        <v>2</v>
      </c>
      <c r="Z186" s="34" t="s">
        <v>21</v>
      </c>
      <c r="AA186" s="34" t="s">
        <v>21</v>
      </c>
      <c r="AB186" s="29" t="str">
        <f t="shared" si="12"/>
        <v>No</v>
      </c>
      <c r="AC186" s="34" t="s">
        <v>20</v>
      </c>
      <c r="AD186" s="34" t="s">
        <v>21</v>
      </c>
      <c r="AE186" s="34">
        <f t="shared" si="13"/>
        <v>3</v>
      </c>
      <c r="AF186" s="34" t="s">
        <v>20</v>
      </c>
      <c r="AG186" s="43" t="s">
        <v>469</v>
      </c>
      <c r="AH186" s="34" t="s">
        <v>477</v>
      </c>
      <c r="AI186" s="34">
        <v>23</v>
      </c>
      <c r="AJ186" s="28" t="s">
        <v>23</v>
      </c>
      <c r="AK186" s="34" t="s">
        <v>21</v>
      </c>
      <c r="AL186" s="34" t="s">
        <v>24</v>
      </c>
      <c r="AM186" s="39">
        <v>6785</v>
      </c>
      <c r="AN186" s="39">
        <v>50</v>
      </c>
      <c r="AO186" s="34">
        <v>250</v>
      </c>
      <c r="AP186" s="34">
        <v>34</v>
      </c>
      <c r="AQ186" s="17">
        <v>6707</v>
      </c>
      <c r="AR186" s="17">
        <v>7012</v>
      </c>
      <c r="AS186" s="22">
        <v>6432.184469625261</v>
      </c>
      <c r="AT186" s="22">
        <v>6746.8909637187317</v>
      </c>
      <c r="AU186" s="36" t="s">
        <v>39</v>
      </c>
      <c r="AV186" s="35"/>
      <c r="AW186" s="37">
        <v>5824</v>
      </c>
      <c r="AX186" s="37">
        <v>6100</v>
      </c>
      <c r="AY186" s="35" t="s">
        <v>33</v>
      </c>
      <c r="AZ186" s="70"/>
      <c r="BA186" s="70"/>
    </row>
    <row r="187" spans="1:53" ht="26.4" x14ac:dyDescent="0.25">
      <c r="A187" s="26" t="s">
        <v>777</v>
      </c>
      <c r="B187" s="10" t="s">
        <v>478</v>
      </c>
      <c r="C187" s="56"/>
      <c r="D187" s="57"/>
      <c r="E187" s="57"/>
      <c r="F187" s="57"/>
      <c r="G187" s="57"/>
      <c r="H187" s="53"/>
      <c r="I187" s="10" t="s">
        <v>479</v>
      </c>
      <c r="J187" s="34" t="s">
        <v>20</v>
      </c>
      <c r="K187" s="34" t="s">
        <v>20</v>
      </c>
      <c r="L187" s="34" t="s">
        <v>20</v>
      </c>
      <c r="M187" s="34" t="s">
        <v>20</v>
      </c>
      <c r="N187" s="34" t="s">
        <v>20</v>
      </c>
      <c r="O187" s="34" t="s">
        <v>20</v>
      </c>
      <c r="P187" s="34" t="s">
        <v>20</v>
      </c>
      <c r="Q187" s="34" t="s">
        <v>20</v>
      </c>
      <c r="R187" s="34" t="s">
        <v>20</v>
      </c>
      <c r="S187" s="34" t="s">
        <v>21</v>
      </c>
      <c r="T187" s="34">
        <v>0.5</v>
      </c>
      <c r="U187" s="34" t="s">
        <v>20</v>
      </c>
      <c r="V187" s="28" t="str">
        <f t="shared" si="14"/>
        <v>No</v>
      </c>
      <c r="W187" s="34" t="s">
        <v>20</v>
      </c>
      <c r="X187" s="28">
        <f t="shared" si="15"/>
        <v>0</v>
      </c>
      <c r="Y187" s="34">
        <f t="shared" si="17"/>
        <v>0.5</v>
      </c>
      <c r="Z187" s="34" t="s">
        <v>20</v>
      </c>
      <c r="AA187" s="34" t="s">
        <v>21</v>
      </c>
      <c r="AB187" s="29" t="str">
        <f t="shared" si="12"/>
        <v>No radiocarbon age analysis</v>
      </c>
      <c r="AC187" s="34" t="s">
        <v>20</v>
      </c>
      <c r="AD187" s="34" t="s">
        <v>21</v>
      </c>
      <c r="AE187" s="34">
        <f t="shared" si="13"/>
        <v>2</v>
      </c>
      <c r="AF187" s="34" t="s">
        <v>20</v>
      </c>
      <c r="AG187" s="43" t="s">
        <v>469</v>
      </c>
      <c r="AH187" s="34"/>
      <c r="AI187" s="34" t="s">
        <v>24</v>
      </c>
      <c r="AJ187" s="34" t="s">
        <v>68</v>
      </c>
      <c r="AK187" s="34" t="s">
        <v>20</v>
      </c>
      <c r="AL187" s="34" t="s">
        <v>24</v>
      </c>
      <c r="AM187" s="39"/>
      <c r="AN187" s="39"/>
      <c r="AO187" s="34"/>
      <c r="AP187" s="34"/>
      <c r="AQ187" s="68" t="s">
        <v>25</v>
      </c>
      <c r="AR187" s="68"/>
      <c r="AS187" s="22">
        <v>6440</v>
      </c>
      <c r="AT187" s="22">
        <v>6810</v>
      </c>
      <c r="AU187" s="36" t="s">
        <v>42</v>
      </c>
      <c r="AV187" s="35"/>
      <c r="AW187" s="37">
        <v>6333</v>
      </c>
      <c r="AX187" s="37">
        <v>6612</v>
      </c>
      <c r="AY187" s="35" t="s">
        <v>33</v>
      </c>
      <c r="AZ187" s="70"/>
      <c r="BA187" s="70"/>
    </row>
    <row r="188" spans="1:53" ht="26.4" x14ac:dyDescent="0.25">
      <c r="A188" s="26" t="s">
        <v>777</v>
      </c>
      <c r="B188" s="10" t="s">
        <v>480</v>
      </c>
      <c r="C188" s="56"/>
      <c r="D188" s="57"/>
      <c r="E188" s="57"/>
      <c r="F188" s="57"/>
      <c r="G188" s="57"/>
      <c r="H188" s="53"/>
      <c r="I188" s="10" t="s">
        <v>451</v>
      </c>
      <c r="J188" s="34" t="s">
        <v>20</v>
      </c>
      <c r="K188" s="34" t="s">
        <v>20</v>
      </c>
      <c r="L188" s="34" t="s">
        <v>20</v>
      </c>
      <c r="M188" s="34" t="s">
        <v>20</v>
      </c>
      <c r="N188" s="34" t="s">
        <v>20</v>
      </c>
      <c r="O188" s="34" t="s">
        <v>20</v>
      </c>
      <c r="P188" s="34" t="s">
        <v>20</v>
      </c>
      <c r="Q188" s="34" t="s">
        <v>20</v>
      </c>
      <c r="R188" s="34" t="s">
        <v>20</v>
      </c>
      <c r="S188" s="34" t="s">
        <v>21</v>
      </c>
      <c r="T188" s="34">
        <v>0.5</v>
      </c>
      <c r="U188" s="34" t="s">
        <v>20</v>
      </c>
      <c r="V188" s="28" t="str">
        <f t="shared" si="14"/>
        <v>No</v>
      </c>
      <c r="W188" s="34" t="s">
        <v>20</v>
      </c>
      <c r="X188" s="28">
        <f t="shared" si="15"/>
        <v>0</v>
      </c>
      <c r="Y188" s="34">
        <f t="shared" si="17"/>
        <v>0.5</v>
      </c>
      <c r="Z188" s="34" t="s">
        <v>20</v>
      </c>
      <c r="AA188" s="34" t="s">
        <v>808</v>
      </c>
      <c r="AB188" s="29" t="str">
        <f t="shared" si="12"/>
        <v>No radiocarbon age analysis</v>
      </c>
      <c r="AC188" s="34" t="s">
        <v>20</v>
      </c>
      <c r="AD188" s="34" t="s">
        <v>20</v>
      </c>
      <c r="AE188" s="34">
        <f t="shared" si="13"/>
        <v>0</v>
      </c>
      <c r="AF188" s="34" t="s">
        <v>20</v>
      </c>
      <c r="AG188" s="43" t="s">
        <v>469</v>
      </c>
      <c r="AH188" s="34"/>
      <c r="AI188" s="34" t="s">
        <v>24</v>
      </c>
      <c r="AJ188" s="34" t="s">
        <v>68</v>
      </c>
      <c r="AK188" s="34" t="s">
        <v>20</v>
      </c>
      <c r="AL188" s="34" t="s">
        <v>24</v>
      </c>
      <c r="AM188" s="41"/>
      <c r="AN188" s="41"/>
      <c r="AO188" s="34"/>
      <c r="AP188" s="34"/>
      <c r="AQ188" s="68" t="s">
        <v>25</v>
      </c>
      <c r="AR188" s="68"/>
      <c r="AS188" s="22">
        <v>6780</v>
      </c>
      <c r="AT188" s="22">
        <v>7030</v>
      </c>
      <c r="AU188" s="36" t="s">
        <v>481</v>
      </c>
      <c r="AV188" s="35"/>
      <c r="AW188" s="37">
        <v>6778</v>
      </c>
      <c r="AX188" s="37">
        <v>7030</v>
      </c>
      <c r="AY188" s="35" t="s">
        <v>106</v>
      </c>
      <c r="AZ188" s="70"/>
      <c r="BA188" s="70"/>
    </row>
    <row r="189" spans="1:53" ht="26.4" x14ac:dyDescent="0.25">
      <c r="A189" s="26" t="s">
        <v>777</v>
      </c>
      <c r="B189" s="10" t="s">
        <v>482</v>
      </c>
      <c r="C189" s="56"/>
      <c r="D189" s="57"/>
      <c r="E189" s="57"/>
      <c r="F189" s="57"/>
      <c r="G189" s="57"/>
      <c r="H189" s="53"/>
      <c r="I189" s="11" t="s">
        <v>483</v>
      </c>
      <c r="J189" s="34" t="s">
        <v>20</v>
      </c>
      <c r="K189" s="34" t="s">
        <v>20</v>
      </c>
      <c r="L189" s="34" t="s">
        <v>20</v>
      </c>
      <c r="M189" s="34" t="s">
        <v>20</v>
      </c>
      <c r="N189" s="34" t="s">
        <v>20</v>
      </c>
      <c r="O189" s="34" t="s">
        <v>20</v>
      </c>
      <c r="P189" s="34" t="s">
        <v>20</v>
      </c>
      <c r="Q189" s="34" t="s">
        <v>20</v>
      </c>
      <c r="R189" s="34" t="s">
        <v>21</v>
      </c>
      <c r="S189" s="34" t="s">
        <v>20</v>
      </c>
      <c r="T189" s="34">
        <f t="shared" si="19"/>
        <v>0</v>
      </c>
      <c r="U189" s="34" t="s">
        <v>21</v>
      </c>
      <c r="V189" s="28" t="str">
        <f t="shared" si="14"/>
        <v>Yes</v>
      </c>
      <c r="W189" s="34" t="s">
        <v>20</v>
      </c>
      <c r="X189" s="28">
        <f t="shared" si="15"/>
        <v>2</v>
      </c>
      <c r="Y189" s="34">
        <f t="shared" si="17"/>
        <v>2</v>
      </c>
      <c r="Z189" s="34" t="s">
        <v>808</v>
      </c>
      <c r="AA189" s="34" t="s">
        <v>21</v>
      </c>
      <c r="AB189" s="29" t="str">
        <f t="shared" si="12"/>
        <v>Yes</v>
      </c>
      <c r="AC189" s="34" t="s">
        <v>20</v>
      </c>
      <c r="AD189" s="34" t="s">
        <v>21</v>
      </c>
      <c r="AE189" s="34">
        <f t="shared" si="13"/>
        <v>3</v>
      </c>
      <c r="AF189" s="34" t="s">
        <v>21</v>
      </c>
      <c r="AG189" s="43" t="s">
        <v>469</v>
      </c>
      <c r="AH189" s="34" t="s">
        <v>477</v>
      </c>
      <c r="AI189" s="34" t="s">
        <v>24</v>
      </c>
      <c r="AJ189" s="28" t="s">
        <v>23</v>
      </c>
      <c r="AK189" s="34" t="s">
        <v>21</v>
      </c>
      <c r="AL189" s="34" t="s">
        <v>24</v>
      </c>
      <c r="AM189" s="39">
        <v>7610</v>
      </c>
      <c r="AN189" s="39">
        <v>50</v>
      </c>
      <c r="AO189" s="34">
        <v>250</v>
      </c>
      <c r="AP189" s="34">
        <v>34</v>
      </c>
      <c r="AQ189" s="17">
        <v>7568</v>
      </c>
      <c r="AR189" s="17">
        <v>7800</v>
      </c>
      <c r="AS189" s="22">
        <v>7092.8678957908869</v>
      </c>
      <c r="AT189" s="22">
        <v>7336.0007838122201</v>
      </c>
      <c r="AU189" s="36" t="s">
        <v>45</v>
      </c>
      <c r="AV189" s="35" t="s">
        <v>816</v>
      </c>
      <c r="AW189" s="37">
        <v>7062</v>
      </c>
      <c r="AX189" s="37">
        <v>7304</v>
      </c>
      <c r="AY189" s="35" t="s">
        <v>33</v>
      </c>
      <c r="AZ189" s="70"/>
      <c r="BA189" s="70"/>
    </row>
    <row r="190" spans="1:53" ht="26.4" x14ac:dyDescent="0.25">
      <c r="A190" s="26" t="s">
        <v>777</v>
      </c>
      <c r="B190" s="10" t="s">
        <v>484</v>
      </c>
      <c r="C190" s="56"/>
      <c r="D190" s="57"/>
      <c r="E190" s="57"/>
      <c r="F190" s="57"/>
      <c r="G190" s="57"/>
      <c r="H190" s="53"/>
      <c r="I190" s="10" t="s">
        <v>485</v>
      </c>
      <c r="J190" s="34" t="s">
        <v>20</v>
      </c>
      <c r="K190" s="34" t="s">
        <v>20</v>
      </c>
      <c r="L190" s="34" t="s">
        <v>20</v>
      </c>
      <c r="M190" s="34" t="s">
        <v>20</v>
      </c>
      <c r="N190" s="34" t="s">
        <v>20</v>
      </c>
      <c r="O190" s="34" t="s">
        <v>20</v>
      </c>
      <c r="P190" s="34" t="s">
        <v>20</v>
      </c>
      <c r="Q190" s="34" t="s">
        <v>20</v>
      </c>
      <c r="R190" s="34" t="s">
        <v>21</v>
      </c>
      <c r="S190" s="34" t="s">
        <v>20</v>
      </c>
      <c r="T190" s="34">
        <f t="shared" si="19"/>
        <v>0</v>
      </c>
      <c r="U190" s="34" t="s">
        <v>21</v>
      </c>
      <c r="V190" s="28" t="str">
        <f t="shared" si="14"/>
        <v>Yes</v>
      </c>
      <c r="W190" s="34" t="s">
        <v>20</v>
      </c>
      <c r="X190" s="28">
        <f t="shared" si="15"/>
        <v>2</v>
      </c>
      <c r="Y190" s="34">
        <f t="shared" si="17"/>
        <v>2</v>
      </c>
      <c r="Z190" s="34" t="s">
        <v>808</v>
      </c>
      <c r="AA190" s="34" t="s">
        <v>21</v>
      </c>
      <c r="AB190" s="29" t="str">
        <f t="shared" si="12"/>
        <v>Yes</v>
      </c>
      <c r="AC190" s="34" t="s">
        <v>20</v>
      </c>
      <c r="AD190" s="34" t="s">
        <v>21</v>
      </c>
      <c r="AE190" s="34">
        <f t="shared" si="13"/>
        <v>3</v>
      </c>
      <c r="AF190" s="34" t="s">
        <v>21</v>
      </c>
      <c r="AG190" s="43" t="s">
        <v>469</v>
      </c>
      <c r="AH190" s="34" t="s">
        <v>423</v>
      </c>
      <c r="AI190" s="34" t="s">
        <v>24</v>
      </c>
      <c r="AJ190" s="34" t="s">
        <v>378</v>
      </c>
      <c r="AK190" s="34" t="s">
        <v>20</v>
      </c>
      <c r="AL190" s="34" t="s">
        <v>24</v>
      </c>
      <c r="AM190" s="39">
        <v>7550</v>
      </c>
      <c r="AN190" s="39">
        <v>40</v>
      </c>
      <c r="AO190" s="34">
        <v>250</v>
      </c>
      <c r="AP190" s="34">
        <v>34</v>
      </c>
      <c r="AQ190" s="17">
        <v>7639</v>
      </c>
      <c r="AR190" s="17">
        <v>7913</v>
      </c>
      <c r="AS190" s="22">
        <v>7532.323002190733</v>
      </c>
      <c r="AT190" s="22">
        <v>7815.9019634449223</v>
      </c>
      <c r="AU190" s="36" t="s">
        <v>48</v>
      </c>
      <c r="AV190" s="35" t="s">
        <v>816</v>
      </c>
      <c r="AW190" s="37">
        <v>7487</v>
      </c>
      <c r="AX190" s="37">
        <v>7763</v>
      </c>
      <c r="AY190" s="35" t="s">
        <v>33</v>
      </c>
      <c r="AZ190" s="70"/>
      <c r="BA190" s="70"/>
    </row>
    <row r="191" spans="1:53" ht="26.4" x14ac:dyDescent="0.25">
      <c r="A191" s="26" t="s">
        <v>777</v>
      </c>
      <c r="B191" s="10" t="s">
        <v>486</v>
      </c>
      <c r="C191" s="56"/>
      <c r="D191" s="57"/>
      <c r="E191" s="57"/>
      <c r="F191" s="57"/>
      <c r="G191" s="57"/>
      <c r="H191" s="53"/>
      <c r="I191" s="10" t="s">
        <v>451</v>
      </c>
      <c r="J191" s="34" t="s">
        <v>20</v>
      </c>
      <c r="K191" s="34" t="s">
        <v>20</v>
      </c>
      <c r="L191" s="34" t="s">
        <v>20</v>
      </c>
      <c r="M191" s="34" t="s">
        <v>20</v>
      </c>
      <c r="N191" s="34" t="s">
        <v>20</v>
      </c>
      <c r="O191" s="34" t="s">
        <v>20</v>
      </c>
      <c r="P191" s="34" t="s">
        <v>20</v>
      </c>
      <c r="Q191" s="34" t="s">
        <v>20</v>
      </c>
      <c r="R191" s="34" t="s">
        <v>20</v>
      </c>
      <c r="S191" s="34" t="s">
        <v>21</v>
      </c>
      <c r="T191" s="34">
        <v>0.5</v>
      </c>
      <c r="U191" s="34" t="s">
        <v>20</v>
      </c>
      <c r="V191" s="28" t="str">
        <f t="shared" si="14"/>
        <v>No</v>
      </c>
      <c r="W191" s="34" t="s">
        <v>20</v>
      </c>
      <c r="X191" s="28">
        <f t="shared" si="15"/>
        <v>0</v>
      </c>
      <c r="Y191" s="34">
        <f t="shared" si="17"/>
        <v>0.5</v>
      </c>
      <c r="Z191" s="34" t="s">
        <v>20</v>
      </c>
      <c r="AA191" s="34" t="s">
        <v>808</v>
      </c>
      <c r="AB191" s="29" t="str">
        <f t="shared" si="12"/>
        <v>No radiocarbon age analysis</v>
      </c>
      <c r="AC191" s="34" t="s">
        <v>20</v>
      </c>
      <c r="AD191" s="34" t="s">
        <v>20</v>
      </c>
      <c r="AE191" s="34">
        <f t="shared" si="13"/>
        <v>0</v>
      </c>
      <c r="AF191" s="34" t="s">
        <v>20</v>
      </c>
      <c r="AG191" s="43" t="s">
        <v>487</v>
      </c>
      <c r="AH191" s="34"/>
      <c r="AI191" s="34" t="s">
        <v>24</v>
      </c>
      <c r="AJ191" s="34" t="s">
        <v>68</v>
      </c>
      <c r="AK191" s="34" t="s">
        <v>21</v>
      </c>
      <c r="AL191" s="34" t="s">
        <v>24</v>
      </c>
      <c r="AM191" s="41"/>
      <c r="AN191" s="41"/>
      <c r="AO191" s="34"/>
      <c r="AP191" s="34"/>
      <c r="AQ191" s="68" t="s">
        <v>25</v>
      </c>
      <c r="AR191" s="68"/>
      <c r="AS191" s="22">
        <v>7940</v>
      </c>
      <c r="AT191" s="22">
        <v>140</v>
      </c>
      <c r="AU191" s="36" t="s">
        <v>488</v>
      </c>
      <c r="AV191" s="35"/>
      <c r="AW191" s="37">
        <v>7802</v>
      </c>
      <c r="AX191" s="37">
        <v>8084</v>
      </c>
      <c r="AY191" s="35" t="s">
        <v>106</v>
      </c>
      <c r="AZ191" s="70"/>
      <c r="BA191" s="70"/>
    </row>
    <row r="192" spans="1:53" ht="26.4" x14ac:dyDescent="0.25">
      <c r="A192" s="26" t="s">
        <v>777</v>
      </c>
      <c r="B192" s="10" t="s">
        <v>489</v>
      </c>
      <c r="C192" s="56"/>
      <c r="D192" s="57"/>
      <c r="E192" s="57"/>
      <c r="F192" s="57"/>
      <c r="G192" s="57"/>
      <c r="H192" s="53"/>
      <c r="I192" s="11" t="s">
        <v>490</v>
      </c>
      <c r="J192" s="34" t="s">
        <v>20</v>
      </c>
      <c r="K192" s="34" t="s">
        <v>20</v>
      </c>
      <c r="L192" s="34" t="s">
        <v>20</v>
      </c>
      <c r="M192" s="34" t="s">
        <v>20</v>
      </c>
      <c r="N192" s="34" t="s">
        <v>20</v>
      </c>
      <c r="O192" s="34" t="s">
        <v>20</v>
      </c>
      <c r="P192" s="34" t="s">
        <v>20</v>
      </c>
      <c r="Q192" s="34" t="s">
        <v>20</v>
      </c>
      <c r="R192" s="34" t="s">
        <v>21</v>
      </c>
      <c r="S192" s="34" t="s">
        <v>20</v>
      </c>
      <c r="T192" s="34">
        <f t="shared" ref="T192:T193" si="20">COUNTIF(J192:S192,TRUE)</f>
        <v>0</v>
      </c>
      <c r="U192" s="34" t="s">
        <v>21</v>
      </c>
      <c r="V192" s="28" t="str">
        <f t="shared" si="14"/>
        <v>Yes</v>
      </c>
      <c r="W192" s="34" t="s">
        <v>20</v>
      </c>
      <c r="X192" s="28">
        <f t="shared" si="15"/>
        <v>2</v>
      </c>
      <c r="Y192" s="34">
        <f t="shared" si="17"/>
        <v>2</v>
      </c>
      <c r="Z192" s="34" t="s">
        <v>21</v>
      </c>
      <c r="AA192" s="34" t="s">
        <v>21</v>
      </c>
      <c r="AB192" s="29" t="str">
        <f t="shared" si="12"/>
        <v>Yes</v>
      </c>
      <c r="AC192" s="34" t="s">
        <v>20</v>
      </c>
      <c r="AD192" s="34" t="s">
        <v>21</v>
      </c>
      <c r="AE192" s="34">
        <f t="shared" si="13"/>
        <v>4</v>
      </c>
      <c r="AF192" s="34" t="s">
        <v>21</v>
      </c>
      <c r="AG192" s="43" t="s">
        <v>469</v>
      </c>
      <c r="AH192" s="34" t="s">
        <v>423</v>
      </c>
      <c r="AI192" s="34" t="s">
        <v>24</v>
      </c>
      <c r="AJ192" s="28" t="s">
        <v>23</v>
      </c>
      <c r="AK192" s="34" t="s">
        <v>21</v>
      </c>
      <c r="AL192" s="34" t="s">
        <v>24</v>
      </c>
      <c r="AM192" s="39">
        <v>8375</v>
      </c>
      <c r="AN192" s="39">
        <v>40</v>
      </c>
      <c r="AO192" s="34">
        <v>250</v>
      </c>
      <c r="AP192" s="34">
        <v>34</v>
      </c>
      <c r="AQ192" s="17">
        <v>8345</v>
      </c>
      <c r="AR192" s="17">
        <v>8542</v>
      </c>
      <c r="AS192" s="22">
        <v>8153.4247075645017</v>
      </c>
      <c r="AT192" s="22">
        <v>8354.5469417095246</v>
      </c>
      <c r="AU192" s="36" t="s">
        <v>50</v>
      </c>
      <c r="AV192" s="35"/>
      <c r="AW192" s="37">
        <v>8038</v>
      </c>
      <c r="AX192" s="37">
        <v>8356</v>
      </c>
      <c r="AY192" s="35" t="s">
        <v>33</v>
      </c>
      <c r="AZ192" s="70"/>
      <c r="BA192" s="70"/>
    </row>
    <row r="193" spans="1:53" ht="26.4" x14ac:dyDescent="0.25">
      <c r="A193" s="26" t="s">
        <v>777</v>
      </c>
      <c r="B193" s="10" t="s">
        <v>491</v>
      </c>
      <c r="C193" s="56"/>
      <c r="D193" s="57"/>
      <c r="E193" s="57"/>
      <c r="F193" s="57"/>
      <c r="G193" s="57"/>
      <c r="H193" s="53"/>
      <c r="I193" s="11" t="s">
        <v>483</v>
      </c>
      <c r="J193" s="34" t="s">
        <v>20</v>
      </c>
      <c r="K193" s="34" t="s">
        <v>20</v>
      </c>
      <c r="L193" s="34" t="s">
        <v>20</v>
      </c>
      <c r="M193" s="34" t="s">
        <v>20</v>
      </c>
      <c r="N193" s="34" t="s">
        <v>20</v>
      </c>
      <c r="O193" s="34" t="s">
        <v>20</v>
      </c>
      <c r="P193" s="34" t="s">
        <v>20</v>
      </c>
      <c r="Q193" s="34" t="s">
        <v>20</v>
      </c>
      <c r="R193" s="34" t="s">
        <v>21</v>
      </c>
      <c r="S193" s="34" t="s">
        <v>20</v>
      </c>
      <c r="T193" s="34">
        <f t="shared" si="20"/>
        <v>0</v>
      </c>
      <c r="U193" s="34" t="s">
        <v>21</v>
      </c>
      <c r="V193" s="28" t="str">
        <f t="shared" si="14"/>
        <v>Yes</v>
      </c>
      <c r="W193" s="34" t="s">
        <v>20</v>
      </c>
      <c r="X193" s="28">
        <f t="shared" si="15"/>
        <v>2</v>
      </c>
      <c r="Y193" s="34">
        <f t="shared" si="17"/>
        <v>2</v>
      </c>
      <c r="Z193" s="34" t="s">
        <v>21</v>
      </c>
      <c r="AA193" s="34" t="s">
        <v>21</v>
      </c>
      <c r="AB193" s="29" t="str">
        <f t="shared" si="12"/>
        <v>No</v>
      </c>
      <c r="AC193" s="34" t="s">
        <v>20</v>
      </c>
      <c r="AD193" s="34" t="s">
        <v>21</v>
      </c>
      <c r="AE193" s="34">
        <f t="shared" si="13"/>
        <v>3</v>
      </c>
      <c r="AF193" s="34" t="s">
        <v>20</v>
      </c>
      <c r="AG193" s="43" t="s">
        <v>469</v>
      </c>
      <c r="AH193" s="34" t="s">
        <v>492</v>
      </c>
      <c r="AI193" s="34" t="s">
        <v>24</v>
      </c>
      <c r="AJ193" s="28" t="s">
        <v>23</v>
      </c>
      <c r="AK193" s="34" t="s">
        <v>21</v>
      </c>
      <c r="AL193" s="34" t="s">
        <v>24</v>
      </c>
      <c r="AM193" s="39">
        <v>8500</v>
      </c>
      <c r="AN193" s="39">
        <v>40</v>
      </c>
      <c r="AO193" s="34">
        <v>250</v>
      </c>
      <c r="AP193" s="34">
        <v>34</v>
      </c>
      <c r="AQ193" s="17">
        <v>8426</v>
      </c>
      <c r="AR193" s="17">
        <v>8712</v>
      </c>
      <c r="AS193" s="22">
        <v>8255.4265293802855</v>
      </c>
      <c r="AT193" s="22">
        <v>8545.375341463603</v>
      </c>
      <c r="AU193" s="36" t="s">
        <v>53</v>
      </c>
      <c r="AV193" s="35"/>
      <c r="AW193" s="37">
        <v>8761</v>
      </c>
      <c r="AX193" s="37">
        <v>9066</v>
      </c>
      <c r="AY193" s="35" t="s">
        <v>33</v>
      </c>
      <c r="AZ193" s="70"/>
      <c r="BA193" s="70"/>
    </row>
    <row r="194" spans="1:53" ht="26.4" x14ac:dyDescent="0.25">
      <c r="A194" s="26" t="s">
        <v>777</v>
      </c>
      <c r="B194" s="10" t="s">
        <v>493</v>
      </c>
      <c r="C194" s="56"/>
      <c r="D194" s="57"/>
      <c r="E194" s="57"/>
      <c r="F194" s="57"/>
      <c r="G194" s="57"/>
      <c r="H194" s="53"/>
      <c r="I194" s="10" t="s">
        <v>451</v>
      </c>
      <c r="J194" s="34" t="s">
        <v>20</v>
      </c>
      <c r="K194" s="34" t="s">
        <v>20</v>
      </c>
      <c r="L194" s="34" t="s">
        <v>20</v>
      </c>
      <c r="M194" s="34" t="s">
        <v>20</v>
      </c>
      <c r="N194" s="34" t="s">
        <v>20</v>
      </c>
      <c r="O194" s="34" t="s">
        <v>20</v>
      </c>
      <c r="P194" s="34" t="s">
        <v>20</v>
      </c>
      <c r="Q194" s="34" t="s">
        <v>20</v>
      </c>
      <c r="R194" s="34" t="s">
        <v>20</v>
      </c>
      <c r="S194" s="34" t="s">
        <v>21</v>
      </c>
      <c r="T194" s="34">
        <v>0.5</v>
      </c>
      <c r="U194" s="34" t="s">
        <v>20</v>
      </c>
      <c r="V194" s="28" t="str">
        <f t="shared" si="14"/>
        <v>No</v>
      </c>
      <c r="W194" s="34" t="s">
        <v>20</v>
      </c>
      <c r="X194" s="28">
        <f t="shared" si="15"/>
        <v>0</v>
      </c>
      <c r="Y194" s="34">
        <f t="shared" si="17"/>
        <v>0.5</v>
      </c>
      <c r="Z194" s="34" t="s">
        <v>20</v>
      </c>
      <c r="AA194" s="34" t="s">
        <v>808</v>
      </c>
      <c r="AB194" s="29" t="str">
        <f t="shared" ref="AB194:AB257" si="21">IF( IF(ISTEXT(AQ194), TRUE, FALSE), "No radiocarbon age analysis", IF(ABS((MEDIAN(AS194,AW194,AX194)-MEDIAN(AT194,AW194,AX194))/(MAX(AT194,AX194)-MIN(AS194,AW194)))&gt;0.3,"Yes","No"))</f>
        <v>No radiocarbon age analysis</v>
      </c>
      <c r="AC194" s="34" t="s">
        <v>20</v>
      </c>
      <c r="AD194" s="34" t="s">
        <v>20</v>
      </c>
      <c r="AE194" s="34">
        <f t="shared" ref="AE194:AE257" si="22">COUNTIF(Z194:AD194,"Yes")</f>
        <v>0</v>
      </c>
      <c r="AF194" s="34" t="s">
        <v>20</v>
      </c>
      <c r="AG194" s="43" t="s">
        <v>469</v>
      </c>
      <c r="AH194" s="34"/>
      <c r="AI194" s="34" t="s">
        <v>24</v>
      </c>
      <c r="AJ194" s="34" t="s">
        <v>68</v>
      </c>
      <c r="AK194" s="34" t="s">
        <v>20</v>
      </c>
      <c r="AL194" s="34" t="s">
        <v>24</v>
      </c>
      <c r="AM194" s="41"/>
      <c r="AN194" s="41"/>
      <c r="AO194" s="34"/>
      <c r="AP194" s="34"/>
      <c r="AQ194" s="68" t="s">
        <v>25</v>
      </c>
      <c r="AR194" s="68"/>
      <c r="AS194" s="22">
        <v>8660</v>
      </c>
      <c r="AT194" s="22">
        <v>8600</v>
      </c>
      <c r="AU194" s="36" t="s">
        <v>494</v>
      </c>
      <c r="AV194" s="35"/>
      <c r="AW194" s="37">
        <v>8923</v>
      </c>
      <c r="AX194" s="37">
        <v>9240</v>
      </c>
      <c r="AY194" s="35" t="s">
        <v>106</v>
      </c>
      <c r="AZ194" s="70"/>
      <c r="BA194" s="70"/>
    </row>
    <row r="195" spans="1:53" ht="26.4" x14ac:dyDescent="0.25">
      <c r="A195" s="26" t="s">
        <v>777</v>
      </c>
      <c r="B195" s="10" t="s">
        <v>495</v>
      </c>
      <c r="C195" s="56"/>
      <c r="D195" s="57"/>
      <c r="E195" s="57"/>
      <c r="F195" s="57"/>
      <c r="G195" s="57"/>
      <c r="H195" s="53"/>
      <c r="I195" s="11" t="s">
        <v>496</v>
      </c>
      <c r="J195" s="34" t="s">
        <v>20</v>
      </c>
      <c r="K195" s="34" t="s">
        <v>20</v>
      </c>
      <c r="L195" s="34" t="s">
        <v>20</v>
      </c>
      <c r="M195" s="34" t="s">
        <v>20</v>
      </c>
      <c r="N195" s="34" t="s">
        <v>20</v>
      </c>
      <c r="O195" s="34" t="s">
        <v>20</v>
      </c>
      <c r="P195" s="34" t="s">
        <v>20</v>
      </c>
      <c r="Q195" s="34" t="s">
        <v>20</v>
      </c>
      <c r="R195" s="34" t="s">
        <v>21</v>
      </c>
      <c r="S195" s="34" t="s">
        <v>20</v>
      </c>
      <c r="T195" s="34">
        <f t="shared" ref="T195:T206" si="23">COUNTIF(J195:S195,TRUE)</f>
        <v>0</v>
      </c>
      <c r="U195" s="34" t="s">
        <v>21</v>
      </c>
      <c r="V195" s="28" t="str">
        <f t="shared" ref="V195:V258" si="24">IF(AE195&lt;3, "No", "Yes")</f>
        <v>Yes</v>
      </c>
      <c r="W195" s="34" t="s">
        <v>20</v>
      </c>
      <c r="X195" s="28">
        <f t="shared" ref="X195:X258" si="25">COUNTIF(U195:W195,"Yes")</f>
        <v>2</v>
      </c>
      <c r="Y195" s="34">
        <f t="shared" si="17"/>
        <v>2</v>
      </c>
      <c r="Z195" s="34" t="s">
        <v>21</v>
      </c>
      <c r="AA195" s="34" t="s">
        <v>21</v>
      </c>
      <c r="AB195" s="29" t="str">
        <f t="shared" si="21"/>
        <v>Yes</v>
      </c>
      <c r="AC195" s="34" t="s">
        <v>20</v>
      </c>
      <c r="AD195" s="34" t="s">
        <v>21</v>
      </c>
      <c r="AE195" s="34">
        <f t="shared" si="22"/>
        <v>4</v>
      </c>
      <c r="AF195" s="34" t="s">
        <v>20</v>
      </c>
      <c r="AG195" s="43" t="s">
        <v>469</v>
      </c>
      <c r="AH195" s="34" t="s">
        <v>458</v>
      </c>
      <c r="AI195" s="34" t="s">
        <v>24</v>
      </c>
      <c r="AJ195" s="28" t="s">
        <v>23</v>
      </c>
      <c r="AK195" s="34" t="s">
        <v>21</v>
      </c>
      <c r="AL195" s="34" t="s">
        <v>24</v>
      </c>
      <c r="AM195" s="39">
        <v>9035</v>
      </c>
      <c r="AN195" s="39">
        <v>40</v>
      </c>
      <c r="AO195" s="34">
        <v>250</v>
      </c>
      <c r="AP195" s="34">
        <v>34</v>
      </c>
      <c r="AQ195" s="17">
        <v>9160</v>
      </c>
      <c r="AR195" s="17">
        <v>9430</v>
      </c>
      <c r="AS195" s="22">
        <v>8988.4541017366082</v>
      </c>
      <c r="AT195" s="22">
        <v>9263.2304262489197</v>
      </c>
      <c r="AU195" s="36" t="s">
        <v>55</v>
      </c>
      <c r="AV195" s="35"/>
      <c r="AW195" s="37">
        <v>8810</v>
      </c>
      <c r="AX195" s="37">
        <v>9360</v>
      </c>
      <c r="AY195" s="35" t="s">
        <v>33</v>
      </c>
      <c r="AZ195" s="70"/>
      <c r="BA195" s="70"/>
    </row>
    <row r="196" spans="1:53" ht="26.4" x14ac:dyDescent="0.25">
      <c r="A196" s="26" t="s">
        <v>777</v>
      </c>
      <c r="B196" s="10" t="s">
        <v>497</v>
      </c>
      <c r="C196" s="56"/>
      <c r="D196" s="57"/>
      <c r="E196" s="57"/>
      <c r="F196" s="57"/>
      <c r="G196" s="57"/>
      <c r="H196" s="53"/>
      <c r="I196" s="10" t="s">
        <v>498</v>
      </c>
      <c r="J196" s="34" t="s">
        <v>20</v>
      </c>
      <c r="K196" s="34" t="s">
        <v>20</v>
      </c>
      <c r="L196" s="34" t="s">
        <v>20</v>
      </c>
      <c r="M196" s="34" t="s">
        <v>20</v>
      </c>
      <c r="N196" s="34" t="s">
        <v>20</v>
      </c>
      <c r="O196" s="34" t="s">
        <v>20</v>
      </c>
      <c r="P196" s="34" t="s">
        <v>20</v>
      </c>
      <c r="Q196" s="34" t="s">
        <v>20</v>
      </c>
      <c r="R196" s="34" t="s">
        <v>21</v>
      </c>
      <c r="S196" s="34" t="s">
        <v>20</v>
      </c>
      <c r="T196" s="34">
        <f t="shared" si="23"/>
        <v>0</v>
      </c>
      <c r="U196" s="34" t="s">
        <v>21</v>
      </c>
      <c r="V196" s="28" t="str">
        <f t="shared" si="24"/>
        <v>Yes</v>
      </c>
      <c r="W196" s="34" t="s">
        <v>20</v>
      </c>
      <c r="X196" s="28">
        <f t="shared" si="25"/>
        <v>2</v>
      </c>
      <c r="Y196" s="34">
        <f t="shared" si="17"/>
        <v>2</v>
      </c>
      <c r="Z196" s="34" t="s">
        <v>21</v>
      </c>
      <c r="AA196" s="34" t="s">
        <v>21</v>
      </c>
      <c r="AB196" s="29" t="str">
        <f t="shared" si="21"/>
        <v>Yes</v>
      </c>
      <c r="AC196" s="34" t="s">
        <v>20</v>
      </c>
      <c r="AD196" s="34" t="s">
        <v>808</v>
      </c>
      <c r="AE196" s="34">
        <f t="shared" si="22"/>
        <v>3</v>
      </c>
      <c r="AF196" s="34" t="s">
        <v>20</v>
      </c>
      <c r="AG196" s="43" t="s">
        <v>469</v>
      </c>
      <c r="AH196" s="34" t="s">
        <v>477</v>
      </c>
      <c r="AI196" s="34" t="s">
        <v>24</v>
      </c>
      <c r="AJ196" s="28" t="s">
        <v>23</v>
      </c>
      <c r="AK196" s="34" t="s">
        <v>21</v>
      </c>
      <c r="AL196" s="34" t="s">
        <v>24</v>
      </c>
      <c r="AM196" s="39">
        <v>9080</v>
      </c>
      <c r="AN196" s="39">
        <v>40</v>
      </c>
      <c r="AO196" s="34">
        <v>250</v>
      </c>
      <c r="AP196" s="34">
        <v>34</v>
      </c>
      <c r="AQ196" s="17">
        <v>9238</v>
      </c>
      <c r="AR196" s="17">
        <v>9465</v>
      </c>
      <c r="AS196" s="22">
        <v>9065.9124227642169</v>
      </c>
      <c r="AT196" s="22">
        <v>9298.4840649736816</v>
      </c>
      <c r="AU196" s="36" t="s">
        <v>105</v>
      </c>
      <c r="AV196" s="35"/>
      <c r="AW196" s="37">
        <v>8989</v>
      </c>
      <c r="AX196" s="37">
        <v>9429</v>
      </c>
      <c r="AY196" s="35" t="s">
        <v>106</v>
      </c>
      <c r="AZ196" s="70"/>
      <c r="BA196" s="70"/>
    </row>
    <row r="197" spans="1:53" ht="26.4" x14ac:dyDescent="0.25">
      <c r="A197" s="26" t="s">
        <v>777</v>
      </c>
      <c r="B197" s="10" t="s">
        <v>499</v>
      </c>
      <c r="C197" s="56"/>
      <c r="D197" s="57"/>
      <c r="E197" s="57"/>
      <c r="F197" s="57"/>
      <c r="G197" s="57"/>
      <c r="H197" s="53"/>
      <c r="I197" s="11" t="s">
        <v>421</v>
      </c>
      <c r="J197" s="34" t="s">
        <v>20</v>
      </c>
      <c r="K197" s="34" t="s">
        <v>20</v>
      </c>
      <c r="L197" s="34" t="s">
        <v>20</v>
      </c>
      <c r="M197" s="34" t="s">
        <v>20</v>
      </c>
      <c r="N197" s="34" t="s">
        <v>20</v>
      </c>
      <c r="O197" s="34" t="s">
        <v>20</v>
      </c>
      <c r="P197" s="34" t="s">
        <v>20</v>
      </c>
      <c r="Q197" s="34" t="s">
        <v>20</v>
      </c>
      <c r="R197" s="34" t="s">
        <v>21</v>
      </c>
      <c r="S197" s="34" t="s">
        <v>20</v>
      </c>
      <c r="T197" s="34">
        <f t="shared" si="23"/>
        <v>0</v>
      </c>
      <c r="U197" s="34" t="s">
        <v>21</v>
      </c>
      <c r="V197" s="28" t="str">
        <f t="shared" si="24"/>
        <v>Yes</v>
      </c>
      <c r="W197" s="34" t="s">
        <v>20</v>
      </c>
      <c r="X197" s="28">
        <f t="shared" si="25"/>
        <v>2</v>
      </c>
      <c r="Y197" s="34">
        <f t="shared" si="17"/>
        <v>2</v>
      </c>
      <c r="Z197" s="34" t="s">
        <v>21</v>
      </c>
      <c r="AA197" s="34" t="s">
        <v>21</v>
      </c>
      <c r="AB197" s="29" t="str">
        <f t="shared" si="21"/>
        <v>Yes</v>
      </c>
      <c r="AC197" s="34" t="s">
        <v>20</v>
      </c>
      <c r="AD197" s="34" t="s">
        <v>21</v>
      </c>
      <c r="AE197" s="34">
        <f t="shared" si="22"/>
        <v>4</v>
      </c>
      <c r="AF197" s="34" t="s">
        <v>20</v>
      </c>
      <c r="AG197" s="43" t="s">
        <v>469</v>
      </c>
      <c r="AH197" s="34" t="s">
        <v>477</v>
      </c>
      <c r="AI197" s="34" t="s">
        <v>24</v>
      </c>
      <c r="AJ197" s="28" t="s">
        <v>23</v>
      </c>
      <c r="AK197" s="34" t="s">
        <v>21</v>
      </c>
      <c r="AL197" s="34" t="s">
        <v>24</v>
      </c>
      <c r="AM197" s="42">
        <v>9585</v>
      </c>
      <c r="AN197" s="42">
        <v>40</v>
      </c>
      <c r="AO197" s="34">
        <v>250</v>
      </c>
      <c r="AP197" s="34">
        <v>34</v>
      </c>
      <c r="AQ197" s="18">
        <v>9815</v>
      </c>
      <c r="AR197" s="18">
        <v>10155</v>
      </c>
      <c r="AS197" s="22">
        <v>9644.0667835330714</v>
      </c>
      <c r="AT197" s="22">
        <v>9988.4621607097724</v>
      </c>
      <c r="AU197" s="36" t="s">
        <v>60</v>
      </c>
      <c r="AV197" s="35"/>
      <c r="AW197" s="37">
        <v>9563</v>
      </c>
      <c r="AX197" s="37">
        <v>9979</v>
      </c>
      <c r="AY197" s="35" t="s">
        <v>33</v>
      </c>
      <c r="AZ197" s="70"/>
      <c r="BA197" s="70"/>
    </row>
    <row r="198" spans="1:53" ht="26.4" x14ac:dyDescent="0.25">
      <c r="A198" s="26" t="s">
        <v>777</v>
      </c>
      <c r="B198" s="10" t="s">
        <v>500</v>
      </c>
      <c r="C198" s="56"/>
      <c r="D198" s="57"/>
      <c r="E198" s="57"/>
      <c r="F198" s="57"/>
      <c r="G198" s="57"/>
      <c r="H198" s="53"/>
      <c r="I198" s="11" t="s">
        <v>501</v>
      </c>
      <c r="J198" s="34" t="s">
        <v>20</v>
      </c>
      <c r="K198" s="34" t="s">
        <v>20</v>
      </c>
      <c r="L198" s="34" t="s">
        <v>20</v>
      </c>
      <c r="M198" s="34" t="s">
        <v>20</v>
      </c>
      <c r="N198" s="34" t="s">
        <v>20</v>
      </c>
      <c r="O198" s="34" t="s">
        <v>20</v>
      </c>
      <c r="P198" s="34" t="s">
        <v>20</v>
      </c>
      <c r="Q198" s="34" t="s">
        <v>20</v>
      </c>
      <c r="R198" s="34" t="s">
        <v>21</v>
      </c>
      <c r="S198" s="34" t="s">
        <v>20</v>
      </c>
      <c r="T198" s="34">
        <f t="shared" si="23"/>
        <v>0</v>
      </c>
      <c r="U198" s="34" t="s">
        <v>21</v>
      </c>
      <c r="V198" s="28" t="str">
        <f t="shared" si="24"/>
        <v>Yes</v>
      </c>
      <c r="W198" s="34" t="s">
        <v>20</v>
      </c>
      <c r="X198" s="28">
        <f t="shared" si="25"/>
        <v>2</v>
      </c>
      <c r="Y198" s="34">
        <f t="shared" si="17"/>
        <v>2</v>
      </c>
      <c r="Z198" s="34" t="s">
        <v>21</v>
      </c>
      <c r="AA198" s="34" t="s">
        <v>21</v>
      </c>
      <c r="AB198" s="29" t="str">
        <f t="shared" si="21"/>
        <v>Yes</v>
      </c>
      <c r="AC198" s="34" t="s">
        <v>20</v>
      </c>
      <c r="AD198" s="34" t="s">
        <v>21</v>
      </c>
      <c r="AE198" s="34">
        <f t="shared" si="22"/>
        <v>4</v>
      </c>
      <c r="AF198" s="34" t="s">
        <v>20</v>
      </c>
      <c r="AG198" s="43" t="s">
        <v>469</v>
      </c>
      <c r="AH198" s="34" t="s">
        <v>502</v>
      </c>
      <c r="AI198" s="34" t="s">
        <v>24</v>
      </c>
      <c r="AJ198" s="28" t="s">
        <v>23</v>
      </c>
      <c r="AK198" s="34" t="s">
        <v>21</v>
      </c>
      <c r="AL198" s="34" t="s">
        <v>24</v>
      </c>
      <c r="AM198" s="39">
        <v>9890</v>
      </c>
      <c r="AN198" s="39">
        <v>40</v>
      </c>
      <c r="AO198" s="34">
        <v>250</v>
      </c>
      <c r="AP198" s="34">
        <v>34</v>
      </c>
      <c r="AQ198" s="17">
        <v>10227</v>
      </c>
      <c r="AR198" s="17">
        <v>10475</v>
      </c>
      <c r="AS198" s="22">
        <v>10079.050640609636</v>
      </c>
      <c r="AT198" s="22">
        <v>10333.009880092908</v>
      </c>
      <c r="AU198" s="36" t="s">
        <v>111</v>
      </c>
      <c r="AV198" s="35"/>
      <c r="AW198" s="37">
        <v>10079.050640609636</v>
      </c>
      <c r="AX198" s="37">
        <v>10333.009880092908</v>
      </c>
      <c r="AY198" s="35" t="s">
        <v>33</v>
      </c>
      <c r="AZ198" s="70"/>
      <c r="BA198" s="70"/>
    </row>
    <row r="199" spans="1:53" ht="26.4" x14ac:dyDescent="0.25">
      <c r="A199" s="26" t="s">
        <v>777</v>
      </c>
      <c r="B199" s="10" t="s">
        <v>503</v>
      </c>
      <c r="C199" s="56"/>
      <c r="D199" s="57"/>
      <c r="E199" s="57"/>
      <c r="F199" s="57"/>
      <c r="G199" s="57"/>
      <c r="H199" s="53"/>
      <c r="I199" s="11" t="s">
        <v>504</v>
      </c>
      <c r="J199" s="34" t="s">
        <v>20</v>
      </c>
      <c r="K199" s="34" t="s">
        <v>20</v>
      </c>
      <c r="L199" s="34" t="s">
        <v>20</v>
      </c>
      <c r="M199" s="34" t="s">
        <v>20</v>
      </c>
      <c r="N199" s="34" t="s">
        <v>20</v>
      </c>
      <c r="O199" s="34" t="s">
        <v>20</v>
      </c>
      <c r="P199" s="34" t="s">
        <v>20</v>
      </c>
      <c r="Q199" s="34" t="s">
        <v>20</v>
      </c>
      <c r="R199" s="34" t="s">
        <v>21</v>
      </c>
      <c r="S199" s="34" t="s">
        <v>20</v>
      </c>
      <c r="T199" s="34">
        <f t="shared" si="23"/>
        <v>0</v>
      </c>
      <c r="U199" s="34" t="s">
        <v>20</v>
      </c>
      <c r="V199" s="28" t="str">
        <f t="shared" si="24"/>
        <v>No</v>
      </c>
      <c r="W199" s="34" t="s">
        <v>20</v>
      </c>
      <c r="X199" s="28">
        <f t="shared" si="25"/>
        <v>0</v>
      </c>
      <c r="Y199" s="34">
        <f t="shared" si="17"/>
        <v>0</v>
      </c>
      <c r="Z199" s="34" t="s">
        <v>20</v>
      </c>
      <c r="AA199" s="34" t="s">
        <v>808</v>
      </c>
      <c r="AB199" s="29" t="str">
        <f t="shared" si="21"/>
        <v>Yes</v>
      </c>
      <c r="AC199" s="34" t="s">
        <v>20</v>
      </c>
      <c r="AD199" s="34" t="s">
        <v>21</v>
      </c>
      <c r="AE199" s="34">
        <f t="shared" si="22"/>
        <v>2</v>
      </c>
      <c r="AF199" s="34" t="s">
        <v>20</v>
      </c>
      <c r="AG199" s="43" t="s">
        <v>469</v>
      </c>
      <c r="AH199" s="34" t="s">
        <v>67</v>
      </c>
      <c r="AI199" s="34" t="s">
        <v>24</v>
      </c>
      <c r="AJ199" s="28" t="s">
        <v>23</v>
      </c>
      <c r="AK199" s="34" t="s">
        <v>20</v>
      </c>
      <c r="AL199" s="34" t="s">
        <v>24</v>
      </c>
      <c r="AM199" s="39">
        <v>9960</v>
      </c>
      <c r="AN199" s="39">
        <v>40</v>
      </c>
      <c r="AO199" s="34">
        <v>250</v>
      </c>
      <c r="AP199" s="34">
        <v>34</v>
      </c>
      <c r="AQ199" s="17">
        <v>10279</v>
      </c>
      <c r="AR199" s="17">
        <v>10535</v>
      </c>
      <c r="AS199" s="22">
        <v>10131.729599764671</v>
      </c>
      <c r="AT199" s="22">
        <v>10393.654789997223</v>
      </c>
      <c r="AU199" s="36" t="s">
        <v>505</v>
      </c>
      <c r="AV199" s="35"/>
      <c r="AW199" s="37"/>
      <c r="AX199" s="37"/>
      <c r="AY199" s="35" t="s">
        <v>106</v>
      </c>
      <c r="AZ199" s="70"/>
      <c r="BA199" s="70"/>
    </row>
    <row r="200" spans="1:53" ht="26.4" x14ac:dyDescent="0.25">
      <c r="A200" s="26" t="s">
        <v>777</v>
      </c>
      <c r="B200" s="10" t="s">
        <v>506</v>
      </c>
      <c r="C200" s="56"/>
      <c r="D200" s="57"/>
      <c r="E200" s="57"/>
      <c r="F200" s="57"/>
      <c r="G200" s="57"/>
      <c r="H200" s="53"/>
      <c r="I200" s="11" t="s">
        <v>483</v>
      </c>
      <c r="J200" s="34" t="s">
        <v>20</v>
      </c>
      <c r="K200" s="34" t="s">
        <v>20</v>
      </c>
      <c r="L200" s="34" t="s">
        <v>20</v>
      </c>
      <c r="M200" s="34" t="s">
        <v>20</v>
      </c>
      <c r="N200" s="34" t="s">
        <v>20</v>
      </c>
      <c r="O200" s="34" t="s">
        <v>20</v>
      </c>
      <c r="P200" s="34" t="s">
        <v>20</v>
      </c>
      <c r="Q200" s="34" t="s">
        <v>20</v>
      </c>
      <c r="R200" s="34" t="s">
        <v>21</v>
      </c>
      <c r="S200" s="34" t="s">
        <v>20</v>
      </c>
      <c r="T200" s="34">
        <f t="shared" si="23"/>
        <v>0</v>
      </c>
      <c r="U200" s="34" t="s">
        <v>21</v>
      </c>
      <c r="V200" s="28" t="str">
        <f t="shared" si="24"/>
        <v>Yes</v>
      </c>
      <c r="W200" s="34" t="s">
        <v>20</v>
      </c>
      <c r="X200" s="28">
        <f t="shared" si="25"/>
        <v>2</v>
      </c>
      <c r="Y200" s="34">
        <f t="shared" si="17"/>
        <v>2</v>
      </c>
      <c r="Z200" s="34" t="s">
        <v>21</v>
      </c>
      <c r="AA200" s="34" t="s">
        <v>21</v>
      </c>
      <c r="AB200" s="29" t="str">
        <f t="shared" si="21"/>
        <v>No</v>
      </c>
      <c r="AC200" s="34" t="s">
        <v>20</v>
      </c>
      <c r="AD200" s="34" t="s">
        <v>21</v>
      </c>
      <c r="AE200" s="34">
        <f t="shared" si="22"/>
        <v>3</v>
      </c>
      <c r="AF200" s="34" t="s">
        <v>20</v>
      </c>
      <c r="AG200" s="43" t="s">
        <v>469</v>
      </c>
      <c r="AH200" s="34" t="s">
        <v>462</v>
      </c>
      <c r="AI200" s="34" t="s">
        <v>24</v>
      </c>
      <c r="AJ200" s="28" t="s">
        <v>23</v>
      </c>
      <c r="AK200" s="34" t="s">
        <v>21</v>
      </c>
      <c r="AL200" s="34" t="s">
        <v>24</v>
      </c>
      <c r="AM200" s="42">
        <v>10180</v>
      </c>
      <c r="AN200" s="42">
        <v>40</v>
      </c>
      <c r="AO200" s="34">
        <v>250</v>
      </c>
      <c r="AP200" s="34">
        <v>34</v>
      </c>
      <c r="AQ200" s="18">
        <v>10522</v>
      </c>
      <c r="AR200" s="18">
        <v>10809</v>
      </c>
      <c r="AS200" s="22">
        <v>10352.77563731436</v>
      </c>
      <c r="AT200" s="22">
        <v>10645.141517656593</v>
      </c>
      <c r="AU200" s="36" t="s">
        <v>62</v>
      </c>
      <c r="AV200" s="35"/>
      <c r="AW200" s="37">
        <v>10131.729599764671</v>
      </c>
      <c r="AX200" s="37">
        <v>10393.654789997223</v>
      </c>
      <c r="AY200" s="35" t="s">
        <v>33</v>
      </c>
      <c r="AZ200" s="70"/>
      <c r="BA200" s="70"/>
    </row>
    <row r="201" spans="1:53" ht="26.4" x14ac:dyDescent="0.25">
      <c r="A201" s="26" t="s">
        <v>777</v>
      </c>
      <c r="B201" s="10" t="s">
        <v>507</v>
      </c>
      <c r="C201" s="56"/>
      <c r="D201" s="57"/>
      <c r="E201" s="57"/>
      <c r="F201" s="57"/>
      <c r="G201" s="57"/>
      <c r="H201" s="53"/>
      <c r="I201" s="11" t="s">
        <v>421</v>
      </c>
      <c r="J201" s="34" t="s">
        <v>20</v>
      </c>
      <c r="K201" s="34" t="s">
        <v>20</v>
      </c>
      <c r="L201" s="34" t="s">
        <v>20</v>
      </c>
      <c r="M201" s="34" t="s">
        <v>20</v>
      </c>
      <c r="N201" s="34" t="s">
        <v>20</v>
      </c>
      <c r="O201" s="34" t="s">
        <v>20</v>
      </c>
      <c r="P201" s="34" t="s">
        <v>20</v>
      </c>
      <c r="Q201" s="34" t="s">
        <v>20</v>
      </c>
      <c r="R201" s="34" t="s">
        <v>21</v>
      </c>
      <c r="S201" s="34" t="s">
        <v>20</v>
      </c>
      <c r="T201" s="34">
        <f t="shared" si="23"/>
        <v>0</v>
      </c>
      <c r="U201" s="34" t="s">
        <v>21</v>
      </c>
      <c r="V201" s="28" t="str">
        <f t="shared" si="24"/>
        <v>Yes</v>
      </c>
      <c r="W201" s="34" t="s">
        <v>20</v>
      </c>
      <c r="X201" s="28">
        <f t="shared" si="25"/>
        <v>2</v>
      </c>
      <c r="Y201" s="34">
        <f t="shared" si="17"/>
        <v>2</v>
      </c>
      <c r="Z201" s="34" t="s">
        <v>21</v>
      </c>
      <c r="AA201" s="34" t="s">
        <v>21</v>
      </c>
      <c r="AB201" s="29" t="str">
        <f t="shared" si="21"/>
        <v>No</v>
      </c>
      <c r="AC201" s="34" t="s">
        <v>20</v>
      </c>
      <c r="AD201" s="34" t="s">
        <v>21</v>
      </c>
      <c r="AE201" s="34">
        <f t="shared" si="22"/>
        <v>3</v>
      </c>
      <c r="AF201" s="34" t="s">
        <v>20</v>
      </c>
      <c r="AG201" s="43" t="s">
        <v>469</v>
      </c>
      <c r="AH201" s="34" t="s">
        <v>67</v>
      </c>
      <c r="AI201" s="34" t="s">
        <v>24</v>
      </c>
      <c r="AJ201" s="28" t="s">
        <v>23</v>
      </c>
      <c r="AK201" s="34" t="s">
        <v>21</v>
      </c>
      <c r="AL201" s="34" t="s">
        <v>24</v>
      </c>
      <c r="AM201" s="39">
        <v>10660</v>
      </c>
      <c r="AN201" s="39">
        <v>35</v>
      </c>
      <c r="AO201" s="34">
        <v>250</v>
      </c>
      <c r="AP201" s="34">
        <v>34</v>
      </c>
      <c r="AQ201" s="17">
        <v>11166</v>
      </c>
      <c r="AR201" s="17">
        <v>11333</v>
      </c>
      <c r="AS201" s="22">
        <v>10874.722778388816</v>
      </c>
      <c r="AT201" s="22">
        <v>11050.69640308723</v>
      </c>
      <c r="AU201" s="36" t="s">
        <v>115</v>
      </c>
      <c r="AV201" s="35"/>
      <c r="AW201" s="37">
        <v>10352.77563731436</v>
      </c>
      <c r="AX201" s="37">
        <v>10645.141517656593</v>
      </c>
      <c r="AY201" s="35" t="s">
        <v>33</v>
      </c>
      <c r="AZ201" s="70"/>
      <c r="BA201" s="70"/>
    </row>
    <row r="202" spans="1:53" ht="26.4" x14ac:dyDescent="0.25">
      <c r="A202" s="26" t="s">
        <v>777</v>
      </c>
      <c r="B202" s="10" t="s">
        <v>508</v>
      </c>
      <c r="C202" s="56"/>
      <c r="D202" s="57"/>
      <c r="E202" s="57"/>
      <c r="F202" s="57"/>
      <c r="G202" s="57"/>
      <c r="H202" s="53"/>
      <c r="I202" s="11" t="s">
        <v>483</v>
      </c>
      <c r="J202" s="34" t="s">
        <v>20</v>
      </c>
      <c r="K202" s="34" t="s">
        <v>20</v>
      </c>
      <c r="L202" s="34" t="s">
        <v>20</v>
      </c>
      <c r="M202" s="34" t="s">
        <v>20</v>
      </c>
      <c r="N202" s="34" t="s">
        <v>20</v>
      </c>
      <c r="O202" s="34" t="s">
        <v>20</v>
      </c>
      <c r="P202" s="34" t="s">
        <v>20</v>
      </c>
      <c r="Q202" s="34" t="s">
        <v>20</v>
      </c>
      <c r="R202" s="34" t="s">
        <v>21</v>
      </c>
      <c r="S202" s="34" t="s">
        <v>20</v>
      </c>
      <c r="T202" s="34">
        <f t="shared" si="23"/>
        <v>0</v>
      </c>
      <c r="U202" s="34" t="s">
        <v>21</v>
      </c>
      <c r="V202" s="28" t="str">
        <f t="shared" si="24"/>
        <v>Yes</v>
      </c>
      <c r="W202" s="34" t="s">
        <v>20</v>
      </c>
      <c r="X202" s="28">
        <f t="shared" si="25"/>
        <v>2</v>
      </c>
      <c r="Y202" s="34">
        <f t="shared" si="17"/>
        <v>2</v>
      </c>
      <c r="Z202" s="34" t="s">
        <v>21</v>
      </c>
      <c r="AA202" s="34" t="s">
        <v>21</v>
      </c>
      <c r="AB202" s="29" t="str">
        <f t="shared" si="21"/>
        <v>Yes</v>
      </c>
      <c r="AC202" s="34" t="s">
        <v>20</v>
      </c>
      <c r="AD202" s="34" t="s">
        <v>21</v>
      </c>
      <c r="AE202" s="34">
        <f t="shared" si="22"/>
        <v>4</v>
      </c>
      <c r="AF202" s="34" t="s">
        <v>20</v>
      </c>
      <c r="AG202" s="43" t="s">
        <v>469</v>
      </c>
      <c r="AH202" s="34" t="s">
        <v>477</v>
      </c>
      <c r="AI202" s="34" t="s">
        <v>24</v>
      </c>
      <c r="AJ202" s="28" t="s">
        <v>23</v>
      </c>
      <c r="AK202" s="34" t="s">
        <v>21</v>
      </c>
      <c r="AL202" s="34" t="s">
        <v>24</v>
      </c>
      <c r="AM202" s="39">
        <v>10550</v>
      </c>
      <c r="AN202" s="39">
        <v>60</v>
      </c>
      <c r="AO202" s="34">
        <v>250</v>
      </c>
      <c r="AP202" s="34">
        <v>34</v>
      </c>
      <c r="AQ202" s="17">
        <v>11022</v>
      </c>
      <c r="AR202" s="17">
        <v>11275</v>
      </c>
      <c r="AS202" s="22">
        <v>10822.343545127465</v>
      </c>
      <c r="AT202" s="22">
        <v>11081.22436268564</v>
      </c>
      <c r="AU202" s="36" t="s">
        <v>117</v>
      </c>
      <c r="AV202" s="35"/>
      <c r="AW202" s="37">
        <v>10874.722778388816</v>
      </c>
      <c r="AX202" s="37">
        <v>11050.69640308723</v>
      </c>
      <c r="AY202" s="35" t="s">
        <v>33</v>
      </c>
      <c r="AZ202" s="70"/>
      <c r="BA202" s="70"/>
    </row>
    <row r="203" spans="1:53" ht="26.4" x14ac:dyDescent="0.25">
      <c r="A203" s="26" t="s">
        <v>777</v>
      </c>
      <c r="B203" s="10" t="s">
        <v>509</v>
      </c>
      <c r="C203" s="56"/>
      <c r="D203" s="57"/>
      <c r="E203" s="57"/>
      <c r="F203" s="57"/>
      <c r="G203" s="57"/>
      <c r="H203" s="53"/>
      <c r="I203" s="11" t="s">
        <v>483</v>
      </c>
      <c r="J203" s="34" t="s">
        <v>20</v>
      </c>
      <c r="K203" s="34" t="s">
        <v>20</v>
      </c>
      <c r="L203" s="34" t="s">
        <v>20</v>
      </c>
      <c r="M203" s="34" t="s">
        <v>20</v>
      </c>
      <c r="N203" s="34" t="s">
        <v>20</v>
      </c>
      <c r="O203" s="34" t="s">
        <v>20</v>
      </c>
      <c r="P203" s="34" t="s">
        <v>20</v>
      </c>
      <c r="Q203" s="34" t="s">
        <v>20</v>
      </c>
      <c r="R203" s="34" t="s">
        <v>21</v>
      </c>
      <c r="S203" s="34" t="s">
        <v>20</v>
      </c>
      <c r="T203" s="34">
        <f t="shared" si="23"/>
        <v>0</v>
      </c>
      <c r="U203" s="34" t="s">
        <v>21</v>
      </c>
      <c r="V203" s="28" t="str">
        <f t="shared" si="24"/>
        <v>Yes</v>
      </c>
      <c r="W203" s="34" t="s">
        <v>20</v>
      </c>
      <c r="X203" s="28">
        <f t="shared" si="25"/>
        <v>2</v>
      </c>
      <c r="Y203" s="34">
        <f t="shared" si="17"/>
        <v>2</v>
      </c>
      <c r="Z203" s="34" t="s">
        <v>21</v>
      </c>
      <c r="AA203" s="34" t="s">
        <v>21</v>
      </c>
      <c r="AB203" s="29" t="str">
        <f t="shared" si="21"/>
        <v>Yes</v>
      </c>
      <c r="AC203" s="34" t="s">
        <v>20</v>
      </c>
      <c r="AD203" s="34" t="s">
        <v>21</v>
      </c>
      <c r="AE203" s="34">
        <f t="shared" si="22"/>
        <v>4</v>
      </c>
      <c r="AF203" s="34" t="s">
        <v>20</v>
      </c>
      <c r="AG203" s="43" t="s">
        <v>469</v>
      </c>
      <c r="AH203" s="34" t="s">
        <v>477</v>
      </c>
      <c r="AI203" s="34" t="s">
        <v>24</v>
      </c>
      <c r="AJ203" s="28" t="s">
        <v>23</v>
      </c>
      <c r="AK203" s="34" t="s">
        <v>21</v>
      </c>
      <c r="AL203" s="34" t="s">
        <v>24</v>
      </c>
      <c r="AM203" s="42">
        <v>10700</v>
      </c>
      <c r="AN203" s="42">
        <v>70</v>
      </c>
      <c r="AO203" s="34">
        <v>250</v>
      </c>
      <c r="AP203" s="34">
        <v>34</v>
      </c>
      <c r="AQ203" s="18">
        <v>11159</v>
      </c>
      <c r="AR203" s="18">
        <v>11641</v>
      </c>
      <c r="AS203" s="22">
        <v>10793.468686106078</v>
      </c>
      <c r="AT203" s="22">
        <v>11279.107625554592</v>
      </c>
      <c r="AU203" s="36" t="s">
        <v>121</v>
      </c>
      <c r="AV203" s="35"/>
      <c r="AW203" s="37">
        <v>10822.343545127465</v>
      </c>
      <c r="AX203" s="37">
        <v>11081.22436268564</v>
      </c>
      <c r="AY203" s="35" t="s">
        <v>33</v>
      </c>
      <c r="AZ203" s="70"/>
      <c r="BA203" s="70"/>
    </row>
    <row r="204" spans="1:53" ht="26.4" x14ac:dyDescent="0.25">
      <c r="A204" s="26" t="s">
        <v>777</v>
      </c>
      <c r="B204" s="10" t="s">
        <v>510</v>
      </c>
      <c r="C204" s="56"/>
      <c r="D204" s="57"/>
      <c r="E204" s="57"/>
      <c r="F204" s="57"/>
      <c r="G204" s="57"/>
      <c r="H204" s="53"/>
      <c r="I204" s="11" t="s">
        <v>511</v>
      </c>
      <c r="J204" s="34" t="s">
        <v>20</v>
      </c>
      <c r="K204" s="34" t="s">
        <v>20</v>
      </c>
      <c r="L204" s="34" t="s">
        <v>20</v>
      </c>
      <c r="M204" s="34" t="s">
        <v>20</v>
      </c>
      <c r="N204" s="34" t="s">
        <v>20</v>
      </c>
      <c r="O204" s="34" t="s">
        <v>20</v>
      </c>
      <c r="P204" s="34" t="s">
        <v>20</v>
      </c>
      <c r="Q204" s="34" t="s">
        <v>20</v>
      </c>
      <c r="R204" s="34" t="s">
        <v>21</v>
      </c>
      <c r="S204" s="34" t="s">
        <v>20</v>
      </c>
      <c r="T204" s="34">
        <f t="shared" si="23"/>
        <v>0</v>
      </c>
      <c r="U204" s="34" t="s">
        <v>21</v>
      </c>
      <c r="V204" s="28" t="str">
        <f t="shared" si="24"/>
        <v>Yes</v>
      </c>
      <c r="W204" s="34" t="s">
        <v>20</v>
      </c>
      <c r="X204" s="28">
        <f t="shared" si="25"/>
        <v>2</v>
      </c>
      <c r="Y204" s="34">
        <f t="shared" si="17"/>
        <v>2</v>
      </c>
      <c r="Z204" s="34" t="s">
        <v>21</v>
      </c>
      <c r="AA204" s="34" t="s">
        <v>21</v>
      </c>
      <c r="AB204" s="29" t="str">
        <f t="shared" si="21"/>
        <v>No</v>
      </c>
      <c r="AC204" s="34" t="s">
        <v>20</v>
      </c>
      <c r="AD204" s="34" t="s">
        <v>21</v>
      </c>
      <c r="AE204" s="34">
        <f t="shared" si="22"/>
        <v>3</v>
      </c>
      <c r="AF204" s="34" t="s">
        <v>20</v>
      </c>
      <c r="AG204" s="43" t="s">
        <v>469</v>
      </c>
      <c r="AH204" s="34" t="s">
        <v>477</v>
      </c>
      <c r="AI204" s="34" t="s">
        <v>24</v>
      </c>
      <c r="AJ204" s="28" t="s">
        <v>23</v>
      </c>
      <c r="AK204" s="34" t="s">
        <v>21</v>
      </c>
      <c r="AL204" s="34" t="s">
        <v>24</v>
      </c>
      <c r="AM204" s="39">
        <v>10865</v>
      </c>
      <c r="AN204" s="39">
        <v>40</v>
      </c>
      <c r="AO204" s="34">
        <v>250</v>
      </c>
      <c r="AP204" s="34">
        <v>34</v>
      </c>
      <c r="AQ204" s="17">
        <v>11332</v>
      </c>
      <c r="AR204" s="17">
        <v>11770</v>
      </c>
      <c r="AS204" s="22">
        <v>11289.445325950514</v>
      </c>
      <c r="AT204" s="22">
        <v>11730.86450957562</v>
      </c>
      <c r="AU204" s="36" t="s">
        <v>123</v>
      </c>
      <c r="AV204" s="35" t="s">
        <v>817</v>
      </c>
      <c r="AW204" s="37">
        <v>10793.468686106078</v>
      </c>
      <c r="AX204" s="37">
        <v>11279.107625554592</v>
      </c>
      <c r="AY204" s="35" t="s">
        <v>33</v>
      </c>
      <c r="AZ204" s="70"/>
      <c r="BA204" s="70"/>
    </row>
    <row r="205" spans="1:53" ht="26.4" x14ac:dyDescent="0.25">
      <c r="A205" s="26" t="s">
        <v>777</v>
      </c>
      <c r="B205" s="10" t="s">
        <v>512</v>
      </c>
      <c r="C205" s="56"/>
      <c r="D205" s="57"/>
      <c r="E205" s="57"/>
      <c r="F205" s="57"/>
      <c r="G205" s="57"/>
      <c r="H205" s="53"/>
      <c r="I205" s="10" t="s">
        <v>513</v>
      </c>
      <c r="J205" s="34" t="s">
        <v>20</v>
      </c>
      <c r="K205" s="34" t="s">
        <v>20</v>
      </c>
      <c r="L205" s="34" t="s">
        <v>20</v>
      </c>
      <c r="M205" s="34" t="s">
        <v>20</v>
      </c>
      <c r="N205" s="34" t="s">
        <v>20</v>
      </c>
      <c r="O205" s="34" t="s">
        <v>20</v>
      </c>
      <c r="P205" s="34" t="s">
        <v>20</v>
      </c>
      <c r="Q205" s="34" t="s">
        <v>20</v>
      </c>
      <c r="R205" s="34" t="s">
        <v>21</v>
      </c>
      <c r="S205" s="34" t="s">
        <v>20</v>
      </c>
      <c r="T205" s="34">
        <f t="shared" si="23"/>
        <v>0</v>
      </c>
      <c r="U205" s="34" t="s">
        <v>21</v>
      </c>
      <c r="V205" s="28" t="str">
        <f t="shared" si="24"/>
        <v>Yes</v>
      </c>
      <c r="W205" s="34" t="s">
        <v>20</v>
      </c>
      <c r="X205" s="28">
        <f t="shared" si="25"/>
        <v>2</v>
      </c>
      <c r="Y205" s="34">
        <f t="shared" si="17"/>
        <v>2</v>
      </c>
      <c r="Z205" s="34" t="s">
        <v>21</v>
      </c>
      <c r="AA205" s="34" t="s">
        <v>21</v>
      </c>
      <c r="AB205" s="29" t="str">
        <f t="shared" si="21"/>
        <v>Yes</v>
      </c>
      <c r="AC205" s="34" t="s">
        <v>20</v>
      </c>
      <c r="AD205" s="34" t="s">
        <v>21</v>
      </c>
      <c r="AE205" s="34">
        <f t="shared" si="22"/>
        <v>4</v>
      </c>
      <c r="AF205" s="34" t="s">
        <v>20</v>
      </c>
      <c r="AG205" s="43" t="s">
        <v>469</v>
      </c>
      <c r="AH205" s="34" t="s">
        <v>477</v>
      </c>
      <c r="AI205" s="34" t="s">
        <v>24</v>
      </c>
      <c r="AJ205" s="28" t="s">
        <v>23</v>
      </c>
      <c r="AK205" s="34" t="s">
        <v>21</v>
      </c>
      <c r="AL205" s="34" t="s">
        <v>24</v>
      </c>
      <c r="AM205" s="39">
        <v>10855</v>
      </c>
      <c r="AN205" s="39">
        <v>30</v>
      </c>
      <c r="AO205" s="34">
        <v>250</v>
      </c>
      <c r="AP205" s="34">
        <v>34</v>
      </c>
      <c r="AQ205" s="17">
        <v>11323</v>
      </c>
      <c r="AR205" s="17">
        <v>11748</v>
      </c>
      <c r="AS205" s="22">
        <v>11175.718206897585</v>
      </c>
      <c r="AT205" s="22">
        <v>11604.224204962418</v>
      </c>
      <c r="AU205" s="36" t="s">
        <v>514</v>
      </c>
      <c r="AV205" s="35"/>
      <c r="AW205" s="37">
        <v>11289.445325950514</v>
      </c>
      <c r="AX205" s="37">
        <v>11730.86450957562</v>
      </c>
      <c r="AY205" s="35" t="s">
        <v>33</v>
      </c>
      <c r="AZ205" s="70"/>
      <c r="BA205" s="70"/>
    </row>
    <row r="206" spans="1:53" ht="26.4" x14ac:dyDescent="0.25">
      <c r="A206" s="26" t="s">
        <v>777</v>
      </c>
      <c r="B206" s="10" t="s">
        <v>515</v>
      </c>
      <c r="C206" s="56"/>
      <c r="D206" s="57"/>
      <c r="E206" s="57"/>
      <c r="F206" s="57"/>
      <c r="G206" s="57"/>
      <c r="H206" s="53"/>
      <c r="I206" s="10" t="s">
        <v>513</v>
      </c>
      <c r="J206" s="34" t="s">
        <v>20</v>
      </c>
      <c r="K206" s="34" t="s">
        <v>20</v>
      </c>
      <c r="L206" s="34" t="s">
        <v>20</v>
      </c>
      <c r="M206" s="34" t="s">
        <v>20</v>
      </c>
      <c r="N206" s="34" t="s">
        <v>20</v>
      </c>
      <c r="O206" s="34" t="s">
        <v>20</v>
      </c>
      <c r="P206" s="34" t="s">
        <v>20</v>
      </c>
      <c r="Q206" s="34" t="s">
        <v>20</v>
      </c>
      <c r="R206" s="34" t="s">
        <v>21</v>
      </c>
      <c r="S206" s="34" t="s">
        <v>20</v>
      </c>
      <c r="T206" s="34">
        <f t="shared" si="23"/>
        <v>0</v>
      </c>
      <c r="U206" s="34" t="s">
        <v>21</v>
      </c>
      <c r="V206" s="28" t="str">
        <f t="shared" si="24"/>
        <v>Yes</v>
      </c>
      <c r="W206" s="34" t="s">
        <v>20</v>
      </c>
      <c r="X206" s="28">
        <f t="shared" si="25"/>
        <v>2</v>
      </c>
      <c r="Y206" s="34">
        <f t="shared" si="17"/>
        <v>2</v>
      </c>
      <c r="Z206" s="34" t="s">
        <v>21</v>
      </c>
      <c r="AA206" s="34" t="s">
        <v>21</v>
      </c>
      <c r="AB206" s="29" t="str">
        <f t="shared" si="21"/>
        <v>Yes</v>
      </c>
      <c r="AC206" s="34" t="s">
        <v>20</v>
      </c>
      <c r="AD206" s="34" t="s">
        <v>21</v>
      </c>
      <c r="AE206" s="34">
        <f t="shared" si="22"/>
        <v>4</v>
      </c>
      <c r="AF206" s="34" t="s">
        <v>20</v>
      </c>
      <c r="AG206" s="43" t="s">
        <v>469</v>
      </c>
      <c r="AH206" s="34" t="s">
        <v>477</v>
      </c>
      <c r="AI206" s="34" t="s">
        <v>24</v>
      </c>
      <c r="AJ206" s="28" t="s">
        <v>23</v>
      </c>
      <c r="AK206" s="34" t="s">
        <v>21</v>
      </c>
      <c r="AL206" s="34" t="s">
        <v>24</v>
      </c>
      <c r="AM206" s="41">
        <v>11065</v>
      </c>
      <c r="AN206" s="41">
        <v>30</v>
      </c>
      <c r="AO206" s="34">
        <v>250</v>
      </c>
      <c r="AP206" s="34">
        <v>34</v>
      </c>
      <c r="AQ206" s="18">
        <v>11896</v>
      </c>
      <c r="AR206" s="18">
        <v>12192</v>
      </c>
      <c r="AS206" s="22">
        <v>11747.198670618232</v>
      </c>
      <c r="AT206" s="22">
        <v>12048.428129024471</v>
      </c>
      <c r="AU206" s="36" t="s">
        <v>516</v>
      </c>
      <c r="AV206" s="35"/>
      <c r="AW206" s="37"/>
      <c r="AX206" s="37"/>
      <c r="AY206" s="35" t="s">
        <v>33</v>
      </c>
      <c r="AZ206" s="70"/>
      <c r="BA206" s="70"/>
    </row>
    <row r="207" spans="1:53" ht="13.2" customHeight="1" x14ac:dyDescent="0.25">
      <c r="A207" s="26" t="s">
        <v>777</v>
      </c>
      <c r="B207" s="10" t="s">
        <v>519</v>
      </c>
      <c r="C207" s="55" t="s">
        <v>517</v>
      </c>
      <c r="D207" s="58">
        <v>41.745486999999997</v>
      </c>
      <c r="E207" s="58">
        <v>-125.19387999999999</v>
      </c>
      <c r="F207" s="58" t="s">
        <v>17</v>
      </c>
      <c r="G207" s="55" t="s">
        <v>518</v>
      </c>
      <c r="H207" s="52">
        <v>0.81481481481481477</v>
      </c>
      <c r="I207" s="10" t="s">
        <v>520</v>
      </c>
      <c r="J207" s="34" t="s">
        <v>20</v>
      </c>
      <c r="K207" s="34" t="s">
        <v>20</v>
      </c>
      <c r="L207" s="34" t="s">
        <v>20</v>
      </c>
      <c r="M207" s="34" t="s">
        <v>20</v>
      </c>
      <c r="N207" s="34" t="s">
        <v>20</v>
      </c>
      <c r="O207" s="34" t="s">
        <v>20</v>
      </c>
      <c r="P207" s="34" t="s">
        <v>20</v>
      </c>
      <c r="Q207" s="34" t="s">
        <v>20</v>
      </c>
      <c r="R207" s="34" t="s">
        <v>20</v>
      </c>
      <c r="S207" s="34" t="s">
        <v>21</v>
      </c>
      <c r="T207" s="34">
        <v>0.5</v>
      </c>
      <c r="U207" s="34" t="s">
        <v>20</v>
      </c>
      <c r="V207" s="28" t="str">
        <f t="shared" si="24"/>
        <v>No</v>
      </c>
      <c r="W207" s="34" t="s">
        <v>20</v>
      </c>
      <c r="X207" s="28">
        <f t="shared" si="25"/>
        <v>0</v>
      </c>
      <c r="Y207" s="34">
        <f t="shared" si="17"/>
        <v>0.5</v>
      </c>
      <c r="Z207" s="34" t="s">
        <v>20</v>
      </c>
      <c r="AA207" s="34" t="s">
        <v>20</v>
      </c>
      <c r="AB207" s="29" t="str">
        <f t="shared" si="21"/>
        <v>No radiocarbon age analysis</v>
      </c>
      <c r="AC207" s="34" t="s">
        <v>20</v>
      </c>
      <c r="AD207" s="34" t="s">
        <v>21</v>
      </c>
      <c r="AE207" s="34">
        <f t="shared" si="22"/>
        <v>1</v>
      </c>
      <c r="AF207" s="34" t="s">
        <v>20</v>
      </c>
      <c r="AG207" s="35" t="s">
        <v>521</v>
      </c>
      <c r="AH207" s="34" t="s">
        <v>413</v>
      </c>
      <c r="AI207" s="34">
        <v>8</v>
      </c>
      <c r="AJ207" s="46" t="s">
        <v>522</v>
      </c>
      <c r="AK207" s="34" t="s">
        <v>20</v>
      </c>
      <c r="AL207" s="34" t="s">
        <v>24</v>
      </c>
      <c r="AM207" s="39"/>
      <c r="AN207" s="39"/>
      <c r="AO207" s="34"/>
      <c r="AP207" s="34"/>
      <c r="AQ207" s="68" t="s">
        <v>25</v>
      </c>
      <c r="AR207" s="68"/>
      <c r="AS207" s="22">
        <v>90</v>
      </c>
      <c r="AT207" s="22">
        <v>280</v>
      </c>
      <c r="AU207" s="36" t="s">
        <v>141</v>
      </c>
      <c r="AV207" s="35"/>
      <c r="AW207" s="37">
        <v>139</v>
      </c>
      <c r="AX207" s="37">
        <v>371</v>
      </c>
      <c r="AY207" s="35" t="s">
        <v>33</v>
      </c>
      <c r="AZ207" s="71" t="s">
        <v>523</v>
      </c>
      <c r="BA207" s="72" t="s">
        <v>524</v>
      </c>
    </row>
    <row r="208" spans="1:53" ht="26.4" x14ac:dyDescent="0.25">
      <c r="A208" s="26" t="s">
        <v>777</v>
      </c>
      <c r="B208" s="10" t="s">
        <v>525</v>
      </c>
      <c r="C208" s="56"/>
      <c r="D208" s="57"/>
      <c r="E208" s="57"/>
      <c r="F208" s="57"/>
      <c r="G208" s="57"/>
      <c r="H208" s="53"/>
      <c r="I208" s="10" t="s">
        <v>526</v>
      </c>
      <c r="J208" s="34" t="s">
        <v>20</v>
      </c>
      <c r="K208" s="34" t="s">
        <v>20</v>
      </c>
      <c r="L208" s="34" t="s">
        <v>20</v>
      </c>
      <c r="M208" s="34" t="s">
        <v>20</v>
      </c>
      <c r="N208" s="34" t="s">
        <v>20</v>
      </c>
      <c r="O208" s="34" t="s">
        <v>20</v>
      </c>
      <c r="P208" s="34" t="s">
        <v>21</v>
      </c>
      <c r="Q208" s="34" t="s">
        <v>20</v>
      </c>
      <c r="R208" s="34" t="s">
        <v>20</v>
      </c>
      <c r="S208" s="34" t="s">
        <v>20</v>
      </c>
      <c r="T208" s="34">
        <v>2</v>
      </c>
      <c r="U208" s="34" t="s">
        <v>21</v>
      </c>
      <c r="V208" s="28" t="str">
        <f t="shared" si="24"/>
        <v>Yes</v>
      </c>
      <c r="W208" s="34" t="s">
        <v>20</v>
      </c>
      <c r="X208" s="28">
        <f t="shared" si="25"/>
        <v>2</v>
      </c>
      <c r="Y208" s="34">
        <f t="shared" si="17"/>
        <v>4</v>
      </c>
      <c r="Z208" s="34" t="s">
        <v>21</v>
      </c>
      <c r="AA208" s="34" t="s">
        <v>21</v>
      </c>
      <c r="AB208" s="29" t="str">
        <f t="shared" si="21"/>
        <v>Yes</v>
      </c>
      <c r="AC208" s="34" t="s">
        <v>20</v>
      </c>
      <c r="AD208" s="34" t="s">
        <v>21</v>
      </c>
      <c r="AE208" s="34">
        <f t="shared" si="22"/>
        <v>4</v>
      </c>
      <c r="AF208" s="34" t="s">
        <v>20</v>
      </c>
      <c r="AG208" s="35" t="s">
        <v>527</v>
      </c>
      <c r="AH208" s="38">
        <v>44564</v>
      </c>
      <c r="AI208" s="34">
        <v>18</v>
      </c>
      <c r="AJ208" s="34" t="s">
        <v>378</v>
      </c>
      <c r="AK208" s="34" t="s">
        <v>20</v>
      </c>
      <c r="AL208" s="34" t="s">
        <v>24</v>
      </c>
      <c r="AM208" s="39">
        <v>1305</v>
      </c>
      <c r="AN208" s="39">
        <v>25</v>
      </c>
      <c r="AO208" s="34">
        <v>208</v>
      </c>
      <c r="AP208" s="34">
        <v>36</v>
      </c>
      <c r="AQ208" s="17">
        <v>488</v>
      </c>
      <c r="AR208" s="17">
        <v>626</v>
      </c>
      <c r="AS208" s="22">
        <v>430.2701044873304</v>
      </c>
      <c r="AT208" s="22">
        <v>569.59338274111121</v>
      </c>
      <c r="AU208" s="36" t="s">
        <v>145</v>
      </c>
      <c r="AV208" s="35"/>
      <c r="AW208" s="37">
        <v>384</v>
      </c>
      <c r="AX208" s="37">
        <v>573</v>
      </c>
      <c r="AY208" s="35" t="s">
        <v>33</v>
      </c>
      <c r="AZ208" s="70"/>
      <c r="BA208" s="70"/>
    </row>
    <row r="209" spans="1:53" ht="26.4" x14ac:dyDescent="0.25">
      <c r="A209" s="26" t="s">
        <v>777</v>
      </c>
      <c r="B209" s="10" t="s">
        <v>528</v>
      </c>
      <c r="C209" s="56"/>
      <c r="D209" s="57"/>
      <c r="E209" s="57"/>
      <c r="F209" s="57"/>
      <c r="G209" s="57"/>
      <c r="H209" s="53"/>
      <c r="I209" s="10" t="s">
        <v>529</v>
      </c>
      <c r="J209" s="34" t="s">
        <v>20</v>
      </c>
      <c r="K209" s="34" t="s">
        <v>20</v>
      </c>
      <c r="L209" s="34" t="s">
        <v>20</v>
      </c>
      <c r="M209" s="34" t="s">
        <v>20</v>
      </c>
      <c r="N209" s="34" t="s">
        <v>20</v>
      </c>
      <c r="O209" s="34" t="s">
        <v>20</v>
      </c>
      <c r="P209" s="34" t="s">
        <v>20</v>
      </c>
      <c r="Q209" s="34" t="s">
        <v>20</v>
      </c>
      <c r="R209" s="34" t="s">
        <v>20</v>
      </c>
      <c r="S209" s="34" t="s">
        <v>20</v>
      </c>
      <c r="T209" s="34">
        <v>0</v>
      </c>
      <c r="U209" s="34" t="s">
        <v>20</v>
      </c>
      <c r="V209" s="28" t="str">
        <f t="shared" si="24"/>
        <v>No</v>
      </c>
      <c r="W209" s="34" t="s">
        <v>20</v>
      </c>
      <c r="X209" s="28">
        <f t="shared" si="25"/>
        <v>0</v>
      </c>
      <c r="Y209" s="34">
        <f t="shared" si="17"/>
        <v>0</v>
      </c>
      <c r="Z209" s="34" t="s">
        <v>20</v>
      </c>
      <c r="AA209" s="34" t="s">
        <v>808</v>
      </c>
      <c r="AB209" s="29" t="str">
        <f t="shared" si="21"/>
        <v>No radiocarbon age analysis</v>
      </c>
      <c r="AC209" s="34" t="s">
        <v>20</v>
      </c>
      <c r="AD209" s="34" t="s">
        <v>808</v>
      </c>
      <c r="AE209" s="34">
        <f t="shared" si="22"/>
        <v>0</v>
      </c>
      <c r="AF209" s="34" t="s">
        <v>20</v>
      </c>
      <c r="AG209" s="35" t="s">
        <v>527</v>
      </c>
      <c r="AH209" s="38">
        <v>44563</v>
      </c>
      <c r="AI209" s="34">
        <v>12</v>
      </c>
      <c r="AJ209" s="34" t="s">
        <v>378</v>
      </c>
      <c r="AK209" s="34" t="s">
        <v>20</v>
      </c>
      <c r="AL209" s="34" t="s">
        <v>24</v>
      </c>
      <c r="AM209" s="41"/>
      <c r="AN209" s="41"/>
      <c r="AO209" s="34"/>
      <c r="AP209" s="34"/>
      <c r="AQ209" s="68" t="s">
        <v>25</v>
      </c>
      <c r="AR209" s="68"/>
      <c r="AS209" s="22"/>
      <c r="AT209" s="22"/>
      <c r="AU209" s="36" t="s">
        <v>426</v>
      </c>
      <c r="AV209" s="35"/>
      <c r="AW209" s="37">
        <v>426.1761610977353</v>
      </c>
      <c r="AX209" s="37">
        <v>661.22923779764767</v>
      </c>
      <c r="AY209" s="35" t="s">
        <v>106</v>
      </c>
      <c r="AZ209" s="70"/>
      <c r="BA209" s="70"/>
    </row>
    <row r="210" spans="1:53" ht="26.4" x14ac:dyDescent="0.25">
      <c r="A210" s="26" t="s">
        <v>777</v>
      </c>
      <c r="B210" s="10" t="s">
        <v>530</v>
      </c>
      <c r="C210" s="56"/>
      <c r="D210" s="57"/>
      <c r="E210" s="57"/>
      <c r="F210" s="57"/>
      <c r="G210" s="57"/>
      <c r="H210" s="53"/>
      <c r="I210" s="10" t="s">
        <v>531</v>
      </c>
      <c r="J210" s="34" t="s">
        <v>20</v>
      </c>
      <c r="K210" s="34" t="s">
        <v>20</v>
      </c>
      <c r="L210" s="34" t="s">
        <v>20</v>
      </c>
      <c r="M210" s="34" t="s">
        <v>20</v>
      </c>
      <c r="N210" s="34" t="s">
        <v>20</v>
      </c>
      <c r="O210" s="34" t="s">
        <v>20</v>
      </c>
      <c r="P210" s="34" t="s">
        <v>20</v>
      </c>
      <c r="Q210" s="34" t="s">
        <v>20</v>
      </c>
      <c r="R210" s="34" t="s">
        <v>21</v>
      </c>
      <c r="S210" s="34" t="s">
        <v>20</v>
      </c>
      <c r="T210" s="34">
        <v>1</v>
      </c>
      <c r="U210" s="34" t="s">
        <v>21</v>
      </c>
      <c r="V210" s="28" t="str">
        <f t="shared" si="24"/>
        <v>Yes</v>
      </c>
      <c r="W210" s="34" t="s">
        <v>20</v>
      </c>
      <c r="X210" s="28">
        <f t="shared" si="25"/>
        <v>2</v>
      </c>
      <c r="Y210" s="34">
        <f t="shared" si="17"/>
        <v>3</v>
      </c>
      <c r="Z210" s="34" t="s">
        <v>21</v>
      </c>
      <c r="AA210" s="34" t="s">
        <v>21</v>
      </c>
      <c r="AB210" s="29" t="str">
        <f t="shared" si="21"/>
        <v>No radiocarbon age analysis</v>
      </c>
      <c r="AC210" s="34" t="s">
        <v>20</v>
      </c>
      <c r="AD210" s="34" t="s">
        <v>21</v>
      </c>
      <c r="AE210" s="34">
        <f t="shared" si="22"/>
        <v>3</v>
      </c>
      <c r="AF210" s="34" t="s">
        <v>20</v>
      </c>
      <c r="AG210" s="35" t="s">
        <v>527</v>
      </c>
      <c r="AH210" s="34">
        <v>3</v>
      </c>
      <c r="AI210" s="34">
        <v>16</v>
      </c>
      <c r="AJ210" s="34" t="s">
        <v>378</v>
      </c>
      <c r="AK210" s="34" t="s">
        <v>20</v>
      </c>
      <c r="AL210" s="34" t="s">
        <v>24</v>
      </c>
      <c r="AM210" s="39"/>
      <c r="AN210" s="39"/>
      <c r="AO210" s="34"/>
      <c r="AP210" s="34"/>
      <c r="AQ210" s="68" t="s">
        <v>25</v>
      </c>
      <c r="AR210" s="68"/>
      <c r="AS210" s="22"/>
      <c r="AT210" s="22"/>
      <c r="AU210" s="36" t="s">
        <v>148</v>
      </c>
      <c r="AV210" s="35"/>
      <c r="AW210" s="37">
        <v>679</v>
      </c>
      <c r="AX210" s="37">
        <v>905</v>
      </c>
      <c r="AY210" s="35" t="s">
        <v>33</v>
      </c>
      <c r="AZ210" s="70"/>
      <c r="BA210" s="70"/>
    </row>
    <row r="211" spans="1:53" ht="26.4" x14ac:dyDescent="0.25">
      <c r="A211" s="26" t="s">
        <v>777</v>
      </c>
      <c r="B211" s="10" t="s">
        <v>532</v>
      </c>
      <c r="C211" s="56"/>
      <c r="D211" s="57"/>
      <c r="E211" s="57"/>
      <c r="F211" s="57"/>
      <c r="G211" s="57"/>
      <c r="H211" s="53"/>
      <c r="I211" s="10" t="s">
        <v>533</v>
      </c>
      <c r="J211" s="34" t="s">
        <v>20</v>
      </c>
      <c r="K211" s="34" t="s">
        <v>20</v>
      </c>
      <c r="L211" s="34" t="s">
        <v>20</v>
      </c>
      <c r="M211" s="34" t="s">
        <v>20</v>
      </c>
      <c r="N211" s="34" t="s">
        <v>20</v>
      </c>
      <c r="O211" s="34" t="s">
        <v>20</v>
      </c>
      <c r="P211" s="34" t="s">
        <v>20</v>
      </c>
      <c r="Q211" s="34" t="s">
        <v>20</v>
      </c>
      <c r="R211" s="34" t="s">
        <v>20</v>
      </c>
      <c r="S211" s="34" t="s">
        <v>21</v>
      </c>
      <c r="T211" s="34">
        <v>0.5</v>
      </c>
      <c r="U211" s="34" t="s">
        <v>21</v>
      </c>
      <c r="V211" s="28" t="str">
        <f t="shared" si="24"/>
        <v>No</v>
      </c>
      <c r="W211" s="34" t="s">
        <v>20</v>
      </c>
      <c r="X211" s="28">
        <f t="shared" si="25"/>
        <v>1</v>
      </c>
      <c r="Y211" s="34">
        <f t="shared" si="17"/>
        <v>1.5</v>
      </c>
      <c r="Z211" s="34" t="s">
        <v>808</v>
      </c>
      <c r="AA211" s="34" t="s">
        <v>808</v>
      </c>
      <c r="AB211" s="29" t="str">
        <f t="shared" si="21"/>
        <v>Yes</v>
      </c>
      <c r="AC211" s="34" t="s">
        <v>20</v>
      </c>
      <c r="AD211" s="34" t="s">
        <v>21</v>
      </c>
      <c r="AE211" s="34">
        <f t="shared" si="22"/>
        <v>2</v>
      </c>
      <c r="AF211" s="34" t="s">
        <v>20</v>
      </c>
      <c r="AG211" s="35" t="s">
        <v>527</v>
      </c>
      <c r="AH211" s="38">
        <v>44563</v>
      </c>
      <c r="AI211" s="34">
        <v>12</v>
      </c>
      <c r="AJ211" s="34" t="s">
        <v>378</v>
      </c>
      <c r="AK211" s="34" t="s">
        <v>20</v>
      </c>
      <c r="AL211" s="34" t="s">
        <v>24</v>
      </c>
      <c r="AM211" s="39">
        <v>2155</v>
      </c>
      <c r="AN211" s="39">
        <v>40</v>
      </c>
      <c r="AO211" s="34">
        <v>208</v>
      </c>
      <c r="AP211" s="34">
        <v>36</v>
      </c>
      <c r="AQ211" s="17">
        <v>1252</v>
      </c>
      <c r="AR211" s="17">
        <v>1476</v>
      </c>
      <c r="AS211" s="22">
        <v>1122.3614085960196</v>
      </c>
      <c r="AT211" s="22">
        <v>1347.7265311240706</v>
      </c>
      <c r="AU211" s="36" t="s">
        <v>152</v>
      </c>
      <c r="AV211" s="35"/>
      <c r="AW211" s="37">
        <v>1119</v>
      </c>
      <c r="AX211" s="37">
        <v>1348</v>
      </c>
      <c r="AY211" s="35" t="s">
        <v>33</v>
      </c>
      <c r="AZ211" s="70"/>
      <c r="BA211" s="70"/>
    </row>
    <row r="212" spans="1:53" ht="26.4" x14ac:dyDescent="0.25">
      <c r="A212" s="26" t="s">
        <v>777</v>
      </c>
      <c r="B212" s="10" t="s">
        <v>534</v>
      </c>
      <c r="C212" s="56"/>
      <c r="D212" s="57"/>
      <c r="E212" s="57"/>
      <c r="F212" s="57"/>
      <c r="G212" s="57"/>
      <c r="H212" s="53"/>
      <c r="I212" s="10" t="s">
        <v>535</v>
      </c>
      <c r="J212" s="34" t="s">
        <v>20</v>
      </c>
      <c r="K212" s="34" t="s">
        <v>20</v>
      </c>
      <c r="L212" s="34" t="s">
        <v>20</v>
      </c>
      <c r="M212" s="34" t="s">
        <v>20</v>
      </c>
      <c r="N212" s="34" t="s">
        <v>20</v>
      </c>
      <c r="O212" s="34" t="s">
        <v>20</v>
      </c>
      <c r="P212" s="34" t="s">
        <v>20</v>
      </c>
      <c r="Q212" s="34" t="s">
        <v>20</v>
      </c>
      <c r="R212" s="34" t="s">
        <v>20</v>
      </c>
      <c r="S212" s="34" t="s">
        <v>20</v>
      </c>
      <c r="T212" s="34">
        <v>0</v>
      </c>
      <c r="U212" s="34" t="s">
        <v>20</v>
      </c>
      <c r="V212" s="28" t="str">
        <f t="shared" si="24"/>
        <v>No</v>
      </c>
      <c r="W212" s="34" t="s">
        <v>20</v>
      </c>
      <c r="X212" s="28">
        <f t="shared" si="25"/>
        <v>0</v>
      </c>
      <c r="Y212" s="34">
        <f t="shared" si="17"/>
        <v>0</v>
      </c>
      <c r="Z212" s="34" t="s">
        <v>808</v>
      </c>
      <c r="AA212" s="34" t="s">
        <v>808</v>
      </c>
      <c r="AB212" s="29" t="str">
        <f t="shared" si="21"/>
        <v>No radiocarbon age analysis</v>
      </c>
      <c r="AC212" s="34" t="s">
        <v>20</v>
      </c>
      <c r="AD212" s="34" t="s">
        <v>21</v>
      </c>
      <c r="AE212" s="34">
        <f t="shared" si="22"/>
        <v>1</v>
      </c>
      <c r="AF212" s="34" t="s">
        <v>20</v>
      </c>
      <c r="AG212" s="35" t="s">
        <v>536</v>
      </c>
      <c r="AH212" s="38">
        <v>44563</v>
      </c>
      <c r="AI212" s="34">
        <v>4</v>
      </c>
      <c r="AJ212" s="34" t="s">
        <v>378</v>
      </c>
      <c r="AK212" s="34" t="s">
        <v>20</v>
      </c>
      <c r="AL212" s="34" t="s">
        <v>24</v>
      </c>
      <c r="AM212" s="41"/>
      <c r="AN212" s="41"/>
      <c r="AO212" s="34"/>
      <c r="AP212" s="34"/>
      <c r="AQ212" s="68" t="s">
        <v>25</v>
      </c>
      <c r="AR212" s="68"/>
      <c r="AS212" s="22"/>
      <c r="AT212" s="22"/>
      <c r="AU212" s="36" t="s">
        <v>313</v>
      </c>
      <c r="AV212" s="35"/>
      <c r="AW212" s="37">
        <v>1285</v>
      </c>
      <c r="AX212" s="37">
        <v>1548</v>
      </c>
      <c r="AY212" s="35" t="s">
        <v>106</v>
      </c>
      <c r="AZ212" s="70"/>
      <c r="BA212" s="70"/>
    </row>
    <row r="213" spans="1:53" ht="26.4" x14ac:dyDescent="0.25">
      <c r="A213" s="26" t="s">
        <v>777</v>
      </c>
      <c r="B213" s="10" t="s">
        <v>537</v>
      </c>
      <c r="C213" s="56"/>
      <c r="D213" s="57"/>
      <c r="E213" s="57"/>
      <c r="F213" s="57"/>
      <c r="G213" s="57"/>
      <c r="H213" s="53"/>
      <c r="I213" s="10" t="s">
        <v>538</v>
      </c>
      <c r="J213" s="34" t="s">
        <v>20</v>
      </c>
      <c r="K213" s="34" t="s">
        <v>20</v>
      </c>
      <c r="L213" s="34" t="s">
        <v>20</v>
      </c>
      <c r="M213" s="34" t="s">
        <v>20</v>
      </c>
      <c r="N213" s="34" t="s">
        <v>20</v>
      </c>
      <c r="O213" s="34" t="s">
        <v>20</v>
      </c>
      <c r="P213" s="34" t="s">
        <v>20</v>
      </c>
      <c r="Q213" s="34" t="s">
        <v>20</v>
      </c>
      <c r="R213" s="34" t="s">
        <v>21</v>
      </c>
      <c r="S213" s="34" t="s">
        <v>20</v>
      </c>
      <c r="T213" s="34">
        <v>1</v>
      </c>
      <c r="U213" s="34" t="s">
        <v>21</v>
      </c>
      <c r="V213" s="28" t="str">
        <f t="shared" si="24"/>
        <v>Yes</v>
      </c>
      <c r="W213" s="34" t="s">
        <v>20</v>
      </c>
      <c r="X213" s="28">
        <f t="shared" si="25"/>
        <v>2</v>
      </c>
      <c r="Y213" s="34">
        <f t="shared" si="17"/>
        <v>3</v>
      </c>
      <c r="Z213" s="34" t="s">
        <v>21</v>
      </c>
      <c r="AA213" s="34" t="s">
        <v>21</v>
      </c>
      <c r="AB213" s="29" t="str">
        <f t="shared" si="21"/>
        <v>Yes</v>
      </c>
      <c r="AC213" s="34" t="s">
        <v>20</v>
      </c>
      <c r="AD213" s="34" t="s">
        <v>21</v>
      </c>
      <c r="AE213" s="34">
        <f t="shared" si="22"/>
        <v>4</v>
      </c>
      <c r="AF213" s="34" t="s">
        <v>20</v>
      </c>
      <c r="AG213" s="35" t="s">
        <v>527</v>
      </c>
      <c r="AH213" s="34" t="s">
        <v>67</v>
      </c>
      <c r="AI213" s="34">
        <v>12</v>
      </c>
      <c r="AJ213" s="34" t="s">
        <v>374</v>
      </c>
      <c r="AK213" s="34" t="s">
        <v>20</v>
      </c>
      <c r="AL213" s="34" t="s">
        <v>24</v>
      </c>
      <c r="AM213" s="39">
        <v>2375</v>
      </c>
      <c r="AN213" s="39">
        <v>40</v>
      </c>
      <c r="AO213" s="34">
        <v>208</v>
      </c>
      <c r="AP213" s="34">
        <v>36</v>
      </c>
      <c r="AQ213" s="17">
        <v>1416</v>
      </c>
      <c r="AR213" s="17">
        <v>1722</v>
      </c>
      <c r="AS213" s="22">
        <v>1305.9986388369107</v>
      </c>
      <c r="AT213" s="22">
        <v>1614.788468926462</v>
      </c>
      <c r="AU213" s="36" t="s">
        <v>78</v>
      </c>
      <c r="AV213" s="35"/>
      <c r="AW213" s="37">
        <v>1384</v>
      </c>
      <c r="AX213" s="37">
        <v>1731</v>
      </c>
      <c r="AY213" s="35" t="s">
        <v>33</v>
      </c>
      <c r="AZ213" s="70"/>
      <c r="BA213" s="70"/>
    </row>
    <row r="214" spans="1:53" ht="26.4" x14ac:dyDescent="0.25">
      <c r="A214" s="26" t="s">
        <v>777</v>
      </c>
      <c r="B214" s="10" t="s">
        <v>539</v>
      </c>
      <c r="C214" s="56"/>
      <c r="D214" s="57"/>
      <c r="E214" s="57"/>
      <c r="F214" s="57"/>
      <c r="G214" s="57"/>
      <c r="H214" s="53"/>
      <c r="I214" s="10" t="s">
        <v>540</v>
      </c>
      <c r="J214" s="34" t="s">
        <v>20</v>
      </c>
      <c r="K214" s="34" t="s">
        <v>20</v>
      </c>
      <c r="L214" s="34" t="s">
        <v>20</v>
      </c>
      <c r="M214" s="34" t="s">
        <v>20</v>
      </c>
      <c r="N214" s="34" t="s">
        <v>20</v>
      </c>
      <c r="O214" s="34" t="s">
        <v>20</v>
      </c>
      <c r="P214" s="34" t="s">
        <v>20</v>
      </c>
      <c r="Q214" s="34" t="s">
        <v>20</v>
      </c>
      <c r="R214" s="34" t="s">
        <v>20</v>
      </c>
      <c r="S214" s="34" t="s">
        <v>21</v>
      </c>
      <c r="T214" s="34">
        <v>0.5</v>
      </c>
      <c r="U214" s="34" t="s">
        <v>21</v>
      </c>
      <c r="V214" s="28" t="str">
        <f t="shared" si="24"/>
        <v>No</v>
      </c>
      <c r="W214" s="34" t="s">
        <v>20</v>
      </c>
      <c r="X214" s="28">
        <f t="shared" si="25"/>
        <v>1</v>
      </c>
      <c r="Y214" s="34">
        <f t="shared" si="17"/>
        <v>1.5</v>
      </c>
      <c r="Z214" s="34" t="s">
        <v>808</v>
      </c>
      <c r="AA214" s="34" t="s">
        <v>808</v>
      </c>
      <c r="AB214" s="29" t="str">
        <f t="shared" si="21"/>
        <v>No radiocarbon age analysis</v>
      </c>
      <c r="AC214" s="34" t="s">
        <v>20</v>
      </c>
      <c r="AD214" s="34" t="s">
        <v>21</v>
      </c>
      <c r="AE214" s="34">
        <f t="shared" si="22"/>
        <v>1</v>
      </c>
      <c r="AF214" s="34" t="s">
        <v>20</v>
      </c>
      <c r="AG214" s="35" t="s">
        <v>527</v>
      </c>
      <c r="AH214" s="34" t="s">
        <v>67</v>
      </c>
      <c r="AI214" s="34">
        <v>3</v>
      </c>
      <c r="AJ214" s="34" t="s">
        <v>77</v>
      </c>
      <c r="AK214" s="34" t="s">
        <v>20</v>
      </c>
      <c r="AL214" s="34" t="s">
        <v>24</v>
      </c>
      <c r="AM214" s="39"/>
      <c r="AN214" s="39"/>
      <c r="AO214" s="34"/>
      <c r="AP214" s="34"/>
      <c r="AQ214" s="68" t="s">
        <v>25</v>
      </c>
      <c r="AR214" s="68"/>
      <c r="AS214" s="22">
        <v>1660</v>
      </c>
      <c r="AT214" s="22">
        <v>2020</v>
      </c>
      <c r="AU214" s="36" t="s">
        <v>319</v>
      </c>
      <c r="AV214" s="35"/>
      <c r="AW214" s="37">
        <v>1662</v>
      </c>
      <c r="AX214" s="37">
        <v>1989</v>
      </c>
      <c r="AY214" s="35" t="s">
        <v>106</v>
      </c>
      <c r="AZ214" s="70"/>
      <c r="BA214" s="70"/>
    </row>
    <row r="215" spans="1:53" ht="26.4" x14ac:dyDescent="0.25">
      <c r="A215" s="26" t="s">
        <v>777</v>
      </c>
      <c r="B215" s="10" t="s">
        <v>541</v>
      </c>
      <c r="C215" s="56"/>
      <c r="D215" s="57"/>
      <c r="E215" s="57"/>
      <c r="F215" s="57"/>
      <c r="G215" s="57"/>
      <c r="H215" s="53"/>
      <c r="I215" s="13" t="s">
        <v>540</v>
      </c>
      <c r="J215" s="34" t="s">
        <v>20</v>
      </c>
      <c r="K215" s="34" t="s">
        <v>20</v>
      </c>
      <c r="L215" s="34" t="s">
        <v>20</v>
      </c>
      <c r="M215" s="34" t="s">
        <v>20</v>
      </c>
      <c r="N215" s="34" t="s">
        <v>20</v>
      </c>
      <c r="O215" s="34" t="s">
        <v>20</v>
      </c>
      <c r="P215" s="34" t="s">
        <v>20</v>
      </c>
      <c r="Q215" s="34" t="s">
        <v>20</v>
      </c>
      <c r="R215" s="34" t="s">
        <v>20</v>
      </c>
      <c r="S215" s="34" t="s">
        <v>20</v>
      </c>
      <c r="T215" s="34">
        <v>0</v>
      </c>
      <c r="U215" s="34" t="s">
        <v>21</v>
      </c>
      <c r="V215" s="28" t="str">
        <f t="shared" si="24"/>
        <v>No</v>
      </c>
      <c r="W215" s="34" t="s">
        <v>20</v>
      </c>
      <c r="X215" s="28">
        <f t="shared" si="25"/>
        <v>1</v>
      </c>
      <c r="Y215" s="34">
        <f t="shared" si="17"/>
        <v>1</v>
      </c>
      <c r="Z215" s="34" t="s">
        <v>20</v>
      </c>
      <c r="AA215" s="34" t="s">
        <v>808</v>
      </c>
      <c r="AB215" s="29" t="str">
        <f t="shared" si="21"/>
        <v>No radiocarbon age analysis</v>
      </c>
      <c r="AC215" s="34" t="s">
        <v>20</v>
      </c>
      <c r="AD215" s="34" t="s">
        <v>21</v>
      </c>
      <c r="AE215" s="34">
        <f t="shared" si="22"/>
        <v>1</v>
      </c>
      <c r="AF215" s="34" t="s">
        <v>20</v>
      </c>
      <c r="AG215" s="35" t="s">
        <v>527</v>
      </c>
      <c r="AH215" s="34" t="s">
        <v>67</v>
      </c>
      <c r="AI215" s="34">
        <v>4</v>
      </c>
      <c r="AJ215" s="34" t="s">
        <v>77</v>
      </c>
      <c r="AK215" s="34" t="s">
        <v>20</v>
      </c>
      <c r="AL215" s="34" t="s">
        <v>24</v>
      </c>
      <c r="AM215" s="41"/>
      <c r="AN215" s="41"/>
      <c r="AO215" s="34"/>
      <c r="AP215" s="34"/>
      <c r="AQ215" s="68" t="s">
        <v>25</v>
      </c>
      <c r="AR215" s="68"/>
      <c r="AS215" s="22"/>
      <c r="AT215" s="22"/>
      <c r="AU215" s="36" t="s">
        <v>257</v>
      </c>
      <c r="AV215" s="35"/>
      <c r="AW215" s="37">
        <v>1883</v>
      </c>
      <c r="AX215" s="37">
        <v>2198</v>
      </c>
      <c r="AY215" s="35" t="s">
        <v>106</v>
      </c>
      <c r="AZ215" s="70"/>
      <c r="BA215" s="70"/>
    </row>
    <row r="216" spans="1:53" ht="26.4" x14ac:dyDescent="0.25">
      <c r="A216" s="26" t="s">
        <v>777</v>
      </c>
      <c r="B216" s="10" t="s">
        <v>542</v>
      </c>
      <c r="C216" s="56"/>
      <c r="D216" s="57"/>
      <c r="E216" s="57"/>
      <c r="F216" s="57"/>
      <c r="G216" s="57"/>
      <c r="H216" s="53"/>
      <c r="I216" s="13" t="s">
        <v>540</v>
      </c>
      <c r="J216" s="34" t="s">
        <v>20</v>
      </c>
      <c r="K216" s="34" t="s">
        <v>20</v>
      </c>
      <c r="L216" s="34" t="s">
        <v>20</v>
      </c>
      <c r="M216" s="34" t="s">
        <v>20</v>
      </c>
      <c r="N216" s="34" t="s">
        <v>20</v>
      </c>
      <c r="O216" s="34" t="s">
        <v>20</v>
      </c>
      <c r="P216" s="34" t="s">
        <v>20</v>
      </c>
      <c r="Q216" s="34" t="s">
        <v>20</v>
      </c>
      <c r="R216" s="34" t="s">
        <v>20</v>
      </c>
      <c r="S216" s="34" t="s">
        <v>20</v>
      </c>
      <c r="T216" s="34">
        <v>0</v>
      </c>
      <c r="U216" s="34" t="s">
        <v>21</v>
      </c>
      <c r="V216" s="28" t="str">
        <f t="shared" si="24"/>
        <v>No</v>
      </c>
      <c r="W216" s="34" t="s">
        <v>20</v>
      </c>
      <c r="X216" s="28">
        <f t="shared" si="25"/>
        <v>1</v>
      </c>
      <c r="Y216" s="34">
        <f t="shared" si="17"/>
        <v>1</v>
      </c>
      <c r="Z216" s="34" t="s">
        <v>808</v>
      </c>
      <c r="AA216" s="34" t="s">
        <v>808</v>
      </c>
      <c r="AB216" s="29" t="str">
        <f t="shared" si="21"/>
        <v>No radiocarbon age analysis</v>
      </c>
      <c r="AC216" s="34" t="s">
        <v>20</v>
      </c>
      <c r="AD216" s="34" t="s">
        <v>21</v>
      </c>
      <c r="AE216" s="34">
        <f t="shared" si="22"/>
        <v>1</v>
      </c>
      <c r="AF216" s="34" t="s">
        <v>20</v>
      </c>
      <c r="AG216" s="35" t="s">
        <v>527</v>
      </c>
      <c r="AH216" s="34" t="s">
        <v>67</v>
      </c>
      <c r="AI216" s="34">
        <v>8</v>
      </c>
      <c r="AJ216" s="34" t="s">
        <v>77</v>
      </c>
      <c r="AK216" s="34" t="s">
        <v>20</v>
      </c>
      <c r="AL216" s="34" t="s">
        <v>24</v>
      </c>
      <c r="AM216" s="39"/>
      <c r="AN216" s="39"/>
      <c r="AO216" s="34"/>
      <c r="AP216" s="34"/>
      <c r="AQ216" s="68" t="s">
        <v>25</v>
      </c>
      <c r="AR216" s="68"/>
      <c r="AS216" s="22"/>
      <c r="AT216" s="22"/>
      <c r="AU216" s="36" t="s">
        <v>324</v>
      </c>
      <c r="AV216" s="35"/>
      <c r="AW216" s="37">
        <v>2168</v>
      </c>
      <c r="AX216" s="37">
        <v>2456</v>
      </c>
      <c r="AY216" s="35" t="s">
        <v>106</v>
      </c>
      <c r="AZ216" s="70"/>
      <c r="BA216" s="70"/>
    </row>
    <row r="217" spans="1:53" ht="26.4" x14ac:dyDescent="0.25">
      <c r="A217" s="26" t="s">
        <v>777</v>
      </c>
      <c r="B217" s="10" t="s">
        <v>543</v>
      </c>
      <c r="C217" s="56"/>
      <c r="D217" s="57"/>
      <c r="E217" s="57"/>
      <c r="F217" s="57"/>
      <c r="G217" s="57"/>
      <c r="H217" s="53"/>
      <c r="I217" s="10" t="s">
        <v>544</v>
      </c>
      <c r="J217" s="34" t="s">
        <v>20</v>
      </c>
      <c r="K217" s="34" t="s">
        <v>20</v>
      </c>
      <c r="L217" s="34" t="s">
        <v>20</v>
      </c>
      <c r="M217" s="34" t="s">
        <v>20</v>
      </c>
      <c r="N217" s="34" t="s">
        <v>20</v>
      </c>
      <c r="O217" s="34" t="s">
        <v>20</v>
      </c>
      <c r="P217" s="34" t="s">
        <v>20</v>
      </c>
      <c r="Q217" s="34" t="s">
        <v>20</v>
      </c>
      <c r="R217" s="34" t="s">
        <v>20</v>
      </c>
      <c r="S217" s="34" t="s">
        <v>20</v>
      </c>
      <c r="T217" s="34">
        <v>0</v>
      </c>
      <c r="U217" s="34" t="s">
        <v>21</v>
      </c>
      <c r="V217" s="28" t="str">
        <f t="shared" si="24"/>
        <v>No</v>
      </c>
      <c r="W217" s="34" t="s">
        <v>20</v>
      </c>
      <c r="X217" s="28">
        <f t="shared" si="25"/>
        <v>1</v>
      </c>
      <c r="Y217" s="34">
        <f t="shared" si="17"/>
        <v>1</v>
      </c>
      <c r="Z217" s="34" t="s">
        <v>808</v>
      </c>
      <c r="AA217" s="34" t="s">
        <v>808</v>
      </c>
      <c r="AB217" s="29" t="str">
        <f t="shared" si="21"/>
        <v>No radiocarbon age analysis</v>
      </c>
      <c r="AC217" s="34" t="s">
        <v>20</v>
      </c>
      <c r="AD217" s="34" t="s">
        <v>21</v>
      </c>
      <c r="AE217" s="34">
        <f t="shared" si="22"/>
        <v>1</v>
      </c>
      <c r="AF217" s="34" t="s">
        <v>20</v>
      </c>
      <c r="AG217" s="35" t="s">
        <v>527</v>
      </c>
      <c r="AH217" s="34" t="s">
        <v>67</v>
      </c>
      <c r="AI217" s="34">
        <v>14</v>
      </c>
      <c r="AJ217" s="34" t="s">
        <v>77</v>
      </c>
      <c r="AK217" s="34" t="s">
        <v>20</v>
      </c>
      <c r="AL217" s="34" t="s">
        <v>24</v>
      </c>
      <c r="AM217" s="39"/>
      <c r="AN217" s="39"/>
      <c r="AO217" s="34"/>
      <c r="AP217" s="34"/>
      <c r="AQ217" s="68" t="s">
        <v>25</v>
      </c>
      <c r="AR217" s="68"/>
      <c r="AS217" s="22"/>
      <c r="AT217" s="22"/>
      <c r="AU217" s="36" t="s">
        <v>32</v>
      </c>
      <c r="AV217" s="35"/>
      <c r="AW217" s="37">
        <v>2389</v>
      </c>
      <c r="AX217" s="37">
        <v>2673</v>
      </c>
      <c r="AY217" s="35" t="s">
        <v>33</v>
      </c>
      <c r="AZ217" s="70"/>
      <c r="BA217" s="70"/>
    </row>
    <row r="218" spans="1:53" ht="26.4" x14ac:dyDescent="0.25">
      <c r="A218" s="26" t="s">
        <v>777</v>
      </c>
      <c r="B218" s="10" t="s">
        <v>545</v>
      </c>
      <c r="C218" s="56"/>
      <c r="D218" s="57"/>
      <c r="E218" s="57"/>
      <c r="F218" s="57"/>
      <c r="G218" s="57"/>
      <c r="H218" s="53"/>
      <c r="I218" s="10" t="s">
        <v>546</v>
      </c>
      <c r="J218" s="34" t="s">
        <v>20</v>
      </c>
      <c r="K218" s="34" t="s">
        <v>20</v>
      </c>
      <c r="L218" s="34" t="s">
        <v>20</v>
      </c>
      <c r="M218" s="34" t="s">
        <v>20</v>
      </c>
      <c r="N218" s="34" t="s">
        <v>20</v>
      </c>
      <c r="O218" s="34" t="s">
        <v>20</v>
      </c>
      <c r="P218" s="34" t="s">
        <v>20</v>
      </c>
      <c r="Q218" s="34" t="s">
        <v>20</v>
      </c>
      <c r="R218" s="34" t="s">
        <v>20</v>
      </c>
      <c r="S218" s="34" t="s">
        <v>20</v>
      </c>
      <c r="T218" s="34">
        <v>0</v>
      </c>
      <c r="U218" s="34" t="s">
        <v>21</v>
      </c>
      <c r="V218" s="28" t="str">
        <f t="shared" si="24"/>
        <v>No</v>
      </c>
      <c r="W218" s="34" t="s">
        <v>20</v>
      </c>
      <c r="X218" s="28">
        <f t="shared" si="25"/>
        <v>1</v>
      </c>
      <c r="Y218" s="34">
        <f t="shared" si="17"/>
        <v>1</v>
      </c>
      <c r="Z218" s="34" t="s">
        <v>808</v>
      </c>
      <c r="AA218" s="34" t="s">
        <v>21</v>
      </c>
      <c r="AB218" s="29" t="str">
        <f t="shared" si="21"/>
        <v>No radiocarbon age analysis</v>
      </c>
      <c r="AC218" s="34" t="s">
        <v>20</v>
      </c>
      <c r="AD218" s="34" t="s">
        <v>21</v>
      </c>
      <c r="AE218" s="34">
        <f t="shared" si="22"/>
        <v>2</v>
      </c>
      <c r="AF218" s="34" t="s">
        <v>20</v>
      </c>
      <c r="AG218" s="35" t="s">
        <v>536</v>
      </c>
      <c r="AH218" s="34">
        <v>1</v>
      </c>
      <c r="AI218" s="34">
        <v>14</v>
      </c>
      <c r="AJ218" s="34" t="s">
        <v>77</v>
      </c>
      <c r="AK218" s="34" t="s">
        <v>20</v>
      </c>
      <c r="AL218" s="34" t="s">
        <v>24</v>
      </c>
      <c r="AM218" s="41"/>
      <c r="AN218" s="41"/>
      <c r="AO218" s="34"/>
      <c r="AP218" s="34"/>
      <c r="AQ218" s="68" t="s">
        <v>25</v>
      </c>
      <c r="AR218" s="68"/>
      <c r="AS218" s="22"/>
      <c r="AT218" s="22"/>
      <c r="AU218" s="36" t="s">
        <v>83</v>
      </c>
      <c r="AV218" s="35"/>
      <c r="AW218" s="37">
        <v>2865</v>
      </c>
      <c r="AX218" s="37">
        <v>3162</v>
      </c>
      <c r="AY218" s="35" t="s">
        <v>33</v>
      </c>
      <c r="AZ218" s="70"/>
      <c r="BA218" s="70"/>
    </row>
    <row r="219" spans="1:53" ht="26.4" x14ac:dyDescent="0.25">
      <c r="A219" s="26" t="s">
        <v>777</v>
      </c>
      <c r="B219" s="10" t="s">
        <v>547</v>
      </c>
      <c r="C219" s="56"/>
      <c r="D219" s="57"/>
      <c r="E219" s="57"/>
      <c r="F219" s="57"/>
      <c r="G219" s="57"/>
      <c r="H219" s="53"/>
      <c r="I219" s="10" t="s">
        <v>548</v>
      </c>
      <c r="J219" s="34" t="s">
        <v>20</v>
      </c>
      <c r="K219" s="34" t="s">
        <v>20</v>
      </c>
      <c r="L219" s="34" t="s">
        <v>20</v>
      </c>
      <c r="M219" s="34" t="s">
        <v>20</v>
      </c>
      <c r="N219" s="34" t="s">
        <v>20</v>
      </c>
      <c r="O219" s="34" t="s">
        <v>20</v>
      </c>
      <c r="P219" s="34" t="s">
        <v>20</v>
      </c>
      <c r="Q219" s="34" t="s">
        <v>20</v>
      </c>
      <c r="R219" s="34" t="s">
        <v>21</v>
      </c>
      <c r="S219" s="34" t="s">
        <v>20</v>
      </c>
      <c r="T219" s="34">
        <v>1</v>
      </c>
      <c r="U219" s="34" t="s">
        <v>21</v>
      </c>
      <c r="V219" s="28" t="str">
        <f t="shared" si="24"/>
        <v>Yes</v>
      </c>
      <c r="W219" s="34" t="s">
        <v>20</v>
      </c>
      <c r="X219" s="28">
        <f t="shared" si="25"/>
        <v>2</v>
      </c>
      <c r="Y219" s="34">
        <f t="shared" si="17"/>
        <v>3</v>
      </c>
      <c r="Z219" s="34" t="s">
        <v>21</v>
      </c>
      <c r="AA219" s="34" t="s">
        <v>21</v>
      </c>
      <c r="AB219" s="29" t="str">
        <f t="shared" si="21"/>
        <v>No</v>
      </c>
      <c r="AC219" s="34" t="s">
        <v>20</v>
      </c>
      <c r="AD219" s="34" t="s">
        <v>21</v>
      </c>
      <c r="AE219" s="34">
        <f t="shared" si="22"/>
        <v>3</v>
      </c>
      <c r="AF219" s="34" t="s">
        <v>20</v>
      </c>
      <c r="AG219" s="35" t="s">
        <v>527</v>
      </c>
      <c r="AH219" s="34" t="s">
        <v>549</v>
      </c>
      <c r="AI219" s="34">
        <v>24</v>
      </c>
      <c r="AJ219" s="34" t="s">
        <v>374</v>
      </c>
      <c r="AK219" s="34" t="s">
        <v>20</v>
      </c>
      <c r="AL219" s="34" t="s">
        <v>24</v>
      </c>
      <c r="AM219" s="39">
        <v>4590</v>
      </c>
      <c r="AN219" s="39">
        <v>60</v>
      </c>
      <c r="AO219" s="34">
        <v>208</v>
      </c>
      <c r="AP219" s="34">
        <v>36</v>
      </c>
      <c r="AQ219" s="17">
        <v>4131</v>
      </c>
      <c r="AR219" s="17">
        <v>4516</v>
      </c>
      <c r="AS219" s="22">
        <v>3960.8749675959084</v>
      </c>
      <c r="AT219" s="22">
        <v>4348.8216389416184</v>
      </c>
      <c r="AU219" s="36" t="s">
        <v>85</v>
      </c>
      <c r="AV219" s="35"/>
      <c r="AW219" s="37">
        <v>3287</v>
      </c>
      <c r="AX219" s="37">
        <v>3596</v>
      </c>
      <c r="AY219" s="35" t="s">
        <v>33</v>
      </c>
      <c r="AZ219" s="70"/>
      <c r="BA219" s="70"/>
    </row>
    <row r="220" spans="1:53" ht="26.4" x14ac:dyDescent="0.25">
      <c r="A220" s="26" t="s">
        <v>777</v>
      </c>
      <c r="B220" s="10" t="s">
        <v>550</v>
      </c>
      <c r="C220" s="56"/>
      <c r="D220" s="57"/>
      <c r="E220" s="57"/>
      <c r="F220" s="57"/>
      <c r="G220" s="57"/>
      <c r="H220" s="53"/>
      <c r="I220" s="10" t="s">
        <v>551</v>
      </c>
      <c r="J220" s="34" t="s">
        <v>20</v>
      </c>
      <c r="K220" s="34" t="s">
        <v>20</v>
      </c>
      <c r="L220" s="34" t="s">
        <v>20</v>
      </c>
      <c r="M220" s="34" t="s">
        <v>20</v>
      </c>
      <c r="N220" s="34" t="s">
        <v>20</v>
      </c>
      <c r="O220" s="34" t="s">
        <v>20</v>
      </c>
      <c r="P220" s="34" t="s">
        <v>20</v>
      </c>
      <c r="Q220" s="34" t="s">
        <v>20</v>
      </c>
      <c r="R220" s="34" t="s">
        <v>20</v>
      </c>
      <c r="S220" s="34" t="s">
        <v>20</v>
      </c>
      <c r="T220" s="34">
        <v>0</v>
      </c>
      <c r="U220" s="34" t="s">
        <v>20</v>
      </c>
      <c r="V220" s="28" t="str">
        <f t="shared" si="24"/>
        <v>No</v>
      </c>
      <c r="W220" s="34" t="s">
        <v>20</v>
      </c>
      <c r="X220" s="28">
        <f t="shared" si="25"/>
        <v>0</v>
      </c>
      <c r="Y220" s="34">
        <f t="shared" si="17"/>
        <v>0</v>
      </c>
      <c r="Z220" s="34" t="s">
        <v>21</v>
      </c>
      <c r="AA220" s="34" t="s">
        <v>21</v>
      </c>
      <c r="AB220" s="29" t="str">
        <f t="shared" si="21"/>
        <v>No radiocarbon age analysis</v>
      </c>
      <c r="AC220" s="34" t="s">
        <v>20</v>
      </c>
      <c r="AD220" s="34" t="s">
        <v>808</v>
      </c>
      <c r="AE220" s="34">
        <f t="shared" si="22"/>
        <v>2</v>
      </c>
      <c r="AF220" s="34" t="s">
        <v>20</v>
      </c>
      <c r="AG220" s="35" t="s">
        <v>536</v>
      </c>
      <c r="AH220" s="38">
        <v>44563</v>
      </c>
      <c r="AI220" s="34">
        <v>20</v>
      </c>
      <c r="AJ220" s="34" t="s">
        <v>77</v>
      </c>
      <c r="AK220" s="34" t="s">
        <v>20</v>
      </c>
      <c r="AL220" s="34" t="s">
        <v>24</v>
      </c>
      <c r="AM220" s="39"/>
      <c r="AN220" s="39"/>
      <c r="AO220" s="34"/>
      <c r="AP220" s="34"/>
      <c r="AQ220" s="68" t="s">
        <v>25</v>
      </c>
      <c r="AR220" s="68"/>
      <c r="AS220" s="22"/>
      <c r="AT220" s="22"/>
      <c r="AU220" s="36" t="s">
        <v>453</v>
      </c>
      <c r="AV220" s="35"/>
      <c r="AW220" s="37">
        <v>3440</v>
      </c>
      <c r="AX220" s="37">
        <v>3755</v>
      </c>
      <c r="AY220" s="35" t="s">
        <v>106</v>
      </c>
      <c r="AZ220" s="70"/>
      <c r="BA220" s="70"/>
    </row>
    <row r="221" spans="1:53" ht="26.4" x14ac:dyDescent="0.25">
      <c r="A221" s="26" t="s">
        <v>777</v>
      </c>
      <c r="B221" s="10" t="s">
        <v>552</v>
      </c>
      <c r="C221" s="56"/>
      <c r="D221" s="57"/>
      <c r="E221" s="57"/>
      <c r="F221" s="57"/>
      <c r="G221" s="57"/>
      <c r="H221" s="53"/>
      <c r="I221" s="10" t="s">
        <v>553</v>
      </c>
      <c r="J221" s="34" t="s">
        <v>20</v>
      </c>
      <c r="K221" s="34" t="s">
        <v>20</v>
      </c>
      <c r="L221" s="34" t="s">
        <v>20</v>
      </c>
      <c r="M221" s="34" t="s">
        <v>20</v>
      </c>
      <c r="N221" s="34" t="s">
        <v>20</v>
      </c>
      <c r="O221" s="34" t="s">
        <v>20</v>
      </c>
      <c r="P221" s="34" t="s">
        <v>20</v>
      </c>
      <c r="Q221" s="34" t="s">
        <v>20</v>
      </c>
      <c r="R221" s="34" t="s">
        <v>21</v>
      </c>
      <c r="S221" s="34" t="s">
        <v>20</v>
      </c>
      <c r="T221" s="34">
        <v>1</v>
      </c>
      <c r="U221" s="34" t="s">
        <v>20</v>
      </c>
      <c r="V221" s="28" t="str">
        <f t="shared" si="24"/>
        <v>No</v>
      </c>
      <c r="W221" s="34" t="s">
        <v>20</v>
      </c>
      <c r="X221" s="28">
        <f t="shared" si="25"/>
        <v>0</v>
      </c>
      <c r="Y221" s="34">
        <f t="shared" si="17"/>
        <v>1</v>
      </c>
      <c r="Z221" s="34" t="s">
        <v>20</v>
      </c>
      <c r="AA221" s="34" t="s">
        <v>20</v>
      </c>
      <c r="AB221" s="29" t="str">
        <f t="shared" si="21"/>
        <v>Yes</v>
      </c>
      <c r="AC221" s="34" t="s">
        <v>20</v>
      </c>
      <c r="AD221" s="34" t="s">
        <v>808</v>
      </c>
      <c r="AE221" s="34">
        <f t="shared" si="22"/>
        <v>1</v>
      </c>
      <c r="AF221" s="34" t="s">
        <v>20</v>
      </c>
      <c r="AG221" s="35" t="s">
        <v>536</v>
      </c>
      <c r="AH221" s="38">
        <v>44563</v>
      </c>
      <c r="AI221" s="34">
        <v>16</v>
      </c>
      <c r="AJ221" s="34" t="s">
        <v>378</v>
      </c>
      <c r="AK221" s="34" t="s">
        <v>20</v>
      </c>
      <c r="AL221" s="34" t="s">
        <v>24</v>
      </c>
      <c r="AM221" s="41">
        <v>4440</v>
      </c>
      <c r="AN221" s="41">
        <v>30</v>
      </c>
      <c r="AO221" s="34">
        <v>208</v>
      </c>
      <c r="AP221" s="34">
        <v>36</v>
      </c>
      <c r="AQ221" s="18">
        <v>3978</v>
      </c>
      <c r="AR221" s="18">
        <v>4248</v>
      </c>
      <c r="AS221" s="22">
        <v>3849.7385359813488</v>
      </c>
      <c r="AT221" s="22">
        <v>4124.0889310024531</v>
      </c>
      <c r="AU221" s="36" t="s">
        <v>456</v>
      </c>
      <c r="AV221" s="35"/>
      <c r="AW221" s="37">
        <v>3697</v>
      </c>
      <c r="AX221" s="37">
        <v>4063</v>
      </c>
      <c r="AY221" s="35" t="s">
        <v>106</v>
      </c>
      <c r="AZ221" s="70"/>
      <c r="BA221" s="70"/>
    </row>
    <row r="222" spans="1:53" ht="26.4" x14ac:dyDescent="0.25">
      <c r="A222" s="26" t="s">
        <v>777</v>
      </c>
      <c r="B222" s="10" t="s">
        <v>554</v>
      </c>
      <c r="C222" s="56"/>
      <c r="D222" s="57"/>
      <c r="E222" s="57"/>
      <c r="F222" s="57"/>
      <c r="G222" s="57"/>
      <c r="H222" s="53"/>
      <c r="I222" s="10" t="s">
        <v>555</v>
      </c>
      <c r="J222" s="34" t="s">
        <v>20</v>
      </c>
      <c r="K222" s="34" t="s">
        <v>20</v>
      </c>
      <c r="L222" s="34" t="s">
        <v>20</v>
      </c>
      <c r="M222" s="34" t="s">
        <v>20</v>
      </c>
      <c r="N222" s="34" t="s">
        <v>20</v>
      </c>
      <c r="O222" s="34" t="s">
        <v>20</v>
      </c>
      <c r="P222" s="34" t="s">
        <v>20</v>
      </c>
      <c r="Q222" s="34" t="s">
        <v>20</v>
      </c>
      <c r="R222" s="34" t="s">
        <v>20</v>
      </c>
      <c r="S222" s="34" t="s">
        <v>20</v>
      </c>
      <c r="T222" s="34">
        <v>0</v>
      </c>
      <c r="U222" s="34" t="s">
        <v>20</v>
      </c>
      <c r="V222" s="28" t="str">
        <f t="shared" si="24"/>
        <v>Yes</v>
      </c>
      <c r="W222" s="34" t="s">
        <v>20</v>
      </c>
      <c r="X222" s="28">
        <f t="shared" si="25"/>
        <v>1</v>
      </c>
      <c r="Y222" s="34">
        <f t="shared" si="17"/>
        <v>1</v>
      </c>
      <c r="Z222" s="34" t="s">
        <v>21</v>
      </c>
      <c r="AA222" s="34" t="s">
        <v>21</v>
      </c>
      <c r="AB222" s="29" t="str">
        <f t="shared" si="21"/>
        <v>Yes</v>
      </c>
      <c r="AC222" s="34" t="s">
        <v>20</v>
      </c>
      <c r="AD222" s="34" t="s">
        <v>21</v>
      </c>
      <c r="AE222" s="34">
        <f t="shared" si="22"/>
        <v>4</v>
      </c>
      <c r="AF222" s="34" t="s">
        <v>20</v>
      </c>
      <c r="AG222" s="35" t="s">
        <v>536</v>
      </c>
      <c r="AH222" s="38">
        <v>44564</v>
      </c>
      <c r="AI222" s="34">
        <v>40</v>
      </c>
      <c r="AJ222" s="34" t="s">
        <v>77</v>
      </c>
      <c r="AK222" s="34" t="s">
        <v>20</v>
      </c>
      <c r="AL222" s="34" t="s">
        <v>24</v>
      </c>
      <c r="AM222" s="39">
        <v>4355</v>
      </c>
      <c r="AN222" s="39">
        <v>25</v>
      </c>
      <c r="AO222" s="34">
        <v>208</v>
      </c>
      <c r="AP222" s="34">
        <v>36</v>
      </c>
      <c r="AQ222" s="17">
        <v>4090</v>
      </c>
      <c r="AR222" s="17">
        <v>4408</v>
      </c>
      <c r="AS222" s="22">
        <v>3961.716935095973</v>
      </c>
      <c r="AT222" s="22">
        <v>4283.2763884877413</v>
      </c>
      <c r="AU222" s="36" t="s">
        <v>88</v>
      </c>
      <c r="AV222" s="35"/>
      <c r="AW222" s="37">
        <v>3918</v>
      </c>
      <c r="AX222" s="37">
        <v>4278</v>
      </c>
      <c r="AY222" s="35" t="s">
        <v>33</v>
      </c>
      <c r="AZ222" s="70"/>
      <c r="BA222" s="70"/>
    </row>
    <row r="223" spans="1:53" ht="26.4" x14ac:dyDescent="0.25">
      <c r="A223" s="26" t="s">
        <v>777</v>
      </c>
      <c r="B223" s="10" t="s">
        <v>556</v>
      </c>
      <c r="C223" s="56"/>
      <c r="D223" s="57"/>
      <c r="E223" s="57"/>
      <c r="F223" s="57"/>
      <c r="G223" s="57"/>
      <c r="H223" s="53"/>
      <c r="I223" s="10" t="s">
        <v>557</v>
      </c>
      <c r="J223" s="34" t="s">
        <v>20</v>
      </c>
      <c r="K223" s="34" t="s">
        <v>20</v>
      </c>
      <c r="L223" s="34" t="s">
        <v>20</v>
      </c>
      <c r="M223" s="34" t="s">
        <v>20</v>
      </c>
      <c r="N223" s="34" t="s">
        <v>20</v>
      </c>
      <c r="O223" s="34" t="s">
        <v>20</v>
      </c>
      <c r="P223" s="34" t="s">
        <v>20</v>
      </c>
      <c r="Q223" s="34" t="s">
        <v>20</v>
      </c>
      <c r="R223" s="34" t="s">
        <v>21</v>
      </c>
      <c r="S223" s="34" t="s">
        <v>20</v>
      </c>
      <c r="T223" s="34">
        <v>1</v>
      </c>
      <c r="U223" s="34" t="s">
        <v>20</v>
      </c>
      <c r="V223" s="28" t="str">
        <f t="shared" si="24"/>
        <v>No</v>
      </c>
      <c r="W223" s="34" t="s">
        <v>20</v>
      </c>
      <c r="X223" s="28">
        <f t="shared" si="25"/>
        <v>0</v>
      </c>
      <c r="Y223" s="34">
        <f t="shared" si="17"/>
        <v>1</v>
      </c>
      <c r="Z223" s="34" t="s">
        <v>808</v>
      </c>
      <c r="AA223" s="34" t="s">
        <v>21</v>
      </c>
      <c r="AB223" s="29" t="str">
        <f t="shared" si="21"/>
        <v>No radiocarbon age analysis</v>
      </c>
      <c r="AC223" s="34" t="s">
        <v>20</v>
      </c>
      <c r="AD223" s="34" t="s">
        <v>21</v>
      </c>
      <c r="AE223" s="34">
        <f t="shared" si="22"/>
        <v>2</v>
      </c>
      <c r="AF223" s="34" t="s">
        <v>20</v>
      </c>
      <c r="AG223" s="35" t="s">
        <v>536</v>
      </c>
      <c r="AH223" s="34" t="s">
        <v>67</v>
      </c>
      <c r="AI223" s="34">
        <v>18</v>
      </c>
      <c r="AJ223" s="34" t="s">
        <v>77</v>
      </c>
      <c r="AK223" s="34" t="s">
        <v>20</v>
      </c>
      <c r="AL223" s="34" t="s">
        <v>24</v>
      </c>
      <c r="AM223" s="39"/>
      <c r="AN223" s="39"/>
      <c r="AO223" s="34"/>
      <c r="AP223" s="34"/>
      <c r="AQ223" s="68" t="s">
        <v>25</v>
      </c>
      <c r="AR223" s="68"/>
      <c r="AS223" s="22"/>
      <c r="AT223" s="22"/>
      <c r="AU223" s="36" t="s">
        <v>270</v>
      </c>
      <c r="AV223" s="35"/>
      <c r="AW223" s="37">
        <v>4270</v>
      </c>
      <c r="AX223" s="37">
        <v>4598</v>
      </c>
      <c r="AY223" s="35" t="s">
        <v>106</v>
      </c>
      <c r="AZ223" s="70"/>
      <c r="BA223" s="70"/>
    </row>
    <row r="224" spans="1:53" ht="26.4" x14ac:dyDescent="0.25">
      <c r="A224" s="26" t="s">
        <v>777</v>
      </c>
      <c r="B224" s="10" t="s">
        <v>558</v>
      </c>
      <c r="C224" s="56"/>
      <c r="D224" s="57"/>
      <c r="E224" s="57"/>
      <c r="F224" s="57"/>
      <c r="G224" s="57"/>
      <c r="H224" s="53"/>
      <c r="I224" s="10" t="s">
        <v>559</v>
      </c>
      <c r="J224" s="34" t="s">
        <v>20</v>
      </c>
      <c r="K224" s="34" t="s">
        <v>20</v>
      </c>
      <c r="L224" s="34" t="s">
        <v>20</v>
      </c>
      <c r="M224" s="34" t="s">
        <v>20</v>
      </c>
      <c r="N224" s="34" t="s">
        <v>20</v>
      </c>
      <c r="O224" s="34" t="s">
        <v>20</v>
      </c>
      <c r="P224" s="34" t="s">
        <v>20</v>
      </c>
      <c r="Q224" s="34" t="s">
        <v>20</v>
      </c>
      <c r="R224" s="34" t="s">
        <v>20</v>
      </c>
      <c r="S224" s="34" t="s">
        <v>20</v>
      </c>
      <c r="T224" s="34">
        <v>0</v>
      </c>
      <c r="U224" s="34" t="s">
        <v>20</v>
      </c>
      <c r="V224" s="28" t="str">
        <f t="shared" si="24"/>
        <v>Yes</v>
      </c>
      <c r="W224" s="34" t="s">
        <v>20</v>
      </c>
      <c r="X224" s="28">
        <f t="shared" si="25"/>
        <v>1</v>
      </c>
      <c r="Y224" s="34">
        <f t="shared" si="17"/>
        <v>1</v>
      </c>
      <c r="Z224" s="34" t="s">
        <v>21</v>
      </c>
      <c r="AA224" s="34" t="s">
        <v>21</v>
      </c>
      <c r="AB224" s="29" t="str">
        <f t="shared" si="21"/>
        <v>No radiocarbon age analysis</v>
      </c>
      <c r="AC224" s="34" t="s">
        <v>20</v>
      </c>
      <c r="AD224" s="34" t="s">
        <v>21</v>
      </c>
      <c r="AE224" s="34">
        <f t="shared" si="22"/>
        <v>3</v>
      </c>
      <c r="AF224" s="34" t="s">
        <v>20</v>
      </c>
      <c r="AG224" s="35" t="s">
        <v>536</v>
      </c>
      <c r="AH224" s="38">
        <v>44564</v>
      </c>
      <c r="AI224" s="34">
        <v>21</v>
      </c>
      <c r="AJ224" s="34" t="s">
        <v>77</v>
      </c>
      <c r="AK224" s="34" t="s">
        <v>20</v>
      </c>
      <c r="AL224" s="34" t="s">
        <v>24</v>
      </c>
      <c r="AM224" s="41"/>
      <c r="AN224" s="41"/>
      <c r="AO224" s="34"/>
      <c r="AP224" s="34"/>
      <c r="AQ224" s="68" t="s">
        <v>25</v>
      </c>
      <c r="AR224" s="68"/>
      <c r="AS224" s="22"/>
      <c r="AT224" s="22"/>
      <c r="AU224" s="36" t="s">
        <v>90</v>
      </c>
      <c r="AV224" s="35"/>
      <c r="AW224" s="37">
        <v>4579</v>
      </c>
      <c r="AX224" s="37">
        <v>4940</v>
      </c>
      <c r="AY224" s="35" t="s">
        <v>33</v>
      </c>
      <c r="AZ224" s="70"/>
      <c r="BA224" s="70"/>
    </row>
    <row r="225" spans="1:53" ht="26.4" x14ac:dyDescent="0.25">
      <c r="A225" s="26" t="s">
        <v>777</v>
      </c>
      <c r="B225" s="10" t="s">
        <v>560</v>
      </c>
      <c r="C225" s="56"/>
      <c r="D225" s="57"/>
      <c r="E225" s="57"/>
      <c r="F225" s="57"/>
      <c r="G225" s="57"/>
      <c r="H225" s="53"/>
      <c r="I225" s="10" t="s">
        <v>561</v>
      </c>
      <c r="J225" s="34" t="s">
        <v>20</v>
      </c>
      <c r="K225" s="34" t="s">
        <v>20</v>
      </c>
      <c r="L225" s="34" t="s">
        <v>20</v>
      </c>
      <c r="M225" s="34" t="s">
        <v>20</v>
      </c>
      <c r="N225" s="34" t="s">
        <v>20</v>
      </c>
      <c r="O225" s="34" t="s">
        <v>20</v>
      </c>
      <c r="P225" s="34" t="s">
        <v>20</v>
      </c>
      <c r="Q225" s="34" t="s">
        <v>20</v>
      </c>
      <c r="R225" s="34" t="s">
        <v>20</v>
      </c>
      <c r="S225" s="34" t="s">
        <v>20</v>
      </c>
      <c r="T225" s="34">
        <v>0</v>
      </c>
      <c r="U225" s="34" t="s">
        <v>20</v>
      </c>
      <c r="V225" s="28" t="str">
        <f t="shared" si="24"/>
        <v>No</v>
      </c>
      <c r="W225" s="34" t="s">
        <v>20</v>
      </c>
      <c r="X225" s="28">
        <f t="shared" si="25"/>
        <v>0</v>
      </c>
      <c r="Y225" s="34">
        <f t="shared" si="17"/>
        <v>0</v>
      </c>
      <c r="Z225" s="34" t="s">
        <v>808</v>
      </c>
      <c r="AA225" s="34" t="s">
        <v>21</v>
      </c>
      <c r="AB225" s="29" t="str">
        <f t="shared" si="21"/>
        <v>No radiocarbon age analysis</v>
      </c>
      <c r="AC225" s="34" t="s">
        <v>20</v>
      </c>
      <c r="AD225" s="34" t="s">
        <v>21</v>
      </c>
      <c r="AE225" s="34">
        <f t="shared" si="22"/>
        <v>2</v>
      </c>
      <c r="AF225" s="34" t="s">
        <v>20</v>
      </c>
      <c r="AG225" s="35" t="s">
        <v>536</v>
      </c>
      <c r="AH225" s="38">
        <v>44563</v>
      </c>
      <c r="AI225" s="34">
        <v>7</v>
      </c>
      <c r="AJ225" s="34" t="s">
        <v>77</v>
      </c>
      <c r="AK225" s="34" t="s">
        <v>20</v>
      </c>
      <c r="AL225" s="34" t="s">
        <v>24</v>
      </c>
      <c r="AM225" s="39"/>
      <c r="AN225" s="39"/>
      <c r="AO225" s="34"/>
      <c r="AP225" s="34"/>
      <c r="AQ225" s="68" t="s">
        <v>25</v>
      </c>
      <c r="AR225" s="68"/>
      <c r="AS225" s="22"/>
      <c r="AT225" s="22"/>
      <c r="AU225" s="36" t="s">
        <v>464</v>
      </c>
      <c r="AV225" s="35"/>
      <c r="AW225" s="37">
        <v>4771</v>
      </c>
      <c r="AX225" s="37">
        <v>5320</v>
      </c>
      <c r="AY225" s="35" t="s">
        <v>106</v>
      </c>
      <c r="AZ225" s="70"/>
      <c r="BA225" s="70"/>
    </row>
    <row r="226" spans="1:53" ht="26.4" x14ac:dyDescent="0.25">
      <c r="A226" s="26" t="s">
        <v>777</v>
      </c>
      <c r="B226" s="10" t="s">
        <v>562</v>
      </c>
      <c r="C226" s="56"/>
      <c r="D226" s="57"/>
      <c r="E226" s="57"/>
      <c r="F226" s="57"/>
      <c r="G226" s="57"/>
      <c r="H226" s="53"/>
      <c r="I226" s="10" t="s">
        <v>563</v>
      </c>
      <c r="J226" s="34" t="s">
        <v>20</v>
      </c>
      <c r="K226" s="34" t="s">
        <v>20</v>
      </c>
      <c r="L226" s="34" t="s">
        <v>20</v>
      </c>
      <c r="M226" s="34" t="s">
        <v>20</v>
      </c>
      <c r="N226" s="34" t="s">
        <v>20</v>
      </c>
      <c r="O226" s="34" t="s">
        <v>20</v>
      </c>
      <c r="P226" s="34" t="s">
        <v>20</v>
      </c>
      <c r="Q226" s="34" t="s">
        <v>20</v>
      </c>
      <c r="R226" s="34" t="s">
        <v>20</v>
      </c>
      <c r="S226" s="34" t="s">
        <v>20</v>
      </c>
      <c r="T226" s="34">
        <v>0</v>
      </c>
      <c r="U226" s="34" t="s">
        <v>20</v>
      </c>
      <c r="V226" s="28" t="str">
        <f t="shared" si="24"/>
        <v>Yes</v>
      </c>
      <c r="W226" s="34" t="s">
        <v>20</v>
      </c>
      <c r="X226" s="28">
        <f t="shared" si="25"/>
        <v>1</v>
      </c>
      <c r="Y226" s="34">
        <f t="shared" si="17"/>
        <v>1</v>
      </c>
      <c r="Z226" s="34" t="s">
        <v>21</v>
      </c>
      <c r="AA226" s="34" t="s">
        <v>21</v>
      </c>
      <c r="AB226" s="29" t="str">
        <f t="shared" si="21"/>
        <v>No radiocarbon age analysis</v>
      </c>
      <c r="AC226" s="34" t="s">
        <v>20</v>
      </c>
      <c r="AD226" s="34" t="s">
        <v>21</v>
      </c>
      <c r="AE226" s="34">
        <f t="shared" si="22"/>
        <v>3</v>
      </c>
      <c r="AF226" s="34" t="s">
        <v>20</v>
      </c>
      <c r="AG226" s="35" t="s">
        <v>536</v>
      </c>
      <c r="AH226" s="34" t="s">
        <v>564</v>
      </c>
      <c r="AI226" s="34">
        <v>10</v>
      </c>
      <c r="AJ226" s="34" t="s">
        <v>77</v>
      </c>
      <c r="AK226" s="34" t="s">
        <v>20</v>
      </c>
      <c r="AL226" s="34" t="s">
        <v>24</v>
      </c>
      <c r="AM226" s="39"/>
      <c r="AN226" s="39"/>
      <c r="AO226" s="34"/>
      <c r="AP226" s="34"/>
      <c r="AQ226" s="68" t="s">
        <v>25</v>
      </c>
      <c r="AR226" s="68"/>
      <c r="AS226" s="22"/>
      <c r="AT226" s="22"/>
      <c r="AU226" s="36" t="s">
        <v>276</v>
      </c>
      <c r="AV226" s="35"/>
      <c r="AW226" s="37">
        <v>5059</v>
      </c>
      <c r="AX226" s="37">
        <v>5408</v>
      </c>
      <c r="AY226" s="35" t="s">
        <v>106</v>
      </c>
      <c r="AZ226" s="70"/>
      <c r="BA226" s="70"/>
    </row>
    <row r="227" spans="1:53" ht="26.4" x14ac:dyDescent="0.25">
      <c r="A227" s="26" t="s">
        <v>777</v>
      </c>
      <c r="B227" s="10" t="s">
        <v>565</v>
      </c>
      <c r="C227" s="56"/>
      <c r="D227" s="57"/>
      <c r="E227" s="57"/>
      <c r="F227" s="57"/>
      <c r="G227" s="57"/>
      <c r="H227" s="53"/>
      <c r="I227" s="10" t="s">
        <v>566</v>
      </c>
      <c r="J227" s="34" t="s">
        <v>20</v>
      </c>
      <c r="K227" s="34" t="s">
        <v>20</v>
      </c>
      <c r="L227" s="34" t="s">
        <v>20</v>
      </c>
      <c r="M227" s="34" t="s">
        <v>20</v>
      </c>
      <c r="N227" s="34" t="s">
        <v>20</v>
      </c>
      <c r="O227" s="34" t="s">
        <v>20</v>
      </c>
      <c r="P227" s="34" t="s">
        <v>20</v>
      </c>
      <c r="Q227" s="34" t="s">
        <v>20</v>
      </c>
      <c r="R227" s="34" t="s">
        <v>20</v>
      </c>
      <c r="S227" s="34" t="s">
        <v>20</v>
      </c>
      <c r="T227" s="34">
        <v>0</v>
      </c>
      <c r="U227" s="34" t="s">
        <v>20</v>
      </c>
      <c r="V227" s="28" t="str">
        <f t="shared" si="24"/>
        <v>No</v>
      </c>
      <c r="W227" s="34" t="s">
        <v>20</v>
      </c>
      <c r="X227" s="28">
        <f t="shared" si="25"/>
        <v>0</v>
      </c>
      <c r="Y227" s="34">
        <f t="shared" si="17"/>
        <v>0</v>
      </c>
      <c r="Z227" s="34" t="s">
        <v>20</v>
      </c>
      <c r="AA227" s="34" t="s">
        <v>808</v>
      </c>
      <c r="AB227" s="29" t="str">
        <f t="shared" si="21"/>
        <v>No radiocarbon age analysis</v>
      </c>
      <c r="AC227" s="34" t="s">
        <v>20</v>
      </c>
      <c r="AD227" s="34" t="s">
        <v>21</v>
      </c>
      <c r="AE227" s="34">
        <f t="shared" si="22"/>
        <v>1</v>
      </c>
      <c r="AF227" s="34" t="s">
        <v>20</v>
      </c>
      <c r="AG227" s="35" t="s">
        <v>536</v>
      </c>
      <c r="AH227" s="34">
        <v>1</v>
      </c>
      <c r="AI227" s="34">
        <v>5</v>
      </c>
      <c r="AJ227" s="34" t="s">
        <v>77</v>
      </c>
      <c r="AK227" s="34" t="s">
        <v>20</v>
      </c>
      <c r="AL227" s="34" t="s">
        <v>24</v>
      </c>
      <c r="AM227" s="41"/>
      <c r="AN227" s="41"/>
      <c r="AO227" s="34"/>
      <c r="AP227" s="34"/>
      <c r="AQ227" s="68" t="s">
        <v>25</v>
      </c>
      <c r="AR227" s="68"/>
      <c r="AS227" s="22"/>
      <c r="AT227" s="22"/>
      <c r="AU227" s="36" t="s">
        <v>470</v>
      </c>
      <c r="AV227" s="35"/>
      <c r="AW227" s="37">
        <v>5186</v>
      </c>
      <c r="AX227" s="37">
        <v>5542</v>
      </c>
      <c r="AY227" s="35" t="s">
        <v>106</v>
      </c>
      <c r="AZ227" s="70"/>
      <c r="BA227" s="70"/>
    </row>
    <row r="228" spans="1:53" ht="26.4" x14ac:dyDescent="0.25">
      <c r="A228" s="26" t="s">
        <v>777</v>
      </c>
      <c r="B228" s="10" t="s">
        <v>567</v>
      </c>
      <c r="C228" s="56"/>
      <c r="D228" s="57"/>
      <c r="E228" s="57"/>
      <c r="F228" s="57"/>
      <c r="G228" s="57"/>
      <c r="H228" s="53"/>
      <c r="I228" s="10" t="s">
        <v>568</v>
      </c>
      <c r="J228" s="34" t="s">
        <v>20</v>
      </c>
      <c r="K228" s="34" t="s">
        <v>20</v>
      </c>
      <c r="L228" s="34" t="s">
        <v>20</v>
      </c>
      <c r="M228" s="34" t="s">
        <v>20</v>
      </c>
      <c r="N228" s="34" t="s">
        <v>20</v>
      </c>
      <c r="O228" s="34" t="s">
        <v>20</v>
      </c>
      <c r="P228" s="34" t="s">
        <v>20</v>
      </c>
      <c r="Q228" s="34" t="s">
        <v>20</v>
      </c>
      <c r="R228" s="34" t="s">
        <v>20</v>
      </c>
      <c r="S228" s="34" t="s">
        <v>20</v>
      </c>
      <c r="T228" s="34">
        <v>0</v>
      </c>
      <c r="U228" s="34" t="s">
        <v>20</v>
      </c>
      <c r="V228" s="28" t="str">
        <f t="shared" si="24"/>
        <v>Yes</v>
      </c>
      <c r="W228" s="34" t="s">
        <v>20</v>
      </c>
      <c r="X228" s="28">
        <f t="shared" si="25"/>
        <v>1</v>
      </c>
      <c r="Y228" s="34">
        <f t="shared" si="17"/>
        <v>1</v>
      </c>
      <c r="Z228" s="34" t="s">
        <v>21</v>
      </c>
      <c r="AA228" s="34" t="s">
        <v>21</v>
      </c>
      <c r="AB228" s="29" t="str">
        <f t="shared" si="21"/>
        <v>No radiocarbon age analysis</v>
      </c>
      <c r="AC228" s="34" t="s">
        <v>20</v>
      </c>
      <c r="AD228" s="34" t="s">
        <v>21</v>
      </c>
      <c r="AE228" s="34">
        <f t="shared" si="22"/>
        <v>3</v>
      </c>
      <c r="AF228" s="34" t="s">
        <v>20</v>
      </c>
      <c r="AG228" s="35" t="s">
        <v>536</v>
      </c>
      <c r="AH228" s="34">
        <v>1</v>
      </c>
      <c r="AI228" s="34">
        <v>5</v>
      </c>
      <c r="AJ228" s="34" t="s">
        <v>77</v>
      </c>
      <c r="AK228" s="34" t="s">
        <v>20</v>
      </c>
      <c r="AL228" s="34" t="s">
        <v>24</v>
      </c>
      <c r="AM228" s="39"/>
      <c r="AN228" s="39"/>
      <c r="AO228" s="34"/>
      <c r="AP228" s="34"/>
      <c r="AQ228" s="68" t="s">
        <v>25</v>
      </c>
      <c r="AR228" s="68"/>
      <c r="AS228" s="22"/>
      <c r="AT228" s="22"/>
      <c r="AU228" s="36" t="s">
        <v>472</v>
      </c>
      <c r="AV228" s="35"/>
      <c r="AW228" s="37">
        <v>5592</v>
      </c>
      <c r="AX228" s="37">
        <v>5881</v>
      </c>
      <c r="AY228" s="35" t="s">
        <v>106</v>
      </c>
      <c r="AZ228" s="70"/>
      <c r="BA228" s="70"/>
    </row>
    <row r="229" spans="1:53" ht="26.4" x14ac:dyDescent="0.25">
      <c r="A229" s="26" t="s">
        <v>777</v>
      </c>
      <c r="B229" s="10" t="s">
        <v>569</v>
      </c>
      <c r="C229" s="56"/>
      <c r="D229" s="57"/>
      <c r="E229" s="57"/>
      <c r="F229" s="57"/>
      <c r="G229" s="57"/>
      <c r="H229" s="53"/>
      <c r="I229" s="10" t="s">
        <v>561</v>
      </c>
      <c r="J229" s="34" t="s">
        <v>20</v>
      </c>
      <c r="K229" s="34" t="s">
        <v>20</v>
      </c>
      <c r="L229" s="34" t="s">
        <v>20</v>
      </c>
      <c r="M229" s="34" t="s">
        <v>20</v>
      </c>
      <c r="N229" s="34" t="s">
        <v>20</v>
      </c>
      <c r="O229" s="34" t="s">
        <v>20</v>
      </c>
      <c r="P229" s="34" t="s">
        <v>20</v>
      </c>
      <c r="Q229" s="34" t="s">
        <v>20</v>
      </c>
      <c r="R229" s="34" t="s">
        <v>20</v>
      </c>
      <c r="S229" s="34" t="s">
        <v>20</v>
      </c>
      <c r="T229" s="34">
        <v>0</v>
      </c>
      <c r="U229" s="34" t="s">
        <v>20</v>
      </c>
      <c r="V229" s="28" t="str">
        <f t="shared" si="24"/>
        <v>Yes</v>
      </c>
      <c r="W229" s="34" t="s">
        <v>20</v>
      </c>
      <c r="X229" s="28">
        <f t="shared" si="25"/>
        <v>1</v>
      </c>
      <c r="Y229" s="34">
        <f t="shared" si="17"/>
        <v>1</v>
      </c>
      <c r="Z229" s="34" t="s">
        <v>21</v>
      </c>
      <c r="AA229" s="34" t="s">
        <v>21</v>
      </c>
      <c r="AB229" s="29" t="str">
        <f t="shared" si="21"/>
        <v>No radiocarbon age analysis</v>
      </c>
      <c r="AC229" s="34" t="s">
        <v>20</v>
      </c>
      <c r="AD229" s="34" t="s">
        <v>21</v>
      </c>
      <c r="AE229" s="34">
        <f t="shared" si="22"/>
        <v>3</v>
      </c>
      <c r="AF229" s="34" t="s">
        <v>20</v>
      </c>
      <c r="AG229" s="35" t="s">
        <v>536</v>
      </c>
      <c r="AH229" s="38">
        <v>44563</v>
      </c>
      <c r="AI229" s="34">
        <v>15</v>
      </c>
      <c r="AJ229" s="34" t="s">
        <v>77</v>
      </c>
      <c r="AK229" s="34" t="s">
        <v>20</v>
      </c>
      <c r="AL229" s="34" t="s">
        <v>24</v>
      </c>
      <c r="AM229" s="39"/>
      <c r="AN229" s="39"/>
      <c r="AO229" s="34"/>
      <c r="AP229" s="34"/>
      <c r="AQ229" s="68" t="s">
        <v>25</v>
      </c>
      <c r="AR229" s="68"/>
      <c r="AS229" s="22"/>
      <c r="AT229" s="22"/>
      <c r="AU229" s="36" t="s">
        <v>474</v>
      </c>
      <c r="AV229" s="35"/>
      <c r="AW229" s="37">
        <v>5634</v>
      </c>
      <c r="AX229" s="37">
        <v>5913</v>
      </c>
      <c r="AY229" s="35" t="s">
        <v>106</v>
      </c>
      <c r="AZ229" s="70"/>
      <c r="BA229" s="70"/>
    </row>
    <row r="230" spans="1:53" ht="26.4" x14ac:dyDescent="0.25">
      <c r="A230" s="26" t="s">
        <v>777</v>
      </c>
      <c r="B230" s="10" t="s">
        <v>570</v>
      </c>
      <c r="C230" s="56"/>
      <c r="D230" s="57"/>
      <c r="E230" s="57"/>
      <c r="F230" s="57"/>
      <c r="G230" s="57"/>
      <c r="H230" s="53"/>
      <c r="I230" s="10" t="s">
        <v>571</v>
      </c>
      <c r="J230" s="34" t="s">
        <v>20</v>
      </c>
      <c r="K230" s="34" t="s">
        <v>20</v>
      </c>
      <c r="L230" s="34" t="s">
        <v>20</v>
      </c>
      <c r="M230" s="34" t="s">
        <v>20</v>
      </c>
      <c r="N230" s="34" t="s">
        <v>20</v>
      </c>
      <c r="O230" s="34" t="s">
        <v>20</v>
      </c>
      <c r="P230" s="34" t="s">
        <v>20</v>
      </c>
      <c r="Q230" s="34" t="s">
        <v>20</v>
      </c>
      <c r="R230" s="34" t="s">
        <v>20</v>
      </c>
      <c r="S230" s="34" t="s">
        <v>20</v>
      </c>
      <c r="T230" s="34">
        <v>0</v>
      </c>
      <c r="U230" s="34" t="s">
        <v>20</v>
      </c>
      <c r="V230" s="28" t="str">
        <f t="shared" si="24"/>
        <v>No</v>
      </c>
      <c r="W230" s="34" t="s">
        <v>20</v>
      </c>
      <c r="X230" s="28">
        <f t="shared" si="25"/>
        <v>0</v>
      </c>
      <c r="Y230" s="34">
        <f t="shared" si="17"/>
        <v>0</v>
      </c>
      <c r="Z230" s="34" t="s">
        <v>808</v>
      </c>
      <c r="AA230" s="34" t="s">
        <v>808</v>
      </c>
      <c r="AB230" s="29" t="str">
        <f t="shared" si="21"/>
        <v>No radiocarbon age analysis</v>
      </c>
      <c r="AC230" s="34" t="s">
        <v>20</v>
      </c>
      <c r="AD230" s="34" t="s">
        <v>21</v>
      </c>
      <c r="AE230" s="34">
        <f t="shared" si="22"/>
        <v>1</v>
      </c>
      <c r="AF230" s="34" t="s">
        <v>20</v>
      </c>
      <c r="AG230" s="35" t="s">
        <v>536</v>
      </c>
      <c r="AH230" s="34" t="s">
        <v>67</v>
      </c>
      <c r="AI230" s="34">
        <v>55</v>
      </c>
      <c r="AJ230" s="34" t="s">
        <v>378</v>
      </c>
      <c r="AK230" s="34" t="s">
        <v>20</v>
      </c>
      <c r="AL230" s="34" t="s">
        <v>24</v>
      </c>
      <c r="AM230" s="41"/>
      <c r="AN230" s="41"/>
      <c r="AO230" s="34"/>
      <c r="AP230" s="34"/>
      <c r="AQ230" s="68" t="s">
        <v>25</v>
      </c>
      <c r="AR230" s="68"/>
      <c r="AS230" s="22"/>
      <c r="AT230" s="22"/>
      <c r="AU230" s="36" t="s">
        <v>39</v>
      </c>
      <c r="AV230" s="35"/>
      <c r="AW230" s="37">
        <v>5824</v>
      </c>
      <c r="AX230" s="37">
        <v>6100</v>
      </c>
      <c r="AY230" s="35" t="s">
        <v>33</v>
      </c>
      <c r="AZ230" s="70"/>
      <c r="BA230" s="70"/>
    </row>
    <row r="231" spans="1:53" ht="26.4" x14ac:dyDescent="0.25">
      <c r="A231" s="26" t="s">
        <v>777</v>
      </c>
      <c r="B231" s="10" t="s">
        <v>572</v>
      </c>
      <c r="C231" s="56"/>
      <c r="D231" s="57"/>
      <c r="E231" s="57"/>
      <c r="F231" s="57"/>
      <c r="G231" s="57"/>
      <c r="H231" s="53"/>
      <c r="I231" s="10" t="s">
        <v>573</v>
      </c>
      <c r="J231" s="34" t="s">
        <v>20</v>
      </c>
      <c r="K231" s="34" t="s">
        <v>20</v>
      </c>
      <c r="L231" s="34" t="s">
        <v>20</v>
      </c>
      <c r="M231" s="34" t="s">
        <v>20</v>
      </c>
      <c r="N231" s="34" t="s">
        <v>21</v>
      </c>
      <c r="O231" s="34" t="s">
        <v>20</v>
      </c>
      <c r="P231" s="34" t="s">
        <v>21</v>
      </c>
      <c r="Q231" s="34" t="s">
        <v>20</v>
      </c>
      <c r="R231" s="34" t="s">
        <v>20</v>
      </c>
      <c r="S231" s="34" t="s">
        <v>20</v>
      </c>
      <c r="T231" s="34">
        <v>3</v>
      </c>
      <c r="U231" s="34" t="s">
        <v>20</v>
      </c>
      <c r="V231" s="28" t="str">
        <f t="shared" si="24"/>
        <v>Yes</v>
      </c>
      <c r="W231" s="34" t="s">
        <v>20</v>
      </c>
      <c r="X231" s="28">
        <f t="shared" si="25"/>
        <v>1</v>
      </c>
      <c r="Y231" s="34">
        <f t="shared" si="17"/>
        <v>4</v>
      </c>
      <c r="Z231" s="34" t="s">
        <v>21</v>
      </c>
      <c r="AA231" s="34" t="s">
        <v>21</v>
      </c>
      <c r="AB231" s="29" t="str">
        <f t="shared" si="21"/>
        <v>Yes</v>
      </c>
      <c r="AC231" s="34" t="s">
        <v>20</v>
      </c>
      <c r="AD231" s="34" t="s">
        <v>21</v>
      </c>
      <c r="AE231" s="34">
        <f t="shared" si="22"/>
        <v>4</v>
      </c>
      <c r="AF231" s="34" t="s">
        <v>20</v>
      </c>
      <c r="AG231" s="35" t="s">
        <v>536</v>
      </c>
      <c r="AH231" s="34">
        <v>2</v>
      </c>
      <c r="AI231" s="34" t="s">
        <v>24</v>
      </c>
      <c r="AJ231" s="34" t="s">
        <v>378</v>
      </c>
      <c r="AK231" s="34" t="s">
        <v>20</v>
      </c>
      <c r="AL231" s="34" t="s">
        <v>24</v>
      </c>
      <c r="AM231" s="39">
        <v>7110</v>
      </c>
      <c r="AN231" s="39">
        <v>70</v>
      </c>
      <c r="AO231" s="34">
        <v>208</v>
      </c>
      <c r="AP231" s="34">
        <v>36</v>
      </c>
      <c r="AQ231" s="17">
        <v>7132</v>
      </c>
      <c r="AR231" s="17">
        <v>7427</v>
      </c>
      <c r="AS231" s="22">
        <v>7003.6004433997741</v>
      </c>
      <c r="AT231" s="22">
        <v>7302.4348983296977</v>
      </c>
      <c r="AU231" s="36" t="s">
        <v>45</v>
      </c>
      <c r="AV231" s="35"/>
      <c r="AW231" s="37">
        <v>7062</v>
      </c>
      <c r="AX231" s="37">
        <v>7304</v>
      </c>
      <c r="AY231" s="35" t="s">
        <v>33</v>
      </c>
      <c r="AZ231" s="70"/>
      <c r="BA231" s="70"/>
    </row>
    <row r="232" spans="1:53" ht="26.4" x14ac:dyDescent="0.25">
      <c r="A232" s="26" t="s">
        <v>777</v>
      </c>
      <c r="B232" s="10" t="s">
        <v>574</v>
      </c>
      <c r="C232" s="56"/>
      <c r="D232" s="57"/>
      <c r="E232" s="57"/>
      <c r="F232" s="57"/>
      <c r="G232" s="57"/>
      <c r="H232" s="53"/>
      <c r="I232" s="10" t="s">
        <v>573</v>
      </c>
      <c r="J232" s="34" t="s">
        <v>20</v>
      </c>
      <c r="K232" s="34" t="s">
        <v>20</v>
      </c>
      <c r="L232" s="34" t="s">
        <v>20</v>
      </c>
      <c r="M232" s="34" t="s">
        <v>20</v>
      </c>
      <c r="N232" s="34" t="s">
        <v>20</v>
      </c>
      <c r="O232" s="34" t="s">
        <v>20</v>
      </c>
      <c r="P232" s="34" t="s">
        <v>20</v>
      </c>
      <c r="Q232" s="34" t="s">
        <v>20</v>
      </c>
      <c r="R232" s="34" t="s">
        <v>20</v>
      </c>
      <c r="S232" s="34" t="s">
        <v>20</v>
      </c>
      <c r="T232" s="34">
        <v>0</v>
      </c>
      <c r="U232" s="34" t="s">
        <v>20</v>
      </c>
      <c r="V232" s="28" t="str">
        <f t="shared" si="24"/>
        <v>Yes</v>
      </c>
      <c r="W232" s="34" t="s">
        <v>20</v>
      </c>
      <c r="X232" s="28">
        <f t="shared" si="25"/>
        <v>1</v>
      </c>
      <c r="Y232" s="34">
        <f t="shared" si="17"/>
        <v>1</v>
      </c>
      <c r="Z232" s="34" t="s">
        <v>21</v>
      </c>
      <c r="AA232" s="34" t="s">
        <v>21</v>
      </c>
      <c r="AB232" s="29" t="str">
        <f t="shared" si="21"/>
        <v>No radiocarbon age analysis</v>
      </c>
      <c r="AC232" s="34" t="s">
        <v>20</v>
      </c>
      <c r="AD232" s="34" t="s">
        <v>21</v>
      </c>
      <c r="AE232" s="34">
        <f t="shared" si="22"/>
        <v>3</v>
      </c>
      <c r="AF232" s="34" t="s">
        <v>20</v>
      </c>
      <c r="AG232" s="35" t="s">
        <v>536</v>
      </c>
      <c r="AH232" s="34">
        <v>1</v>
      </c>
      <c r="AI232" s="34" t="s">
        <v>24</v>
      </c>
      <c r="AJ232" s="34" t="s">
        <v>378</v>
      </c>
      <c r="AK232" s="34" t="s">
        <v>20</v>
      </c>
      <c r="AL232" s="34" t="s">
        <v>24</v>
      </c>
      <c r="AM232" s="39"/>
      <c r="AN232" s="39"/>
      <c r="AO232" s="34">
        <v>208</v>
      </c>
      <c r="AP232" s="34">
        <v>36</v>
      </c>
      <c r="AQ232" s="68" t="s">
        <v>25</v>
      </c>
      <c r="AR232" s="68"/>
      <c r="AS232" s="22"/>
      <c r="AT232" s="22"/>
      <c r="AU232" s="36" t="s">
        <v>575</v>
      </c>
      <c r="AV232" s="35"/>
      <c r="AW232" s="37"/>
      <c r="AX232" s="37"/>
      <c r="AY232" s="35" t="s">
        <v>106</v>
      </c>
      <c r="AZ232" s="70"/>
      <c r="BA232" s="70"/>
    </row>
    <row r="233" spans="1:53" ht="26.4" x14ac:dyDescent="0.25">
      <c r="A233" s="26" t="s">
        <v>777</v>
      </c>
      <c r="B233" s="10" t="s">
        <v>576</v>
      </c>
      <c r="C233" s="56"/>
      <c r="D233" s="57"/>
      <c r="E233" s="57"/>
      <c r="F233" s="57"/>
      <c r="G233" s="57"/>
      <c r="H233" s="53"/>
      <c r="I233" s="10" t="s">
        <v>573</v>
      </c>
      <c r="J233" s="34" t="s">
        <v>20</v>
      </c>
      <c r="K233" s="34" t="s">
        <v>20</v>
      </c>
      <c r="L233" s="34" t="s">
        <v>20</v>
      </c>
      <c r="M233" s="34" t="s">
        <v>20</v>
      </c>
      <c r="N233" s="34" t="s">
        <v>20</v>
      </c>
      <c r="O233" s="34" t="s">
        <v>20</v>
      </c>
      <c r="P233" s="34" t="s">
        <v>20</v>
      </c>
      <c r="Q233" s="34" t="s">
        <v>20</v>
      </c>
      <c r="R233" s="34" t="s">
        <v>21</v>
      </c>
      <c r="S233" s="34" t="s">
        <v>20</v>
      </c>
      <c r="T233" s="34">
        <v>1</v>
      </c>
      <c r="U233" s="34" t="s">
        <v>20</v>
      </c>
      <c r="V233" s="28" t="str">
        <f t="shared" si="24"/>
        <v>Yes</v>
      </c>
      <c r="W233" s="34" t="s">
        <v>20</v>
      </c>
      <c r="X233" s="28">
        <f t="shared" si="25"/>
        <v>1</v>
      </c>
      <c r="Y233" s="34">
        <f t="shared" si="17"/>
        <v>2</v>
      </c>
      <c r="Z233" s="34" t="s">
        <v>21</v>
      </c>
      <c r="AA233" s="34" t="s">
        <v>808</v>
      </c>
      <c r="AB233" s="29" t="str">
        <f t="shared" si="21"/>
        <v>Yes</v>
      </c>
      <c r="AC233" s="34" t="s">
        <v>20</v>
      </c>
      <c r="AD233" s="34" t="s">
        <v>21</v>
      </c>
      <c r="AE233" s="34">
        <f t="shared" si="22"/>
        <v>3</v>
      </c>
      <c r="AF233" s="34" t="s">
        <v>20</v>
      </c>
      <c r="AG233" s="35" t="s">
        <v>536</v>
      </c>
      <c r="AH233" s="34" t="s">
        <v>577</v>
      </c>
      <c r="AI233" s="34" t="s">
        <v>24</v>
      </c>
      <c r="AJ233" s="34" t="s">
        <v>378</v>
      </c>
      <c r="AK233" s="34" t="s">
        <v>20</v>
      </c>
      <c r="AL233" s="34" t="s">
        <v>24</v>
      </c>
      <c r="AM233" s="41">
        <v>7785</v>
      </c>
      <c r="AN233" s="41">
        <v>40</v>
      </c>
      <c r="AO233" s="34">
        <v>208</v>
      </c>
      <c r="AP233" s="34">
        <v>36</v>
      </c>
      <c r="AQ233" s="18">
        <v>7772</v>
      </c>
      <c r="AR233" s="18">
        <v>7995</v>
      </c>
      <c r="AS233" s="22">
        <v>7617.7754310031842</v>
      </c>
      <c r="AT233" s="22">
        <v>7845.8339810601328</v>
      </c>
      <c r="AU233" s="36" t="s">
        <v>48</v>
      </c>
      <c r="AV233" s="35"/>
      <c r="AW233" s="37">
        <v>7487</v>
      </c>
      <c r="AX233" s="37">
        <v>7763</v>
      </c>
      <c r="AY233" s="35" t="s">
        <v>33</v>
      </c>
      <c r="AZ233" s="70"/>
      <c r="BA233" s="70"/>
    </row>
    <row r="234" spans="1:53" ht="26.4" x14ac:dyDescent="0.25">
      <c r="A234" s="26" t="s">
        <v>777</v>
      </c>
      <c r="B234" s="10" t="s">
        <v>580</v>
      </c>
      <c r="C234" s="55" t="s">
        <v>578</v>
      </c>
      <c r="D234" s="58">
        <v>41.493295000000003</v>
      </c>
      <c r="E234" s="58">
        <v>-125.206478</v>
      </c>
      <c r="F234" s="58" t="s">
        <v>17</v>
      </c>
      <c r="G234" s="55" t="s">
        <v>579</v>
      </c>
      <c r="H234" s="52">
        <v>0.8</v>
      </c>
      <c r="I234" s="14" t="s">
        <v>581</v>
      </c>
      <c r="J234" s="34" t="s">
        <v>20</v>
      </c>
      <c r="K234" s="34" t="s">
        <v>20</v>
      </c>
      <c r="L234" s="34" t="s">
        <v>20</v>
      </c>
      <c r="M234" s="34" t="s">
        <v>20</v>
      </c>
      <c r="N234" s="34" t="s">
        <v>20</v>
      </c>
      <c r="O234" s="34" t="s">
        <v>20</v>
      </c>
      <c r="P234" s="34" t="s">
        <v>20</v>
      </c>
      <c r="Q234" s="34" t="s">
        <v>20</v>
      </c>
      <c r="R234" s="34" t="s">
        <v>20</v>
      </c>
      <c r="S234" s="34" t="s">
        <v>20</v>
      </c>
      <c r="T234" s="34">
        <v>0</v>
      </c>
      <c r="U234" s="34" t="s">
        <v>20</v>
      </c>
      <c r="V234" s="28" t="str">
        <f t="shared" si="24"/>
        <v>No</v>
      </c>
      <c r="W234" s="34" t="s">
        <v>20</v>
      </c>
      <c r="X234" s="28">
        <f t="shared" si="25"/>
        <v>0</v>
      </c>
      <c r="Y234" s="34">
        <f t="shared" si="17"/>
        <v>0</v>
      </c>
      <c r="Z234" s="34" t="s">
        <v>20</v>
      </c>
      <c r="AA234" s="34" t="s">
        <v>20</v>
      </c>
      <c r="AB234" s="29" t="str">
        <f t="shared" si="21"/>
        <v>No radiocarbon age analysis</v>
      </c>
      <c r="AC234" s="34" t="s">
        <v>20</v>
      </c>
      <c r="AD234" s="34" t="s">
        <v>21</v>
      </c>
      <c r="AE234" s="34">
        <f t="shared" si="22"/>
        <v>1</v>
      </c>
      <c r="AF234" s="34" t="s">
        <v>20</v>
      </c>
      <c r="AG234" s="35" t="s">
        <v>582</v>
      </c>
      <c r="AH234" s="34">
        <v>1</v>
      </c>
      <c r="AI234" s="34">
        <v>12</v>
      </c>
      <c r="AJ234" s="34" t="s">
        <v>77</v>
      </c>
      <c r="AK234" s="34" t="s">
        <v>20</v>
      </c>
      <c r="AL234" s="34" t="s">
        <v>24</v>
      </c>
      <c r="AM234" s="39"/>
      <c r="AN234" s="39"/>
      <c r="AO234" s="34"/>
      <c r="AP234" s="34"/>
      <c r="AQ234" s="68" t="s">
        <v>25</v>
      </c>
      <c r="AR234" s="68"/>
      <c r="AS234" s="22"/>
      <c r="AT234" s="22"/>
      <c r="AU234" s="36" t="s">
        <v>141</v>
      </c>
      <c r="AV234" s="35"/>
      <c r="AW234" s="37">
        <v>139</v>
      </c>
      <c r="AX234" s="37">
        <v>371</v>
      </c>
      <c r="AY234" s="35" t="s">
        <v>33</v>
      </c>
      <c r="AZ234" s="69" t="s">
        <v>583</v>
      </c>
      <c r="BA234" s="71" t="s">
        <v>584</v>
      </c>
    </row>
    <row r="235" spans="1:53" ht="26.4" x14ac:dyDescent="0.25">
      <c r="A235" s="26" t="s">
        <v>777</v>
      </c>
      <c r="B235" s="10" t="s">
        <v>585</v>
      </c>
      <c r="C235" s="56"/>
      <c r="D235" s="57"/>
      <c r="E235" s="57"/>
      <c r="F235" s="57"/>
      <c r="G235" s="57"/>
      <c r="H235" s="53"/>
      <c r="I235" s="14" t="s">
        <v>586</v>
      </c>
      <c r="J235" s="34" t="s">
        <v>20</v>
      </c>
      <c r="K235" s="34" t="s">
        <v>20</v>
      </c>
      <c r="L235" s="34" t="s">
        <v>20</v>
      </c>
      <c r="M235" s="34" t="s">
        <v>20</v>
      </c>
      <c r="N235" s="34" t="s">
        <v>20</v>
      </c>
      <c r="O235" s="34" t="s">
        <v>20</v>
      </c>
      <c r="P235" s="34" t="s">
        <v>20</v>
      </c>
      <c r="Q235" s="34" t="s">
        <v>20</v>
      </c>
      <c r="R235" s="34" t="s">
        <v>20</v>
      </c>
      <c r="S235" s="34" t="s">
        <v>20</v>
      </c>
      <c r="T235" s="34">
        <v>0</v>
      </c>
      <c r="U235" s="34" t="s">
        <v>20</v>
      </c>
      <c r="V235" s="28" t="str">
        <f t="shared" si="24"/>
        <v>No</v>
      </c>
      <c r="W235" s="34" t="s">
        <v>20</v>
      </c>
      <c r="X235" s="28">
        <f t="shared" si="25"/>
        <v>0</v>
      </c>
      <c r="Y235" s="34">
        <f t="shared" si="17"/>
        <v>0</v>
      </c>
      <c r="Z235" s="34" t="s">
        <v>20</v>
      </c>
      <c r="AA235" s="34" t="s">
        <v>20</v>
      </c>
      <c r="AB235" s="29" t="str">
        <f t="shared" si="21"/>
        <v>No radiocarbon age analysis</v>
      </c>
      <c r="AC235" s="34" t="s">
        <v>20</v>
      </c>
      <c r="AD235" s="34" t="s">
        <v>21</v>
      </c>
      <c r="AE235" s="34">
        <f t="shared" si="22"/>
        <v>1</v>
      </c>
      <c r="AF235" s="34" t="s">
        <v>20</v>
      </c>
      <c r="AG235" s="35" t="s">
        <v>582</v>
      </c>
      <c r="AH235" s="34">
        <v>1</v>
      </c>
      <c r="AI235" s="34" t="s">
        <v>24</v>
      </c>
      <c r="AJ235" s="34" t="s">
        <v>77</v>
      </c>
      <c r="AK235" s="34" t="s">
        <v>20</v>
      </c>
      <c r="AL235" s="34" t="s">
        <v>24</v>
      </c>
      <c r="AM235" s="39"/>
      <c r="AN235" s="39"/>
      <c r="AO235" s="34"/>
      <c r="AP235" s="34"/>
      <c r="AQ235" s="68" t="s">
        <v>25</v>
      </c>
      <c r="AR235" s="68"/>
      <c r="AS235" s="22"/>
      <c r="AT235" s="22"/>
      <c r="AU235" s="36" t="s">
        <v>587</v>
      </c>
      <c r="AV235" s="35" t="s">
        <v>818</v>
      </c>
      <c r="AW235" s="37"/>
      <c r="AX235" s="37"/>
      <c r="AY235" s="35" t="s">
        <v>106</v>
      </c>
      <c r="AZ235" s="70"/>
      <c r="BA235" s="70"/>
    </row>
    <row r="236" spans="1:53" ht="26.4" x14ac:dyDescent="0.25">
      <c r="A236" s="26" t="s">
        <v>777</v>
      </c>
      <c r="B236" s="10" t="s">
        <v>588</v>
      </c>
      <c r="C236" s="56"/>
      <c r="D236" s="57"/>
      <c r="E236" s="57"/>
      <c r="F236" s="57"/>
      <c r="G236" s="57"/>
      <c r="H236" s="53"/>
      <c r="I236" s="14" t="s">
        <v>589</v>
      </c>
      <c r="J236" s="34" t="s">
        <v>20</v>
      </c>
      <c r="K236" s="34" t="s">
        <v>20</v>
      </c>
      <c r="L236" s="34" t="s">
        <v>20</v>
      </c>
      <c r="M236" s="34" t="s">
        <v>20</v>
      </c>
      <c r="N236" s="34" t="s">
        <v>20</v>
      </c>
      <c r="O236" s="34" t="s">
        <v>20</v>
      </c>
      <c r="P236" s="34" t="s">
        <v>20</v>
      </c>
      <c r="Q236" s="34" t="s">
        <v>20</v>
      </c>
      <c r="R236" s="34" t="s">
        <v>21</v>
      </c>
      <c r="S236" s="34" t="s">
        <v>20</v>
      </c>
      <c r="T236" s="34">
        <v>1</v>
      </c>
      <c r="U236" s="34" t="s">
        <v>20</v>
      </c>
      <c r="V236" s="28" t="str">
        <f t="shared" si="24"/>
        <v>Yes</v>
      </c>
      <c r="W236" s="34" t="s">
        <v>20</v>
      </c>
      <c r="X236" s="28">
        <f t="shared" si="25"/>
        <v>1</v>
      </c>
      <c r="Y236" s="34">
        <f t="shared" si="17"/>
        <v>2</v>
      </c>
      <c r="Z236" s="34" t="s">
        <v>21</v>
      </c>
      <c r="AA236" s="34" t="s">
        <v>21</v>
      </c>
      <c r="AB236" s="29" t="str">
        <f t="shared" si="21"/>
        <v>Yes</v>
      </c>
      <c r="AC236" s="34" t="s">
        <v>20</v>
      </c>
      <c r="AD236" s="34" t="s">
        <v>21</v>
      </c>
      <c r="AE236" s="34">
        <f t="shared" si="22"/>
        <v>4</v>
      </c>
      <c r="AF236" s="34" t="s">
        <v>20</v>
      </c>
      <c r="AG236" s="35" t="s">
        <v>582</v>
      </c>
      <c r="AH236" s="34" t="s">
        <v>413</v>
      </c>
      <c r="AI236" s="34">
        <v>12</v>
      </c>
      <c r="AJ236" s="34" t="s">
        <v>374</v>
      </c>
      <c r="AK236" s="34" t="s">
        <v>20</v>
      </c>
      <c r="AL236" s="34" t="s">
        <v>24</v>
      </c>
      <c r="AM236" s="41">
        <v>1525</v>
      </c>
      <c r="AN236" s="41">
        <v>30</v>
      </c>
      <c r="AO236" s="34">
        <v>208</v>
      </c>
      <c r="AP236" s="34">
        <v>36</v>
      </c>
      <c r="AQ236" s="18">
        <v>532</v>
      </c>
      <c r="AR236" s="18">
        <v>665</v>
      </c>
      <c r="AS236" s="22">
        <v>419.92666641377724</v>
      </c>
      <c r="AT236" s="22">
        <v>554.87752312336249</v>
      </c>
      <c r="AU236" s="36" t="s">
        <v>145</v>
      </c>
      <c r="AV236" s="35"/>
      <c r="AW236" s="37">
        <v>384</v>
      </c>
      <c r="AX236" s="37">
        <v>573</v>
      </c>
      <c r="AY236" s="35" t="s">
        <v>33</v>
      </c>
      <c r="AZ236" s="70"/>
      <c r="BA236" s="70"/>
    </row>
    <row r="237" spans="1:53" ht="26.4" x14ac:dyDescent="0.25">
      <c r="A237" s="26" t="s">
        <v>777</v>
      </c>
      <c r="B237" s="10" t="s">
        <v>590</v>
      </c>
      <c r="C237" s="56"/>
      <c r="D237" s="57"/>
      <c r="E237" s="57"/>
      <c r="F237" s="57"/>
      <c r="G237" s="57"/>
      <c r="H237" s="53"/>
      <c r="I237" s="14" t="s">
        <v>591</v>
      </c>
      <c r="J237" s="34" t="s">
        <v>20</v>
      </c>
      <c r="K237" s="34" t="s">
        <v>20</v>
      </c>
      <c r="L237" s="34" t="s">
        <v>20</v>
      </c>
      <c r="M237" s="34" t="s">
        <v>20</v>
      </c>
      <c r="N237" s="34" t="s">
        <v>20</v>
      </c>
      <c r="O237" s="34" t="s">
        <v>20</v>
      </c>
      <c r="P237" s="34" t="s">
        <v>20</v>
      </c>
      <c r="Q237" s="34" t="s">
        <v>20</v>
      </c>
      <c r="R237" s="34" t="s">
        <v>20</v>
      </c>
      <c r="S237" s="34" t="s">
        <v>21</v>
      </c>
      <c r="T237" s="34">
        <v>0.5</v>
      </c>
      <c r="U237" s="34" t="s">
        <v>20</v>
      </c>
      <c r="V237" s="28" t="str">
        <f t="shared" si="24"/>
        <v>No</v>
      </c>
      <c r="W237" s="34" t="s">
        <v>20</v>
      </c>
      <c r="X237" s="28">
        <f t="shared" si="25"/>
        <v>0</v>
      </c>
      <c r="Y237" s="34">
        <f t="shared" si="17"/>
        <v>0.5</v>
      </c>
      <c r="Z237" s="34" t="s">
        <v>20</v>
      </c>
      <c r="AA237" s="34" t="s">
        <v>20</v>
      </c>
      <c r="AB237" s="29" t="str">
        <f t="shared" si="21"/>
        <v>No radiocarbon age analysis</v>
      </c>
      <c r="AC237" s="34" t="s">
        <v>20</v>
      </c>
      <c r="AD237" s="34" t="s">
        <v>808</v>
      </c>
      <c r="AE237" s="34">
        <f t="shared" si="22"/>
        <v>0</v>
      </c>
      <c r="AF237" s="34" t="s">
        <v>20</v>
      </c>
      <c r="AG237" s="35" t="s">
        <v>582</v>
      </c>
      <c r="AH237" s="34">
        <v>1</v>
      </c>
      <c r="AI237" s="34">
        <v>11</v>
      </c>
      <c r="AJ237" s="34" t="s">
        <v>77</v>
      </c>
      <c r="AK237" s="34" t="s">
        <v>20</v>
      </c>
      <c r="AL237" s="34" t="s">
        <v>24</v>
      </c>
      <c r="AM237" s="39"/>
      <c r="AN237" s="39"/>
      <c r="AO237" s="34"/>
      <c r="AP237" s="34"/>
      <c r="AQ237" s="68" t="s">
        <v>25</v>
      </c>
      <c r="AR237" s="68"/>
      <c r="AS237" s="22">
        <v>510</v>
      </c>
      <c r="AT237" s="22">
        <v>700</v>
      </c>
      <c r="AU237" s="36" t="s">
        <v>592</v>
      </c>
      <c r="AV237" s="35"/>
      <c r="AW237" s="37">
        <v>426.1761610977353</v>
      </c>
      <c r="AX237" s="37">
        <v>661.22923779764767</v>
      </c>
      <c r="AY237" s="35" t="s">
        <v>106</v>
      </c>
      <c r="AZ237" s="70"/>
      <c r="BA237" s="70"/>
    </row>
    <row r="238" spans="1:53" ht="26.4" x14ac:dyDescent="0.25">
      <c r="A238" s="26" t="s">
        <v>777</v>
      </c>
      <c r="B238" s="10" t="s">
        <v>593</v>
      </c>
      <c r="C238" s="56"/>
      <c r="D238" s="57"/>
      <c r="E238" s="57"/>
      <c r="F238" s="57"/>
      <c r="G238" s="57"/>
      <c r="H238" s="53"/>
      <c r="I238" s="14" t="s">
        <v>594</v>
      </c>
      <c r="J238" s="34" t="s">
        <v>20</v>
      </c>
      <c r="K238" s="34" t="s">
        <v>20</v>
      </c>
      <c r="L238" s="34" t="s">
        <v>20</v>
      </c>
      <c r="M238" s="34" t="s">
        <v>20</v>
      </c>
      <c r="N238" s="34" t="s">
        <v>20</v>
      </c>
      <c r="O238" s="34" t="s">
        <v>20</v>
      </c>
      <c r="P238" s="34" t="s">
        <v>20</v>
      </c>
      <c r="Q238" s="34" t="s">
        <v>20</v>
      </c>
      <c r="R238" s="34" t="s">
        <v>20</v>
      </c>
      <c r="S238" s="34" t="s">
        <v>21</v>
      </c>
      <c r="T238" s="34">
        <v>0.5</v>
      </c>
      <c r="U238" s="34" t="s">
        <v>21</v>
      </c>
      <c r="V238" s="28" t="str">
        <f t="shared" si="24"/>
        <v>Yes</v>
      </c>
      <c r="W238" s="34" t="s">
        <v>20</v>
      </c>
      <c r="X238" s="28">
        <f t="shared" si="25"/>
        <v>2</v>
      </c>
      <c r="Y238" s="34">
        <f t="shared" si="17"/>
        <v>2.5</v>
      </c>
      <c r="Z238" s="34" t="s">
        <v>21</v>
      </c>
      <c r="AA238" s="34" t="s">
        <v>21</v>
      </c>
      <c r="AB238" s="29" t="str">
        <f t="shared" si="21"/>
        <v>No radiocarbon age analysis</v>
      </c>
      <c r="AC238" s="34" t="s">
        <v>20</v>
      </c>
      <c r="AD238" s="34" t="s">
        <v>21</v>
      </c>
      <c r="AE238" s="34">
        <f t="shared" si="22"/>
        <v>3</v>
      </c>
      <c r="AF238" s="34" t="s">
        <v>20</v>
      </c>
      <c r="AG238" s="35" t="s">
        <v>595</v>
      </c>
      <c r="AH238" s="34">
        <v>1</v>
      </c>
      <c r="AI238" s="34">
        <v>20</v>
      </c>
      <c r="AJ238" s="34" t="s">
        <v>374</v>
      </c>
      <c r="AK238" s="34" t="s">
        <v>20</v>
      </c>
      <c r="AL238" s="34" t="s">
        <v>24</v>
      </c>
      <c r="AM238" s="39"/>
      <c r="AN238" s="39"/>
      <c r="AO238" s="34"/>
      <c r="AP238" s="34"/>
      <c r="AQ238" s="68" t="s">
        <v>25</v>
      </c>
      <c r="AR238" s="68"/>
      <c r="AS238" s="22">
        <v>740</v>
      </c>
      <c r="AT238" s="22">
        <v>970</v>
      </c>
      <c r="AU238" s="36" t="s">
        <v>148</v>
      </c>
      <c r="AV238" s="35"/>
      <c r="AW238" s="37">
        <v>679</v>
      </c>
      <c r="AX238" s="37">
        <v>905</v>
      </c>
      <c r="AY238" s="35" t="s">
        <v>33</v>
      </c>
      <c r="AZ238" s="70"/>
      <c r="BA238" s="70"/>
    </row>
    <row r="239" spans="1:53" ht="26.4" x14ac:dyDescent="0.25">
      <c r="A239" s="26" t="s">
        <v>777</v>
      </c>
      <c r="B239" s="10" t="s">
        <v>596</v>
      </c>
      <c r="C239" s="56"/>
      <c r="D239" s="57"/>
      <c r="E239" s="57"/>
      <c r="F239" s="57"/>
      <c r="G239" s="57"/>
      <c r="H239" s="53"/>
      <c r="I239" s="14" t="s">
        <v>591</v>
      </c>
      <c r="J239" s="34" t="s">
        <v>20</v>
      </c>
      <c r="K239" s="34" t="s">
        <v>20</v>
      </c>
      <c r="L239" s="34" t="s">
        <v>20</v>
      </c>
      <c r="M239" s="34" t="s">
        <v>20</v>
      </c>
      <c r="N239" s="34" t="s">
        <v>20</v>
      </c>
      <c r="O239" s="34" t="s">
        <v>20</v>
      </c>
      <c r="P239" s="34" t="s">
        <v>20</v>
      </c>
      <c r="Q239" s="34" t="s">
        <v>20</v>
      </c>
      <c r="R239" s="34" t="s">
        <v>20</v>
      </c>
      <c r="S239" s="34" t="s">
        <v>21</v>
      </c>
      <c r="T239" s="34">
        <v>0.5</v>
      </c>
      <c r="U239" s="34" t="s">
        <v>21</v>
      </c>
      <c r="V239" s="28" t="str">
        <f t="shared" si="24"/>
        <v>Yes</v>
      </c>
      <c r="W239" s="34" t="s">
        <v>20</v>
      </c>
      <c r="X239" s="28">
        <f t="shared" si="25"/>
        <v>2</v>
      </c>
      <c r="Y239" s="34">
        <f t="shared" si="17"/>
        <v>2.5</v>
      </c>
      <c r="Z239" s="34" t="s">
        <v>21</v>
      </c>
      <c r="AA239" s="34" t="s">
        <v>21</v>
      </c>
      <c r="AB239" s="29" t="str">
        <f t="shared" si="21"/>
        <v>No radiocarbon age analysis</v>
      </c>
      <c r="AC239" s="34" t="s">
        <v>20</v>
      </c>
      <c r="AD239" s="34" t="s">
        <v>21</v>
      </c>
      <c r="AE239" s="34">
        <f t="shared" si="22"/>
        <v>3</v>
      </c>
      <c r="AF239" s="34" t="s">
        <v>20</v>
      </c>
      <c r="AG239" s="35" t="s">
        <v>595</v>
      </c>
      <c r="AH239" s="34">
        <v>1</v>
      </c>
      <c r="AI239" s="34">
        <v>10</v>
      </c>
      <c r="AJ239" s="34" t="s">
        <v>374</v>
      </c>
      <c r="AK239" s="34" t="s">
        <v>20</v>
      </c>
      <c r="AL239" s="34" t="s">
        <v>24</v>
      </c>
      <c r="AM239" s="41"/>
      <c r="AN239" s="41"/>
      <c r="AO239" s="34"/>
      <c r="AP239" s="34"/>
      <c r="AQ239" s="68" t="s">
        <v>25</v>
      </c>
      <c r="AR239" s="68"/>
      <c r="AS239" s="22">
        <v>1030</v>
      </c>
      <c r="AT239" s="22">
        <v>1260</v>
      </c>
      <c r="AU239" s="36" t="s">
        <v>152</v>
      </c>
      <c r="AV239" s="35"/>
      <c r="AW239" s="37">
        <v>1119</v>
      </c>
      <c r="AX239" s="37">
        <v>1348</v>
      </c>
      <c r="AY239" s="35" t="s">
        <v>33</v>
      </c>
      <c r="AZ239" s="70"/>
      <c r="BA239" s="70"/>
    </row>
    <row r="240" spans="1:53" ht="26.4" x14ac:dyDescent="0.25">
      <c r="A240" s="26" t="s">
        <v>777</v>
      </c>
      <c r="B240" s="10" t="s">
        <v>597</v>
      </c>
      <c r="C240" s="56"/>
      <c r="D240" s="57"/>
      <c r="E240" s="57"/>
      <c r="F240" s="57"/>
      <c r="G240" s="57"/>
      <c r="H240" s="53"/>
      <c r="I240" s="14" t="s">
        <v>598</v>
      </c>
      <c r="J240" s="34" t="s">
        <v>20</v>
      </c>
      <c r="K240" s="34" t="s">
        <v>20</v>
      </c>
      <c r="L240" s="34" t="s">
        <v>20</v>
      </c>
      <c r="M240" s="34" t="s">
        <v>20</v>
      </c>
      <c r="N240" s="34" t="s">
        <v>20</v>
      </c>
      <c r="O240" s="34" t="s">
        <v>20</v>
      </c>
      <c r="P240" s="34" t="s">
        <v>20</v>
      </c>
      <c r="Q240" s="34" t="s">
        <v>20</v>
      </c>
      <c r="R240" s="34" t="s">
        <v>20</v>
      </c>
      <c r="S240" s="34" t="s">
        <v>21</v>
      </c>
      <c r="T240" s="34">
        <v>0.5</v>
      </c>
      <c r="U240" s="34" t="s">
        <v>21</v>
      </c>
      <c r="V240" s="28" t="str">
        <f t="shared" si="24"/>
        <v>Yes</v>
      </c>
      <c r="W240" s="34" t="s">
        <v>20</v>
      </c>
      <c r="X240" s="28">
        <f t="shared" si="25"/>
        <v>2</v>
      </c>
      <c r="Y240" s="34">
        <f t="shared" si="17"/>
        <v>2.5</v>
      </c>
      <c r="Z240" s="34" t="s">
        <v>21</v>
      </c>
      <c r="AA240" s="34" t="s">
        <v>21</v>
      </c>
      <c r="AB240" s="29" t="str">
        <f t="shared" si="21"/>
        <v>No radiocarbon age analysis</v>
      </c>
      <c r="AC240" s="34" t="s">
        <v>20</v>
      </c>
      <c r="AD240" s="34" t="s">
        <v>21</v>
      </c>
      <c r="AE240" s="34">
        <f t="shared" si="22"/>
        <v>3</v>
      </c>
      <c r="AF240" s="34" t="s">
        <v>20</v>
      </c>
      <c r="AG240" s="35" t="s">
        <v>595</v>
      </c>
      <c r="AH240" s="34" t="s">
        <v>413</v>
      </c>
      <c r="AI240" s="34">
        <v>10</v>
      </c>
      <c r="AJ240" s="34" t="s">
        <v>374</v>
      </c>
      <c r="AK240" s="34" t="s">
        <v>20</v>
      </c>
      <c r="AL240" s="34" t="s">
        <v>24</v>
      </c>
      <c r="AM240" s="39"/>
      <c r="AN240" s="39"/>
      <c r="AO240" s="34"/>
      <c r="AP240" s="34"/>
      <c r="AQ240" s="68" t="s">
        <v>25</v>
      </c>
      <c r="AR240" s="68"/>
      <c r="AS240" s="22">
        <v>1390</v>
      </c>
      <c r="AT240" s="22">
        <v>1640</v>
      </c>
      <c r="AU240" s="36" t="s">
        <v>78</v>
      </c>
      <c r="AV240" s="35"/>
      <c r="AW240" s="37">
        <v>1384</v>
      </c>
      <c r="AX240" s="37">
        <v>1731</v>
      </c>
      <c r="AY240" s="35" t="s">
        <v>33</v>
      </c>
      <c r="AZ240" s="70"/>
      <c r="BA240" s="70"/>
    </row>
    <row r="241" spans="1:53" ht="26.4" x14ac:dyDescent="0.25">
      <c r="A241" s="26" t="s">
        <v>777</v>
      </c>
      <c r="B241" s="10" t="s">
        <v>599</v>
      </c>
      <c r="C241" s="56"/>
      <c r="D241" s="57"/>
      <c r="E241" s="57"/>
      <c r="F241" s="57"/>
      <c r="G241" s="57"/>
      <c r="H241" s="53"/>
      <c r="I241" s="14" t="s">
        <v>600</v>
      </c>
      <c r="J241" s="34" t="s">
        <v>20</v>
      </c>
      <c r="K241" s="34" t="s">
        <v>20</v>
      </c>
      <c r="L241" s="34" t="s">
        <v>20</v>
      </c>
      <c r="M241" s="34" t="s">
        <v>20</v>
      </c>
      <c r="N241" s="34" t="s">
        <v>20</v>
      </c>
      <c r="O241" s="34" t="s">
        <v>20</v>
      </c>
      <c r="P241" s="34" t="s">
        <v>20</v>
      </c>
      <c r="Q241" s="34" t="s">
        <v>20</v>
      </c>
      <c r="R241" s="34" t="s">
        <v>20</v>
      </c>
      <c r="S241" s="34" t="s">
        <v>20</v>
      </c>
      <c r="T241" s="34">
        <v>0</v>
      </c>
      <c r="U241" s="34" t="s">
        <v>20</v>
      </c>
      <c r="V241" s="28" t="str">
        <f t="shared" si="24"/>
        <v>No</v>
      </c>
      <c r="W241" s="34" t="s">
        <v>20</v>
      </c>
      <c r="X241" s="28">
        <f t="shared" si="25"/>
        <v>0</v>
      </c>
      <c r="Y241" s="34">
        <f t="shared" ref="Y241:Y304" si="26">T241+X241</f>
        <v>0</v>
      </c>
      <c r="Z241" s="34" t="s">
        <v>808</v>
      </c>
      <c r="AA241" s="34" t="s">
        <v>20</v>
      </c>
      <c r="AB241" s="29" t="str">
        <f t="shared" si="21"/>
        <v>No radiocarbon age analysis</v>
      </c>
      <c r="AC241" s="34" t="s">
        <v>20</v>
      </c>
      <c r="AD241" s="34" t="s">
        <v>21</v>
      </c>
      <c r="AE241" s="34">
        <f t="shared" si="22"/>
        <v>1</v>
      </c>
      <c r="AF241" s="34" t="s">
        <v>20</v>
      </c>
      <c r="AG241" s="35" t="s">
        <v>601</v>
      </c>
      <c r="AH241" s="34">
        <v>1</v>
      </c>
      <c r="AI241" s="34">
        <v>6</v>
      </c>
      <c r="AJ241" s="34" t="s">
        <v>77</v>
      </c>
      <c r="AK241" s="34" t="s">
        <v>20</v>
      </c>
      <c r="AL241" s="34" t="s">
        <v>24</v>
      </c>
      <c r="AM241" s="39"/>
      <c r="AN241" s="39"/>
      <c r="AO241" s="34"/>
      <c r="AP241" s="34"/>
      <c r="AQ241" s="68" t="s">
        <v>25</v>
      </c>
      <c r="AR241" s="68"/>
      <c r="AS241" s="22"/>
      <c r="AT241" s="22"/>
      <c r="AU241" s="36" t="s">
        <v>602</v>
      </c>
      <c r="AV241" s="35"/>
      <c r="AW241" s="37">
        <v>1662</v>
      </c>
      <c r="AX241" s="37">
        <v>1989</v>
      </c>
      <c r="AY241" s="35" t="s">
        <v>106</v>
      </c>
      <c r="AZ241" s="70"/>
      <c r="BA241" s="70"/>
    </row>
    <row r="242" spans="1:53" ht="26.4" x14ac:dyDescent="0.25">
      <c r="A242" s="26" t="s">
        <v>777</v>
      </c>
      <c r="B242" s="10" t="s">
        <v>603</v>
      </c>
      <c r="C242" s="56"/>
      <c r="D242" s="57"/>
      <c r="E242" s="57"/>
      <c r="F242" s="57"/>
      <c r="G242" s="57"/>
      <c r="H242" s="53"/>
      <c r="I242" s="14" t="s">
        <v>604</v>
      </c>
      <c r="J242" s="34" t="s">
        <v>20</v>
      </c>
      <c r="K242" s="34" t="s">
        <v>20</v>
      </c>
      <c r="L242" s="34" t="s">
        <v>20</v>
      </c>
      <c r="M242" s="34" t="s">
        <v>20</v>
      </c>
      <c r="N242" s="34" t="s">
        <v>20</v>
      </c>
      <c r="O242" s="34" t="s">
        <v>20</v>
      </c>
      <c r="P242" s="34" t="s">
        <v>20</v>
      </c>
      <c r="Q242" s="34" t="s">
        <v>20</v>
      </c>
      <c r="R242" s="34" t="s">
        <v>20</v>
      </c>
      <c r="S242" s="34" t="s">
        <v>20</v>
      </c>
      <c r="T242" s="34">
        <v>0</v>
      </c>
      <c r="U242" s="34" t="s">
        <v>20</v>
      </c>
      <c r="V242" s="28" t="str">
        <f t="shared" si="24"/>
        <v>No</v>
      </c>
      <c r="W242" s="34" t="s">
        <v>20</v>
      </c>
      <c r="X242" s="28">
        <f t="shared" si="25"/>
        <v>0</v>
      </c>
      <c r="Y242" s="34">
        <f t="shared" si="26"/>
        <v>0</v>
      </c>
      <c r="Z242" s="34" t="s">
        <v>20</v>
      </c>
      <c r="AA242" s="34" t="s">
        <v>20</v>
      </c>
      <c r="AB242" s="29" t="str">
        <f t="shared" si="21"/>
        <v>No radiocarbon age analysis</v>
      </c>
      <c r="AC242" s="34" t="s">
        <v>20</v>
      </c>
      <c r="AD242" s="34" t="s">
        <v>21</v>
      </c>
      <c r="AE242" s="34">
        <f t="shared" si="22"/>
        <v>1</v>
      </c>
      <c r="AF242" s="34" t="s">
        <v>20</v>
      </c>
      <c r="AG242" s="35" t="s">
        <v>601</v>
      </c>
      <c r="AH242" s="34">
        <v>1</v>
      </c>
      <c r="AI242" s="34">
        <v>6</v>
      </c>
      <c r="AJ242" s="34" t="s">
        <v>77</v>
      </c>
      <c r="AK242" s="34" t="s">
        <v>20</v>
      </c>
      <c r="AL242" s="34" t="s">
        <v>24</v>
      </c>
      <c r="AM242" s="41"/>
      <c r="AN242" s="41"/>
      <c r="AO242" s="34"/>
      <c r="AP242" s="34"/>
      <c r="AQ242" s="68" t="s">
        <v>25</v>
      </c>
      <c r="AR242" s="68"/>
      <c r="AS242" s="22"/>
      <c r="AT242" s="22"/>
      <c r="AU242" s="36" t="s">
        <v>605</v>
      </c>
      <c r="AV242" s="35"/>
      <c r="AW242" s="37">
        <v>1883</v>
      </c>
      <c r="AX242" s="37">
        <v>2198</v>
      </c>
      <c r="AY242" s="35" t="s">
        <v>106</v>
      </c>
      <c r="AZ242" s="70"/>
      <c r="BA242" s="70"/>
    </row>
    <row r="243" spans="1:53" ht="26.4" x14ac:dyDescent="0.25">
      <c r="A243" s="26" t="s">
        <v>777</v>
      </c>
      <c r="B243" s="10" t="s">
        <v>606</v>
      </c>
      <c r="C243" s="56"/>
      <c r="D243" s="57"/>
      <c r="E243" s="57"/>
      <c r="F243" s="57"/>
      <c r="G243" s="57"/>
      <c r="H243" s="53"/>
      <c r="I243" s="14" t="s">
        <v>607</v>
      </c>
      <c r="J243" s="34" t="s">
        <v>20</v>
      </c>
      <c r="K243" s="34" t="s">
        <v>20</v>
      </c>
      <c r="L243" s="34" t="s">
        <v>20</v>
      </c>
      <c r="M243" s="34" t="s">
        <v>20</v>
      </c>
      <c r="N243" s="34" t="s">
        <v>20</v>
      </c>
      <c r="O243" s="34" t="s">
        <v>20</v>
      </c>
      <c r="P243" s="34" t="s">
        <v>20</v>
      </c>
      <c r="Q243" s="34" t="s">
        <v>20</v>
      </c>
      <c r="R243" s="34" t="s">
        <v>20</v>
      </c>
      <c r="S243" s="34" t="s">
        <v>20</v>
      </c>
      <c r="T243" s="34">
        <v>0</v>
      </c>
      <c r="U243" s="34" t="s">
        <v>20</v>
      </c>
      <c r="V243" s="28" t="str">
        <f t="shared" si="24"/>
        <v>No</v>
      </c>
      <c r="W243" s="34" t="s">
        <v>20</v>
      </c>
      <c r="X243" s="28">
        <f t="shared" si="25"/>
        <v>0</v>
      </c>
      <c r="Y243" s="34">
        <f t="shared" si="26"/>
        <v>0</v>
      </c>
      <c r="Z243" s="34" t="s">
        <v>808</v>
      </c>
      <c r="AA243" s="34" t="s">
        <v>20</v>
      </c>
      <c r="AB243" s="29" t="str">
        <f t="shared" si="21"/>
        <v>No radiocarbon age analysis</v>
      </c>
      <c r="AC243" s="34" t="s">
        <v>20</v>
      </c>
      <c r="AD243" s="34" t="s">
        <v>21</v>
      </c>
      <c r="AE243" s="34">
        <f t="shared" si="22"/>
        <v>1</v>
      </c>
      <c r="AF243" s="34" t="s">
        <v>20</v>
      </c>
      <c r="AG243" s="35" t="s">
        <v>601</v>
      </c>
      <c r="AH243" s="34">
        <v>1</v>
      </c>
      <c r="AI243" s="34">
        <v>8</v>
      </c>
      <c r="AJ243" s="34" t="s">
        <v>77</v>
      </c>
      <c r="AK243" s="34" t="s">
        <v>20</v>
      </c>
      <c r="AL243" s="34" t="s">
        <v>24</v>
      </c>
      <c r="AM243" s="39"/>
      <c r="AN243" s="39"/>
      <c r="AO243" s="34"/>
      <c r="AP243" s="34"/>
      <c r="AQ243" s="68" t="s">
        <v>25</v>
      </c>
      <c r="AR243" s="68"/>
      <c r="AS243" s="22"/>
      <c r="AT243" s="22"/>
      <c r="AU243" s="36" t="s">
        <v>608</v>
      </c>
      <c r="AV243" s="35"/>
      <c r="AW243" s="37">
        <v>2168</v>
      </c>
      <c r="AX243" s="37">
        <v>2456</v>
      </c>
      <c r="AY243" s="35" t="s">
        <v>106</v>
      </c>
      <c r="AZ243" s="70"/>
      <c r="BA243" s="70"/>
    </row>
    <row r="244" spans="1:53" ht="26.4" x14ac:dyDescent="0.25">
      <c r="A244" s="26" t="s">
        <v>777</v>
      </c>
      <c r="B244" s="10" t="s">
        <v>609</v>
      </c>
      <c r="C244" s="56"/>
      <c r="D244" s="57"/>
      <c r="E244" s="57"/>
      <c r="F244" s="57"/>
      <c r="G244" s="57"/>
      <c r="H244" s="53"/>
      <c r="I244" s="14" t="s">
        <v>610</v>
      </c>
      <c r="J244" s="34" t="s">
        <v>20</v>
      </c>
      <c r="K244" s="34" t="s">
        <v>20</v>
      </c>
      <c r="L244" s="34" t="s">
        <v>20</v>
      </c>
      <c r="M244" s="34" t="s">
        <v>20</v>
      </c>
      <c r="N244" s="34" t="s">
        <v>20</v>
      </c>
      <c r="O244" s="34" t="s">
        <v>20</v>
      </c>
      <c r="P244" s="34" t="s">
        <v>20</v>
      </c>
      <c r="Q244" s="34" t="s">
        <v>20</v>
      </c>
      <c r="R244" s="34" t="s">
        <v>20</v>
      </c>
      <c r="S244" s="34" t="s">
        <v>21</v>
      </c>
      <c r="T244" s="34">
        <v>0.5</v>
      </c>
      <c r="U244" s="34" t="s">
        <v>21</v>
      </c>
      <c r="V244" s="28" t="str">
        <f t="shared" si="24"/>
        <v>No</v>
      </c>
      <c r="W244" s="34" t="s">
        <v>20</v>
      </c>
      <c r="X244" s="28">
        <f t="shared" si="25"/>
        <v>1</v>
      </c>
      <c r="Y244" s="34">
        <f t="shared" si="26"/>
        <v>1.5</v>
      </c>
      <c r="Z244" s="34" t="s">
        <v>20</v>
      </c>
      <c r="AA244" s="34" t="s">
        <v>20</v>
      </c>
      <c r="AB244" s="29" t="str">
        <f t="shared" si="21"/>
        <v>No radiocarbon age analysis</v>
      </c>
      <c r="AC244" s="34" t="s">
        <v>20</v>
      </c>
      <c r="AD244" s="34" t="s">
        <v>21</v>
      </c>
      <c r="AE244" s="34">
        <f t="shared" si="22"/>
        <v>1</v>
      </c>
      <c r="AF244" s="34" t="s">
        <v>20</v>
      </c>
      <c r="AG244" s="35" t="s">
        <v>611</v>
      </c>
      <c r="AH244" s="34">
        <v>1</v>
      </c>
      <c r="AI244" s="34">
        <v>14</v>
      </c>
      <c r="AJ244" s="34" t="s">
        <v>77</v>
      </c>
      <c r="AK244" s="34" t="s">
        <v>20</v>
      </c>
      <c r="AL244" s="34" t="s">
        <v>24</v>
      </c>
      <c r="AM244" s="39"/>
      <c r="AN244" s="39"/>
      <c r="AO244" s="34"/>
      <c r="AP244" s="34"/>
      <c r="AQ244" s="68" t="s">
        <v>25</v>
      </c>
      <c r="AR244" s="68"/>
      <c r="AS244" s="22">
        <v>2440</v>
      </c>
      <c r="AT244" s="22">
        <v>2750</v>
      </c>
      <c r="AU244" s="36" t="s">
        <v>32</v>
      </c>
      <c r="AV244" s="35"/>
      <c r="AW244" s="37">
        <v>2389</v>
      </c>
      <c r="AX244" s="37">
        <v>2673</v>
      </c>
      <c r="AY244" s="35" t="s">
        <v>33</v>
      </c>
      <c r="AZ244" s="70"/>
      <c r="BA244" s="70"/>
    </row>
    <row r="245" spans="1:53" ht="26.4" x14ac:dyDescent="0.25">
      <c r="A245" s="26" t="s">
        <v>777</v>
      </c>
      <c r="B245" s="10" t="s">
        <v>612</v>
      </c>
      <c r="C245" s="56"/>
      <c r="D245" s="57"/>
      <c r="E245" s="57"/>
      <c r="F245" s="57"/>
      <c r="G245" s="57"/>
      <c r="H245" s="53"/>
      <c r="I245" s="14" t="s">
        <v>613</v>
      </c>
      <c r="J245" s="34" t="s">
        <v>20</v>
      </c>
      <c r="K245" s="34" t="s">
        <v>20</v>
      </c>
      <c r="L245" s="34" t="s">
        <v>20</v>
      </c>
      <c r="M245" s="34" t="s">
        <v>20</v>
      </c>
      <c r="N245" s="34" t="s">
        <v>20</v>
      </c>
      <c r="O245" s="34" t="s">
        <v>20</v>
      </c>
      <c r="P245" s="34" t="s">
        <v>20</v>
      </c>
      <c r="Q245" s="34" t="s">
        <v>20</v>
      </c>
      <c r="R245" s="34" t="s">
        <v>20</v>
      </c>
      <c r="S245" s="34" t="s">
        <v>21</v>
      </c>
      <c r="T245" s="34">
        <v>0.5</v>
      </c>
      <c r="U245" s="34" t="s">
        <v>20</v>
      </c>
      <c r="V245" s="28" t="str">
        <f t="shared" si="24"/>
        <v>No</v>
      </c>
      <c r="W245" s="34" t="s">
        <v>20</v>
      </c>
      <c r="X245" s="28">
        <f t="shared" si="25"/>
        <v>0</v>
      </c>
      <c r="Y245" s="34">
        <f t="shared" si="26"/>
        <v>0.5</v>
      </c>
      <c r="Z245" s="34" t="s">
        <v>20</v>
      </c>
      <c r="AA245" s="34" t="s">
        <v>20</v>
      </c>
      <c r="AB245" s="29" t="str">
        <f t="shared" si="21"/>
        <v>No radiocarbon age analysis</v>
      </c>
      <c r="AC245" s="34" t="s">
        <v>20</v>
      </c>
      <c r="AD245" s="34" t="s">
        <v>21</v>
      </c>
      <c r="AE245" s="34">
        <f t="shared" si="22"/>
        <v>1</v>
      </c>
      <c r="AF245" s="34" t="s">
        <v>20</v>
      </c>
      <c r="AG245" s="35" t="s">
        <v>601</v>
      </c>
      <c r="AH245" s="34">
        <v>1</v>
      </c>
      <c r="AI245" s="34">
        <v>9</v>
      </c>
      <c r="AJ245" s="34" t="s">
        <v>77</v>
      </c>
      <c r="AK245" s="34" t="s">
        <v>20</v>
      </c>
      <c r="AL245" s="34" t="s">
        <v>24</v>
      </c>
      <c r="AM245" s="41"/>
      <c r="AN245" s="41"/>
      <c r="AO245" s="34"/>
      <c r="AP245" s="34"/>
      <c r="AQ245" s="68" t="s">
        <v>25</v>
      </c>
      <c r="AR245" s="68"/>
      <c r="AS245" s="22">
        <v>2970</v>
      </c>
      <c r="AT245" s="22">
        <v>3280</v>
      </c>
      <c r="AU245" s="36" t="s">
        <v>614</v>
      </c>
      <c r="AV245" s="35"/>
      <c r="AW245" s="37">
        <v>2865</v>
      </c>
      <c r="AX245" s="37">
        <v>3162</v>
      </c>
      <c r="AY245" s="35" t="s">
        <v>33</v>
      </c>
      <c r="AZ245" s="70"/>
      <c r="BA245" s="70"/>
    </row>
    <row r="246" spans="1:53" ht="26.4" x14ac:dyDescent="0.25">
      <c r="A246" s="26" t="s">
        <v>777</v>
      </c>
      <c r="B246" s="10" t="s">
        <v>615</v>
      </c>
      <c r="C246" s="56"/>
      <c r="D246" s="57"/>
      <c r="E246" s="57"/>
      <c r="F246" s="57"/>
      <c r="G246" s="57"/>
      <c r="H246" s="53"/>
      <c r="I246" s="14" t="s">
        <v>568</v>
      </c>
      <c r="J246" s="34" t="s">
        <v>20</v>
      </c>
      <c r="K246" s="34" t="s">
        <v>20</v>
      </c>
      <c r="L246" s="34" t="s">
        <v>20</v>
      </c>
      <c r="M246" s="34" t="s">
        <v>20</v>
      </c>
      <c r="N246" s="34" t="s">
        <v>20</v>
      </c>
      <c r="O246" s="34" t="s">
        <v>20</v>
      </c>
      <c r="P246" s="34" t="s">
        <v>21</v>
      </c>
      <c r="Q246" s="34" t="s">
        <v>20</v>
      </c>
      <c r="R246" s="34" t="s">
        <v>20</v>
      </c>
      <c r="S246" s="34" t="s">
        <v>20</v>
      </c>
      <c r="T246" s="34">
        <v>2</v>
      </c>
      <c r="U246" s="34" t="s">
        <v>21</v>
      </c>
      <c r="V246" s="28" t="str">
        <f t="shared" si="24"/>
        <v>Yes</v>
      </c>
      <c r="W246" s="34" t="s">
        <v>20</v>
      </c>
      <c r="X246" s="28">
        <f t="shared" si="25"/>
        <v>2</v>
      </c>
      <c r="Y246" s="34">
        <f t="shared" si="26"/>
        <v>4</v>
      </c>
      <c r="Z246" s="34" t="s">
        <v>21</v>
      </c>
      <c r="AA246" s="34" t="s">
        <v>21</v>
      </c>
      <c r="AB246" s="29" t="str">
        <f t="shared" si="21"/>
        <v>Yes</v>
      </c>
      <c r="AC246" s="34" t="s">
        <v>20</v>
      </c>
      <c r="AD246" s="34" t="s">
        <v>21</v>
      </c>
      <c r="AE246" s="34">
        <f t="shared" si="22"/>
        <v>4</v>
      </c>
      <c r="AF246" s="34" t="s">
        <v>21</v>
      </c>
      <c r="AG246" s="35" t="s">
        <v>595</v>
      </c>
      <c r="AH246" s="34" t="s">
        <v>119</v>
      </c>
      <c r="AI246" s="34">
        <v>9</v>
      </c>
      <c r="AJ246" s="34" t="s">
        <v>77</v>
      </c>
      <c r="AK246" s="34" t="s">
        <v>20</v>
      </c>
      <c r="AL246" s="34" t="s">
        <v>24</v>
      </c>
      <c r="AM246" s="39">
        <v>3680</v>
      </c>
      <c r="AN246" s="39">
        <v>40</v>
      </c>
      <c r="AO246" s="34">
        <v>208</v>
      </c>
      <c r="AP246" s="34">
        <v>36</v>
      </c>
      <c r="AQ246" s="17">
        <v>3367</v>
      </c>
      <c r="AR246" s="17">
        <v>3681</v>
      </c>
      <c r="AS246" s="22">
        <v>3221.4738057331733</v>
      </c>
      <c r="AT246" s="22">
        <v>3537.5684332551514</v>
      </c>
      <c r="AU246" s="36" t="s">
        <v>85</v>
      </c>
      <c r="AV246" s="35" t="s">
        <v>819</v>
      </c>
      <c r="AW246" s="37">
        <v>3287</v>
      </c>
      <c r="AX246" s="37">
        <v>3596</v>
      </c>
      <c r="AY246" s="35" t="s">
        <v>33</v>
      </c>
      <c r="AZ246" s="70"/>
      <c r="BA246" s="70"/>
    </row>
    <row r="247" spans="1:53" ht="26.4" x14ac:dyDescent="0.25">
      <c r="A247" s="26" t="s">
        <v>777</v>
      </c>
      <c r="B247" s="10" t="s">
        <v>616</v>
      </c>
      <c r="C247" s="56"/>
      <c r="D247" s="57"/>
      <c r="E247" s="57"/>
      <c r="F247" s="57"/>
      <c r="G247" s="57"/>
      <c r="H247" s="53"/>
      <c r="I247" s="14" t="s">
        <v>617</v>
      </c>
      <c r="J247" s="34" t="s">
        <v>20</v>
      </c>
      <c r="K247" s="34" t="s">
        <v>20</v>
      </c>
      <c r="L247" s="34" t="s">
        <v>20</v>
      </c>
      <c r="M247" s="34" t="s">
        <v>20</v>
      </c>
      <c r="N247" s="34" t="s">
        <v>20</v>
      </c>
      <c r="O247" s="34" t="s">
        <v>20</v>
      </c>
      <c r="P247" s="34" t="s">
        <v>20</v>
      </c>
      <c r="Q247" s="34" t="s">
        <v>20</v>
      </c>
      <c r="R247" s="34" t="s">
        <v>20</v>
      </c>
      <c r="S247" s="34" t="s">
        <v>20</v>
      </c>
      <c r="T247" s="34">
        <v>0</v>
      </c>
      <c r="U247" s="34" t="s">
        <v>20</v>
      </c>
      <c r="V247" s="28" t="str">
        <f t="shared" si="24"/>
        <v>No</v>
      </c>
      <c r="W247" s="34" t="s">
        <v>20</v>
      </c>
      <c r="X247" s="28">
        <f t="shared" si="25"/>
        <v>0</v>
      </c>
      <c r="Y247" s="34">
        <f t="shared" si="26"/>
        <v>0</v>
      </c>
      <c r="Z247" s="34" t="s">
        <v>808</v>
      </c>
      <c r="AA247" s="34" t="s">
        <v>808</v>
      </c>
      <c r="AB247" s="29" t="str">
        <f t="shared" si="21"/>
        <v>No radiocarbon age analysis</v>
      </c>
      <c r="AC247" s="34" t="s">
        <v>20</v>
      </c>
      <c r="AD247" s="34" t="s">
        <v>21</v>
      </c>
      <c r="AE247" s="34">
        <f t="shared" si="22"/>
        <v>1</v>
      </c>
      <c r="AF247" s="34" t="s">
        <v>20</v>
      </c>
      <c r="AG247" s="35" t="s">
        <v>618</v>
      </c>
      <c r="AH247" s="34">
        <v>1</v>
      </c>
      <c r="AI247" s="34">
        <v>14</v>
      </c>
      <c r="AJ247" s="34" t="s">
        <v>77</v>
      </c>
      <c r="AK247" s="34" t="s">
        <v>20</v>
      </c>
      <c r="AL247" s="34" t="s">
        <v>24</v>
      </c>
      <c r="AM247" s="39"/>
      <c r="AN247" s="39"/>
      <c r="AO247" s="34"/>
      <c r="AP247" s="34"/>
      <c r="AQ247" s="68" t="s">
        <v>25</v>
      </c>
      <c r="AR247" s="68"/>
      <c r="AS247" s="22"/>
      <c r="AT247" s="22"/>
      <c r="AU247" s="36" t="s">
        <v>453</v>
      </c>
      <c r="AV247" s="35"/>
      <c r="AW247" s="37">
        <v>3440</v>
      </c>
      <c r="AX247" s="37">
        <v>3755</v>
      </c>
      <c r="AY247" s="35" t="s">
        <v>106</v>
      </c>
      <c r="AZ247" s="70"/>
      <c r="BA247" s="70"/>
    </row>
    <row r="248" spans="1:53" ht="26.4" x14ac:dyDescent="0.25">
      <c r="A248" s="26" t="s">
        <v>777</v>
      </c>
      <c r="B248" s="10" t="s">
        <v>619</v>
      </c>
      <c r="C248" s="56"/>
      <c r="D248" s="57"/>
      <c r="E248" s="57"/>
      <c r="F248" s="57"/>
      <c r="G248" s="57"/>
      <c r="H248" s="53"/>
      <c r="I248" s="14" t="s">
        <v>620</v>
      </c>
      <c r="J248" s="34" t="s">
        <v>20</v>
      </c>
      <c r="K248" s="34" t="s">
        <v>20</v>
      </c>
      <c r="L248" s="34" t="s">
        <v>20</v>
      </c>
      <c r="M248" s="34" t="s">
        <v>20</v>
      </c>
      <c r="N248" s="34" t="s">
        <v>20</v>
      </c>
      <c r="O248" s="34" t="s">
        <v>20</v>
      </c>
      <c r="P248" s="34" t="s">
        <v>20</v>
      </c>
      <c r="Q248" s="34" t="s">
        <v>20</v>
      </c>
      <c r="R248" s="34" t="s">
        <v>20</v>
      </c>
      <c r="S248" s="34" t="s">
        <v>20</v>
      </c>
      <c r="T248" s="34">
        <v>1</v>
      </c>
      <c r="U248" s="34" t="s">
        <v>20</v>
      </c>
      <c r="V248" s="28" t="str">
        <f t="shared" si="24"/>
        <v>Yes</v>
      </c>
      <c r="W248" s="34" t="s">
        <v>20</v>
      </c>
      <c r="X248" s="28">
        <f t="shared" si="25"/>
        <v>1</v>
      </c>
      <c r="Y248" s="34">
        <f t="shared" si="26"/>
        <v>2</v>
      </c>
      <c r="Z248" s="34" t="s">
        <v>21</v>
      </c>
      <c r="AA248" s="34" t="s">
        <v>21</v>
      </c>
      <c r="AB248" s="29" t="str">
        <f t="shared" si="21"/>
        <v>No</v>
      </c>
      <c r="AC248" s="34" t="s">
        <v>20</v>
      </c>
      <c r="AD248" s="34" t="s">
        <v>21</v>
      </c>
      <c r="AE248" s="34">
        <f t="shared" si="22"/>
        <v>3</v>
      </c>
      <c r="AF248" s="34" t="s">
        <v>20</v>
      </c>
      <c r="AG248" s="35" t="s">
        <v>618</v>
      </c>
      <c r="AH248" s="34" t="s">
        <v>413</v>
      </c>
      <c r="AI248" s="34">
        <v>20</v>
      </c>
      <c r="AJ248" s="34" t="s">
        <v>374</v>
      </c>
      <c r="AK248" s="34" t="s">
        <v>20</v>
      </c>
      <c r="AL248" s="34" t="s">
        <v>24</v>
      </c>
      <c r="AM248" s="41">
        <v>4635</v>
      </c>
      <c r="AN248" s="41">
        <v>30</v>
      </c>
      <c r="AO248" s="34">
        <v>208</v>
      </c>
      <c r="AP248" s="34">
        <v>36</v>
      </c>
      <c r="AQ248" s="18">
        <v>4528</v>
      </c>
      <c r="AR248" s="18">
        <v>4801</v>
      </c>
      <c r="AS248" s="22">
        <v>4347.0806902594477</v>
      </c>
      <c r="AT248" s="22">
        <v>4622.4896145967796</v>
      </c>
      <c r="AU248" s="36" t="s">
        <v>456</v>
      </c>
      <c r="AV248" s="35"/>
      <c r="AW248" s="37">
        <v>3697</v>
      </c>
      <c r="AX248" s="37">
        <v>4063</v>
      </c>
      <c r="AY248" s="35" t="s">
        <v>106</v>
      </c>
      <c r="AZ248" s="70"/>
      <c r="BA248" s="70"/>
    </row>
    <row r="249" spans="1:53" ht="26.4" x14ac:dyDescent="0.25">
      <c r="A249" s="26" t="s">
        <v>777</v>
      </c>
      <c r="B249" s="10" t="s">
        <v>621</v>
      </c>
      <c r="C249" s="56"/>
      <c r="D249" s="57"/>
      <c r="E249" s="57"/>
      <c r="F249" s="57"/>
      <c r="G249" s="57"/>
      <c r="H249" s="53"/>
      <c r="I249" s="14" t="s">
        <v>591</v>
      </c>
      <c r="J249" s="34" t="s">
        <v>20</v>
      </c>
      <c r="K249" s="34" t="s">
        <v>20</v>
      </c>
      <c r="L249" s="34" t="s">
        <v>20</v>
      </c>
      <c r="M249" s="34" t="s">
        <v>20</v>
      </c>
      <c r="N249" s="34" t="s">
        <v>20</v>
      </c>
      <c r="O249" s="34" t="s">
        <v>20</v>
      </c>
      <c r="P249" s="34" t="s">
        <v>20</v>
      </c>
      <c r="Q249" s="34" t="s">
        <v>20</v>
      </c>
      <c r="R249" s="34" t="s">
        <v>20</v>
      </c>
      <c r="S249" s="34" t="s">
        <v>20</v>
      </c>
      <c r="T249" s="34">
        <v>0</v>
      </c>
      <c r="U249" s="34" t="s">
        <v>20</v>
      </c>
      <c r="V249" s="28" t="str">
        <f t="shared" si="24"/>
        <v>Yes</v>
      </c>
      <c r="W249" s="34" t="s">
        <v>20</v>
      </c>
      <c r="X249" s="28">
        <f t="shared" si="25"/>
        <v>1</v>
      </c>
      <c r="Y249" s="34">
        <f t="shared" si="26"/>
        <v>1</v>
      </c>
      <c r="Z249" s="34" t="s">
        <v>21</v>
      </c>
      <c r="AA249" s="34" t="s">
        <v>21</v>
      </c>
      <c r="AB249" s="29" t="str">
        <f t="shared" si="21"/>
        <v>No radiocarbon age analysis</v>
      </c>
      <c r="AC249" s="34" t="s">
        <v>20</v>
      </c>
      <c r="AD249" s="34" t="s">
        <v>21</v>
      </c>
      <c r="AE249" s="34">
        <f t="shared" si="22"/>
        <v>3</v>
      </c>
      <c r="AF249" s="34" t="s">
        <v>20</v>
      </c>
      <c r="AG249" s="35" t="s">
        <v>618</v>
      </c>
      <c r="AH249" s="34" t="s">
        <v>413</v>
      </c>
      <c r="AI249" s="34">
        <v>12</v>
      </c>
      <c r="AJ249" s="34" t="s">
        <v>374</v>
      </c>
      <c r="AK249" s="34" t="s">
        <v>20</v>
      </c>
      <c r="AL249" s="34" t="s">
        <v>24</v>
      </c>
      <c r="AM249" s="39"/>
      <c r="AN249" s="39"/>
      <c r="AO249" s="34"/>
      <c r="AP249" s="34"/>
      <c r="AQ249" s="68" t="s">
        <v>25</v>
      </c>
      <c r="AR249" s="68"/>
      <c r="AS249" s="22"/>
      <c r="AT249" s="22"/>
      <c r="AU249" s="36" t="s">
        <v>88</v>
      </c>
      <c r="AV249" s="35"/>
      <c r="AW249" s="37">
        <v>3918</v>
      </c>
      <c r="AX249" s="37">
        <v>4278</v>
      </c>
      <c r="AY249" s="35" t="s">
        <v>33</v>
      </c>
      <c r="AZ249" s="70"/>
      <c r="BA249" s="70"/>
    </row>
    <row r="250" spans="1:53" ht="26.4" x14ac:dyDescent="0.25">
      <c r="A250" s="26" t="s">
        <v>777</v>
      </c>
      <c r="B250" s="10" t="s">
        <v>622</v>
      </c>
      <c r="C250" s="56"/>
      <c r="D250" s="57"/>
      <c r="E250" s="57"/>
      <c r="F250" s="57"/>
      <c r="G250" s="57"/>
      <c r="H250" s="53"/>
      <c r="I250" s="14" t="s">
        <v>623</v>
      </c>
      <c r="J250" s="34" t="s">
        <v>20</v>
      </c>
      <c r="K250" s="34" t="s">
        <v>20</v>
      </c>
      <c r="L250" s="34" t="s">
        <v>20</v>
      </c>
      <c r="M250" s="34" t="s">
        <v>20</v>
      </c>
      <c r="N250" s="34" t="s">
        <v>20</v>
      </c>
      <c r="O250" s="34" t="s">
        <v>20</v>
      </c>
      <c r="P250" s="34" t="s">
        <v>20</v>
      </c>
      <c r="Q250" s="34" t="s">
        <v>20</v>
      </c>
      <c r="R250" s="34" t="s">
        <v>20</v>
      </c>
      <c r="S250" s="34" t="s">
        <v>20</v>
      </c>
      <c r="T250" s="34">
        <v>0</v>
      </c>
      <c r="U250" s="34" t="s">
        <v>20</v>
      </c>
      <c r="V250" s="28" t="str">
        <f t="shared" si="24"/>
        <v>Yes</v>
      </c>
      <c r="W250" s="34" t="s">
        <v>20</v>
      </c>
      <c r="X250" s="28">
        <f t="shared" si="25"/>
        <v>1</v>
      </c>
      <c r="Y250" s="34">
        <f t="shared" si="26"/>
        <v>1</v>
      </c>
      <c r="Z250" s="34" t="s">
        <v>21</v>
      </c>
      <c r="AA250" s="34" t="s">
        <v>21</v>
      </c>
      <c r="AB250" s="29" t="str">
        <f t="shared" si="21"/>
        <v>No radiocarbon age analysis</v>
      </c>
      <c r="AC250" s="34" t="s">
        <v>20</v>
      </c>
      <c r="AD250" s="34" t="s">
        <v>21</v>
      </c>
      <c r="AE250" s="34">
        <f t="shared" si="22"/>
        <v>3</v>
      </c>
      <c r="AF250" s="34" t="s">
        <v>20</v>
      </c>
      <c r="AG250" s="35" t="s">
        <v>618</v>
      </c>
      <c r="AH250" s="34">
        <v>1</v>
      </c>
      <c r="AI250" s="34">
        <v>8</v>
      </c>
      <c r="AJ250" s="34" t="s">
        <v>374</v>
      </c>
      <c r="AK250" s="34" t="s">
        <v>20</v>
      </c>
      <c r="AL250" s="34" t="s">
        <v>24</v>
      </c>
      <c r="AM250" s="39"/>
      <c r="AN250" s="39"/>
      <c r="AO250" s="34"/>
      <c r="AP250" s="34"/>
      <c r="AQ250" s="68" t="s">
        <v>25</v>
      </c>
      <c r="AR250" s="68"/>
      <c r="AS250" s="22"/>
      <c r="AT250" s="22"/>
      <c r="AU250" s="36" t="s">
        <v>270</v>
      </c>
      <c r="AV250" s="35"/>
      <c r="AW250" s="37">
        <v>4270</v>
      </c>
      <c r="AX250" s="37">
        <v>4598</v>
      </c>
      <c r="AY250" s="35" t="s">
        <v>106</v>
      </c>
      <c r="AZ250" s="70"/>
      <c r="BA250" s="70"/>
    </row>
    <row r="251" spans="1:53" ht="26.4" x14ac:dyDescent="0.25">
      <c r="A251" s="26" t="s">
        <v>777</v>
      </c>
      <c r="B251" s="10" t="s">
        <v>624</v>
      </c>
      <c r="C251" s="56"/>
      <c r="D251" s="57"/>
      <c r="E251" s="57"/>
      <c r="F251" s="57"/>
      <c r="G251" s="57"/>
      <c r="H251" s="53"/>
      <c r="I251" s="14" t="s">
        <v>625</v>
      </c>
      <c r="J251" s="34" t="s">
        <v>20</v>
      </c>
      <c r="K251" s="34" t="s">
        <v>20</v>
      </c>
      <c r="L251" s="34" t="s">
        <v>20</v>
      </c>
      <c r="M251" s="34" t="s">
        <v>20</v>
      </c>
      <c r="N251" s="34" t="s">
        <v>20</v>
      </c>
      <c r="O251" s="34" t="s">
        <v>20</v>
      </c>
      <c r="P251" s="34" t="s">
        <v>20</v>
      </c>
      <c r="Q251" s="34" t="s">
        <v>20</v>
      </c>
      <c r="R251" s="34" t="s">
        <v>21</v>
      </c>
      <c r="S251" s="34" t="s">
        <v>20</v>
      </c>
      <c r="T251" s="34">
        <v>1</v>
      </c>
      <c r="U251" s="34" t="s">
        <v>20</v>
      </c>
      <c r="V251" s="28" t="str">
        <f t="shared" si="24"/>
        <v>Yes</v>
      </c>
      <c r="W251" s="34" t="s">
        <v>20</v>
      </c>
      <c r="X251" s="28">
        <f t="shared" si="25"/>
        <v>1</v>
      </c>
      <c r="Y251" s="34">
        <f t="shared" si="26"/>
        <v>2</v>
      </c>
      <c r="Z251" s="34" t="s">
        <v>21</v>
      </c>
      <c r="AA251" s="34" t="s">
        <v>21</v>
      </c>
      <c r="AB251" s="29" t="str">
        <f t="shared" si="21"/>
        <v>Yes</v>
      </c>
      <c r="AC251" s="34" t="s">
        <v>20</v>
      </c>
      <c r="AD251" s="34" t="s">
        <v>21</v>
      </c>
      <c r="AE251" s="34">
        <f t="shared" si="22"/>
        <v>4</v>
      </c>
      <c r="AF251" s="34" t="s">
        <v>20</v>
      </c>
      <c r="AG251" s="35" t="s">
        <v>618</v>
      </c>
      <c r="AH251" s="34">
        <v>1</v>
      </c>
      <c r="AI251" s="34">
        <v>11</v>
      </c>
      <c r="AJ251" s="34" t="s">
        <v>374</v>
      </c>
      <c r="AK251" s="34" t="s">
        <v>20</v>
      </c>
      <c r="AL251" s="34" t="s">
        <v>24</v>
      </c>
      <c r="AM251" s="41">
        <v>4715</v>
      </c>
      <c r="AN251" s="41">
        <v>25</v>
      </c>
      <c r="AO251" s="34">
        <v>208</v>
      </c>
      <c r="AP251" s="34">
        <v>36</v>
      </c>
      <c r="AQ251" s="18">
        <v>4584</v>
      </c>
      <c r="AR251" s="18">
        <v>4842</v>
      </c>
      <c r="AS251" s="22">
        <v>4611.5873904864575</v>
      </c>
      <c r="AT251" s="22">
        <v>4902.9017209940985</v>
      </c>
      <c r="AU251" s="36" t="s">
        <v>90</v>
      </c>
      <c r="AV251" s="35"/>
      <c r="AW251" s="37">
        <v>4579</v>
      </c>
      <c r="AX251" s="37">
        <v>4940</v>
      </c>
      <c r="AY251" s="35" t="s">
        <v>33</v>
      </c>
      <c r="AZ251" s="70"/>
      <c r="BA251" s="70"/>
    </row>
    <row r="252" spans="1:53" ht="26.4" x14ac:dyDescent="0.25">
      <c r="A252" s="26" t="s">
        <v>777</v>
      </c>
      <c r="B252" s="10" t="s">
        <v>626</v>
      </c>
      <c r="C252" s="56"/>
      <c r="D252" s="57"/>
      <c r="E252" s="57"/>
      <c r="F252" s="57"/>
      <c r="G252" s="57"/>
      <c r="H252" s="53"/>
      <c r="I252" s="14" t="s">
        <v>627</v>
      </c>
      <c r="J252" s="34" t="s">
        <v>20</v>
      </c>
      <c r="K252" s="34" t="s">
        <v>20</v>
      </c>
      <c r="L252" s="34" t="s">
        <v>20</v>
      </c>
      <c r="M252" s="34" t="s">
        <v>20</v>
      </c>
      <c r="N252" s="34" t="s">
        <v>20</v>
      </c>
      <c r="O252" s="34" t="s">
        <v>20</v>
      </c>
      <c r="P252" s="34" t="s">
        <v>20</v>
      </c>
      <c r="Q252" s="34" t="s">
        <v>20</v>
      </c>
      <c r="R252" s="34" t="s">
        <v>20</v>
      </c>
      <c r="S252" s="34" t="s">
        <v>20</v>
      </c>
      <c r="T252" s="34">
        <v>0</v>
      </c>
      <c r="U252" s="34" t="s">
        <v>20</v>
      </c>
      <c r="V252" s="28" t="str">
        <f t="shared" si="24"/>
        <v>Yes</v>
      </c>
      <c r="W252" s="34" t="s">
        <v>20</v>
      </c>
      <c r="X252" s="28">
        <f t="shared" si="25"/>
        <v>1</v>
      </c>
      <c r="Y252" s="34">
        <f t="shared" si="26"/>
        <v>1</v>
      </c>
      <c r="Z252" s="34" t="s">
        <v>21</v>
      </c>
      <c r="AA252" s="34" t="s">
        <v>21</v>
      </c>
      <c r="AB252" s="29" t="str">
        <f t="shared" si="21"/>
        <v>No radiocarbon age analysis</v>
      </c>
      <c r="AC252" s="34" t="s">
        <v>20</v>
      </c>
      <c r="AD252" s="34" t="s">
        <v>21</v>
      </c>
      <c r="AE252" s="34">
        <f t="shared" si="22"/>
        <v>3</v>
      </c>
      <c r="AF252" s="34" t="s">
        <v>20</v>
      </c>
      <c r="AG252" s="35" t="s">
        <v>618</v>
      </c>
      <c r="AH252" s="34">
        <v>1</v>
      </c>
      <c r="AI252" s="34">
        <v>4</v>
      </c>
      <c r="AJ252" s="47"/>
      <c r="AK252" s="34" t="s">
        <v>20</v>
      </c>
      <c r="AL252" s="34" t="s">
        <v>24</v>
      </c>
      <c r="AM252" s="39"/>
      <c r="AN252" s="39"/>
      <c r="AO252" s="34"/>
      <c r="AP252" s="34"/>
      <c r="AQ252" s="68" t="s">
        <v>25</v>
      </c>
      <c r="AR252" s="68"/>
      <c r="AS252" s="22"/>
      <c r="AT252" s="22"/>
      <c r="AU252" s="36" t="s">
        <v>464</v>
      </c>
      <c r="AV252" s="35"/>
      <c r="AW252" s="37">
        <v>4771</v>
      </c>
      <c r="AX252" s="37">
        <v>5320</v>
      </c>
      <c r="AY252" s="35" t="s">
        <v>106</v>
      </c>
      <c r="AZ252" s="70"/>
      <c r="BA252" s="70"/>
    </row>
    <row r="253" spans="1:53" ht="26.4" x14ac:dyDescent="0.25">
      <c r="A253" s="26" t="s">
        <v>777</v>
      </c>
      <c r="B253" s="10" t="s">
        <v>628</v>
      </c>
      <c r="C253" s="56"/>
      <c r="D253" s="57"/>
      <c r="E253" s="57"/>
      <c r="F253" s="57"/>
      <c r="G253" s="57"/>
      <c r="H253" s="53"/>
      <c r="I253" s="14" t="s">
        <v>629</v>
      </c>
      <c r="J253" s="34" t="s">
        <v>20</v>
      </c>
      <c r="K253" s="34" t="s">
        <v>20</v>
      </c>
      <c r="L253" s="34" t="s">
        <v>20</v>
      </c>
      <c r="M253" s="34" t="s">
        <v>20</v>
      </c>
      <c r="N253" s="34" t="s">
        <v>20</v>
      </c>
      <c r="O253" s="34" t="s">
        <v>20</v>
      </c>
      <c r="P253" s="34" t="s">
        <v>20</v>
      </c>
      <c r="Q253" s="34" t="s">
        <v>20</v>
      </c>
      <c r="R253" s="34" t="s">
        <v>20</v>
      </c>
      <c r="S253" s="34" t="s">
        <v>20</v>
      </c>
      <c r="T253" s="34">
        <v>0</v>
      </c>
      <c r="U253" s="34" t="s">
        <v>20</v>
      </c>
      <c r="V253" s="28" t="str">
        <f t="shared" si="24"/>
        <v>Yes</v>
      </c>
      <c r="W253" s="34" t="s">
        <v>20</v>
      </c>
      <c r="X253" s="28">
        <f t="shared" si="25"/>
        <v>1</v>
      </c>
      <c r="Y253" s="34">
        <f t="shared" si="26"/>
        <v>1</v>
      </c>
      <c r="Z253" s="34" t="s">
        <v>21</v>
      </c>
      <c r="AA253" s="34" t="s">
        <v>21</v>
      </c>
      <c r="AB253" s="29" t="str">
        <f t="shared" si="21"/>
        <v>No radiocarbon age analysis</v>
      </c>
      <c r="AC253" s="34" t="s">
        <v>20</v>
      </c>
      <c r="AD253" s="34" t="s">
        <v>21</v>
      </c>
      <c r="AE253" s="34">
        <f t="shared" si="22"/>
        <v>3</v>
      </c>
      <c r="AF253" s="34" t="s">
        <v>20</v>
      </c>
      <c r="AG253" s="35" t="s">
        <v>618</v>
      </c>
      <c r="AH253" s="34" t="s">
        <v>119</v>
      </c>
      <c r="AI253" s="34">
        <v>9</v>
      </c>
      <c r="AJ253" s="34" t="s">
        <v>374</v>
      </c>
      <c r="AK253" s="34" t="s">
        <v>20</v>
      </c>
      <c r="AL253" s="34" t="s">
        <v>24</v>
      </c>
      <c r="AM253" s="39"/>
      <c r="AN253" s="39"/>
      <c r="AO253" s="34"/>
      <c r="AP253" s="34"/>
      <c r="AQ253" s="68" t="s">
        <v>25</v>
      </c>
      <c r="AR253" s="68"/>
      <c r="AS253" s="22"/>
      <c r="AT253" s="22"/>
      <c r="AU253" s="36" t="s">
        <v>276</v>
      </c>
      <c r="AV253" s="35"/>
      <c r="AW253" s="37">
        <v>5059</v>
      </c>
      <c r="AX253" s="37">
        <v>5408</v>
      </c>
      <c r="AY253" s="35" t="s">
        <v>106</v>
      </c>
      <c r="AZ253" s="70"/>
      <c r="BA253" s="70"/>
    </row>
    <row r="254" spans="1:53" ht="26.4" x14ac:dyDescent="0.25">
      <c r="A254" s="26" t="s">
        <v>777</v>
      </c>
      <c r="B254" s="10" t="s">
        <v>630</v>
      </c>
      <c r="C254" s="56"/>
      <c r="D254" s="57"/>
      <c r="E254" s="57"/>
      <c r="F254" s="57"/>
      <c r="G254" s="57"/>
      <c r="H254" s="53"/>
      <c r="I254" s="14" t="s">
        <v>631</v>
      </c>
      <c r="J254" s="34" t="s">
        <v>20</v>
      </c>
      <c r="K254" s="34" t="s">
        <v>20</v>
      </c>
      <c r="L254" s="34" t="s">
        <v>20</v>
      </c>
      <c r="M254" s="34" t="s">
        <v>20</v>
      </c>
      <c r="N254" s="34" t="s">
        <v>20</v>
      </c>
      <c r="O254" s="34" t="s">
        <v>20</v>
      </c>
      <c r="P254" s="34" t="s">
        <v>20</v>
      </c>
      <c r="Q254" s="34" t="s">
        <v>20</v>
      </c>
      <c r="R254" s="34" t="s">
        <v>21</v>
      </c>
      <c r="S254" s="34" t="s">
        <v>20</v>
      </c>
      <c r="T254" s="34">
        <v>1</v>
      </c>
      <c r="U254" s="34" t="s">
        <v>20</v>
      </c>
      <c r="V254" s="28" t="str">
        <f t="shared" si="24"/>
        <v>Yes</v>
      </c>
      <c r="W254" s="34" t="s">
        <v>20</v>
      </c>
      <c r="X254" s="28">
        <f t="shared" si="25"/>
        <v>1</v>
      </c>
      <c r="Y254" s="34">
        <f t="shared" si="26"/>
        <v>2</v>
      </c>
      <c r="Z254" s="34" t="s">
        <v>21</v>
      </c>
      <c r="AA254" s="34" t="s">
        <v>21</v>
      </c>
      <c r="AB254" s="29" t="str">
        <f t="shared" si="21"/>
        <v>Yes</v>
      </c>
      <c r="AC254" s="34" t="s">
        <v>20</v>
      </c>
      <c r="AD254" s="34" t="s">
        <v>21</v>
      </c>
      <c r="AE254" s="34">
        <f t="shared" si="22"/>
        <v>4</v>
      </c>
      <c r="AF254" s="34" t="s">
        <v>20</v>
      </c>
      <c r="AG254" s="35" t="s">
        <v>618</v>
      </c>
      <c r="AH254" s="34">
        <v>1</v>
      </c>
      <c r="AI254" s="34">
        <v>6</v>
      </c>
      <c r="AJ254" s="34" t="s">
        <v>77</v>
      </c>
      <c r="AK254" s="34" t="s">
        <v>20</v>
      </c>
      <c r="AL254" s="34" t="s">
        <v>24</v>
      </c>
      <c r="AM254" s="41">
        <v>5550</v>
      </c>
      <c r="AN254" s="41">
        <v>25</v>
      </c>
      <c r="AO254" s="34">
        <v>208</v>
      </c>
      <c r="AP254" s="34">
        <v>36</v>
      </c>
      <c r="AQ254" s="18">
        <v>5458</v>
      </c>
      <c r="AR254" s="18">
        <v>5637</v>
      </c>
      <c r="AS254" s="22">
        <v>5304.2039236358842</v>
      </c>
      <c r="AT254" s="22">
        <v>5487.0852264299274</v>
      </c>
      <c r="AU254" s="36" t="s">
        <v>470</v>
      </c>
      <c r="AV254" s="35"/>
      <c r="AW254" s="37">
        <v>5186</v>
      </c>
      <c r="AX254" s="37">
        <v>5542</v>
      </c>
      <c r="AY254" s="35" t="s">
        <v>106</v>
      </c>
      <c r="AZ254" s="70"/>
      <c r="BA254" s="70"/>
    </row>
    <row r="255" spans="1:53" ht="26.4" x14ac:dyDescent="0.25">
      <c r="A255" s="26" t="s">
        <v>777</v>
      </c>
      <c r="B255" s="10" t="s">
        <v>632</v>
      </c>
      <c r="C255" s="56"/>
      <c r="D255" s="57"/>
      <c r="E255" s="57"/>
      <c r="F255" s="57"/>
      <c r="G255" s="57"/>
      <c r="H255" s="53"/>
      <c r="I255" s="14" t="s">
        <v>627</v>
      </c>
      <c r="J255" s="34" t="s">
        <v>20</v>
      </c>
      <c r="K255" s="34" t="s">
        <v>20</v>
      </c>
      <c r="L255" s="34" t="s">
        <v>20</v>
      </c>
      <c r="M255" s="34" t="s">
        <v>20</v>
      </c>
      <c r="N255" s="34" t="s">
        <v>20</v>
      </c>
      <c r="O255" s="34" t="s">
        <v>20</v>
      </c>
      <c r="P255" s="34" t="s">
        <v>20</v>
      </c>
      <c r="Q255" s="34" t="s">
        <v>20</v>
      </c>
      <c r="R255" s="34" t="s">
        <v>20</v>
      </c>
      <c r="S255" s="34" t="s">
        <v>20</v>
      </c>
      <c r="T255" s="34">
        <v>0</v>
      </c>
      <c r="U255" s="34" t="s">
        <v>20</v>
      </c>
      <c r="V255" s="28" t="str">
        <f t="shared" si="24"/>
        <v>Yes</v>
      </c>
      <c r="W255" s="34" t="s">
        <v>20</v>
      </c>
      <c r="X255" s="28">
        <f t="shared" si="25"/>
        <v>1</v>
      </c>
      <c r="Y255" s="34">
        <f t="shared" si="26"/>
        <v>1</v>
      </c>
      <c r="Z255" s="34" t="s">
        <v>21</v>
      </c>
      <c r="AA255" s="34" t="s">
        <v>21</v>
      </c>
      <c r="AB255" s="29" t="str">
        <f t="shared" si="21"/>
        <v>No radiocarbon age analysis</v>
      </c>
      <c r="AC255" s="34" t="s">
        <v>20</v>
      </c>
      <c r="AD255" s="34" t="s">
        <v>21</v>
      </c>
      <c r="AE255" s="34">
        <f t="shared" si="22"/>
        <v>3</v>
      </c>
      <c r="AF255" s="34" t="s">
        <v>20</v>
      </c>
      <c r="AG255" s="35" t="s">
        <v>618</v>
      </c>
      <c r="AH255" s="34">
        <v>1</v>
      </c>
      <c r="AI255" s="34">
        <v>5</v>
      </c>
      <c r="AJ255" s="34" t="s">
        <v>77</v>
      </c>
      <c r="AK255" s="34" t="s">
        <v>20</v>
      </c>
      <c r="AL255" s="34" t="s">
        <v>24</v>
      </c>
      <c r="AM255" s="39"/>
      <c r="AN255" s="39"/>
      <c r="AO255" s="34"/>
      <c r="AP255" s="34"/>
      <c r="AQ255" s="68" t="s">
        <v>25</v>
      </c>
      <c r="AR255" s="68"/>
      <c r="AS255" s="22"/>
      <c r="AT255" s="22"/>
      <c r="AU255" s="36" t="s">
        <v>472</v>
      </c>
      <c r="AV255" s="35"/>
      <c r="AW255" s="37">
        <v>5592</v>
      </c>
      <c r="AX255" s="37">
        <v>5881</v>
      </c>
      <c r="AY255" s="35" t="s">
        <v>106</v>
      </c>
      <c r="AZ255" s="70"/>
      <c r="BA255" s="70"/>
    </row>
    <row r="256" spans="1:53" ht="26.4" x14ac:dyDescent="0.25">
      <c r="A256" s="26" t="s">
        <v>777</v>
      </c>
      <c r="B256" s="10" t="s">
        <v>633</v>
      </c>
      <c r="C256" s="56"/>
      <c r="D256" s="57"/>
      <c r="E256" s="57"/>
      <c r="F256" s="57"/>
      <c r="G256" s="57"/>
      <c r="H256" s="53"/>
      <c r="I256" s="14" t="s">
        <v>627</v>
      </c>
      <c r="J256" s="34" t="s">
        <v>20</v>
      </c>
      <c r="K256" s="34" t="s">
        <v>20</v>
      </c>
      <c r="L256" s="34" t="s">
        <v>20</v>
      </c>
      <c r="M256" s="34" t="s">
        <v>20</v>
      </c>
      <c r="N256" s="34" t="s">
        <v>20</v>
      </c>
      <c r="O256" s="34" t="s">
        <v>20</v>
      </c>
      <c r="P256" s="34" t="s">
        <v>20</v>
      </c>
      <c r="Q256" s="34" t="s">
        <v>20</v>
      </c>
      <c r="R256" s="34" t="s">
        <v>21</v>
      </c>
      <c r="S256" s="34" t="s">
        <v>20</v>
      </c>
      <c r="T256" s="34">
        <v>0</v>
      </c>
      <c r="U256" s="34" t="s">
        <v>20</v>
      </c>
      <c r="V256" s="28" t="str">
        <f t="shared" si="24"/>
        <v>Yes</v>
      </c>
      <c r="W256" s="34" t="s">
        <v>20</v>
      </c>
      <c r="X256" s="28">
        <f t="shared" si="25"/>
        <v>1</v>
      </c>
      <c r="Y256" s="34">
        <f t="shared" si="26"/>
        <v>1</v>
      </c>
      <c r="Z256" s="34" t="s">
        <v>21</v>
      </c>
      <c r="AA256" s="34" t="s">
        <v>21</v>
      </c>
      <c r="AB256" s="29" t="str">
        <f t="shared" si="21"/>
        <v>No radiocarbon age analysis</v>
      </c>
      <c r="AC256" s="34" t="s">
        <v>20</v>
      </c>
      <c r="AD256" s="34" t="s">
        <v>21</v>
      </c>
      <c r="AE256" s="34">
        <f t="shared" si="22"/>
        <v>3</v>
      </c>
      <c r="AF256" s="34" t="s">
        <v>20</v>
      </c>
      <c r="AG256" s="35" t="s">
        <v>618</v>
      </c>
      <c r="AH256" s="34" t="s">
        <v>413</v>
      </c>
      <c r="AI256" s="34">
        <v>5</v>
      </c>
      <c r="AJ256" s="34" t="s">
        <v>77</v>
      </c>
      <c r="AK256" s="34" t="s">
        <v>20</v>
      </c>
      <c r="AL256" s="34" t="s">
        <v>24</v>
      </c>
      <c r="AM256" s="39"/>
      <c r="AN256" s="39"/>
      <c r="AO256" s="34"/>
      <c r="AP256" s="34"/>
      <c r="AQ256" s="68" t="s">
        <v>25</v>
      </c>
      <c r="AR256" s="68"/>
      <c r="AS256" s="22"/>
      <c r="AT256" s="22"/>
      <c r="AU256" s="36" t="s">
        <v>634</v>
      </c>
      <c r="AV256" s="35"/>
      <c r="AW256" s="37"/>
      <c r="AX256" s="37"/>
      <c r="AY256" s="35" t="s">
        <v>106</v>
      </c>
      <c r="AZ256" s="70"/>
      <c r="BA256" s="70"/>
    </row>
    <row r="257" spans="1:53" ht="26.4" x14ac:dyDescent="0.25">
      <c r="A257" s="26" t="s">
        <v>777</v>
      </c>
      <c r="B257" s="10" t="s">
        <v>635</v>
      </c>
      <c r="C257" s="56"/>
      <c r="D257" s="57"/>
      <c r="E257" s="57"/>
      <c r="F257" s="57"/>
      <c r="G257" s="57"/>
      <c r="H257" s="53"/>
      <c r="I257" s="14" t="s">
        <v>636</v>
      </c>
      <c r="J257" s="34" t="s">
        <v>20</v>
      </c>
      <c r="K257" s="34" t="s">
        <v>20</v>
      </c>
      <c r="L257" s="34" t="s">
        <v>20</v>
      </c>
      <c r="M257" s="34" t="s">
        <v>20</v>
      </c>
      <c r="N257" s="34" t="s">
        <v>20</v>
      </c>
      <c r="O257" s="34" t="s">
        <v>20</v>
      </c>
      <c r="P257" s="34" t="s">
        <v>20</v>
      </c>
      <c r="Q257" s="34" t="s">
        <v>20</v>
      </c>
      <c r="R257" s="34" t="s">
        <v>20</v>
      </c>
      <c r="S257" s="34" t="s">
        <v>20</v>
      </c>
      <c r="T257" s="34">
        <v>1</v>
      </c>
      <c r="U257" s="34" t="s">
        <v>20</v>
      </c>
      <c r="V257" s="28" t="str">
        <f t="shared" si="24"/>
        <v>Yes</v>
      </c>
      <c r="W257" s="34" t="s">
        <v>20</v>
      </c>
      <c r="X257" s="28">
        <f t="shared" si="25"/>
        <v>1</v>
      </c>
      <c r="Y257" s="34">
        <f t="shared" si="26"/>
        <v>2</v>
      </c>
      <c r="Z257" s="34" t="s">
        <v>21</v>
      </c>
      <c r="AA257" s="34" t="s">
        <v>21</v>
      </c>
      <c r="AB257" s="29" t="str">
        <f t="shared" si="21"/>
        <v>No</v>
      </c>
      <c r="AC257" s="34" t="s">
        <v>20</v>
      </c>
      <c r="AD257" s="34" t="s">
        <v>21</v>
      </c>
      <c r="AE257" s="34">
        <f t="shared" si="22"/>
        <v>3</v>
      </c>
      <c r="AF257" s="34" t="s">
        <v>20</v>
      </c>
      <c r="AG257" s="35" t="s">
        <v>618</v>
      </c>
      <c r="AH257" s="34">
        <v>1</v>
      </c>
      <c r="AI257" s="34">
        <v>10</v>
      </c>
      <c r="AJ257" s="34" t="s">
        <v>374</v>
      </c>
      <c r="AK257" s="34" t="s">
        <v>20</v>
      </c>
      <c r="AL257" s="34" t="s">
        <v>24</v>
      </c>
      <c r="AM257" s="41">
        <v>6195</v>
      </c>
      <c r="AN257" s="41">
        <v>45</v>
      </c>
      <c r="AO257" s="34">
        <v>208</v>
      </c>
      <c r="AP257" s="34">
        <v>36</v>
      </c>
      <c r="AQ257" s="18">
        <v>6147</v>
      </c>
      <c r="AR257" s="18">
        <v>6388</v>
      </c>
      <c r="AS257" s="22">
        <v>5881.0726997253696</v>
      </c>
      <c r="AT257" s="22">
        <v>6124.9804929549364</v>
      </c>
      <c r="AU257" s="36" t="s">
        <v>474</v>
      </c>
      <c r="AV257" s="35" t="s">
        <v>820</v>
      </c>
      <c r="AW257" s="37">
        <v>5634</v>
      </c>
      <c r="AX257" s="37">
        <v>5913</v>
      </c>
      <c r="AY257" s="35" t="s">
        <v>106</v>
      </c>
      <c r="AZ257" s="70"/>
      <c r="BA257" s="70"/>
    </row>
    <row r="258" spans="1:53" ht="26.4" x14ac:dyDescent="0.25">
      <c r="A258" s="26" t="s">
        <v>777</v>
      </c>
      <c r="B258" s="10" t="s">
        <v>637</v>
      </c>
      <c r="C258" s="56"/>
      <c r="D258" s="57"/>
      <c r="E258" s="57"/>
      <c r="F258" s="57"/>
      <c r="G258" s="57"/>
      <c r="H258" s="53"/>
      <c r="I258" s="14" t="s">
        <v>636</v>
      </c>
      <c r="J258" s="34" t="s">
        <v>20</v>
      </c>
      <c r="K258" s="34" t="s">
        <v>20</v>
      </c>
      <c r="L258" s="34" t="s">
        <v>20</v>
      </c>
      <c r="M258" s="34" t="s">
        <v>20</v>
      </c>
      <c r="N258" s="34" t="s">
        <v>20</v>
      </c>
      <c r="O258" s="34" t="s">
        <v>20</v>
      </c>
      <c r="P258" s="34" t="s">
        <v>20</v>
      </c>
      <c r="Q258" s="34" t="s">
        <v>20</v>
      </c>
      <c r="R258" s="34" t="s">
        <v>20</v>
      </c>
      <c r="S258" s="34" t="s">
        <v>20</v>
      </c>
      <c r="T258" s="34">
        <v>1</v>
      </c>
      <c r="U258" s="34" t="s">
        <v>20</v>
      </c>
      <c r="V258" s="28" t="str">
        <f t="shared" si="24"/>
        <v>No</v>
      </c>
      <c r="W258" s="34" t="s">
        <v>20</v>
      </c>
      <c r="X258" s="28">
        <f t="shared" si="25"/>
        <v>0</v>
      </c>
      <c r="Y258" s="34">
        <f t="shared" si="26"/>
        <v>1</v>
      </c>
      <c r="Z258" s="34" t="s">
        <v>20</v>
      </c>
      <c r="AA258" s="34" t="s">
        <v>20</v>
      </c>
      <c r="AB258" s="29" t="str">
        <f t="shared" ref="AB258:AB321" si="27">IF( IF(ISTEXT(AQ258), TRUE, FALSE), "No radiocarbon age analysis", IF(ABS((MEDIAN(AS258,AW258,AX258)-MEDIAN(AT258,AW258,AX258))/(MAX(AT258,AX258)-MIN(AS258,AW258)))&gt;0.3,"Yes","No"))</f>
        <v>Yes</v>
      </c>
      <c r="AC258" s="34" t="s">
        <v>20</v>
      </c>
      <c r="AD258" s="34" t="s">
        <v>21</v>
      </c>
      <c r="AE258" s="34">
        <f t="shared" ref="AE258:AE321" si="28">COUNTIF(Z258:AD258,"Yes")</f>
        <v>2</v>
      </c>
      <c r="AF258" s="34" t="s">
        <v>20</v>
      </c>
      <c r="AG258" s="35" t="s">
        <v>618</v>
      </c>
      <c r="AH258" s="34">
        <v>1</v>
      </c>
      <c r="AI258" s="34">
        <v>10</v>
      </c>
      <c r="AJ258" s="34" t="s">
        <v>374</v>
      </c>
      <c r="AK258" s="34" t="s">
        <v>20</v>
      </c>
      <c r="AL258" s="34" t="s">
        <v>24</v>
      </c>
      <c r="AM258" s="39">
        <v>9550</v>
      </c>
      <c r="AN258" s="39">
        <v>60</v>
      </c>
      <c r="AO258" s="34">
        <v>208</v>
      </c>
      <c r="AP258" s="34">
        <v>36</v>
      </c>
      <c r="AQ258" s="17">
        <v>9751</v>
      </c>
      <c r="AR258" s="17">
        <v>10179</v>
      </c>
      <c r="AS258" s="22">
        <v>9534.2786531981474</v>
      </c>
      <c r="AT258" s="22">
        <v>9964.2456288364265</v>
      </c>
      <c r="AU258" s="36" t="s">
        <v>60</v>
      </c>
      <c r="AV258" s="35" t="s">
        <v>820</v>
      </c>
      <c r="AW258" s="37">
        <v>9563</v>
      </c>
      <c r="AX258" s="37">
        <v>9979</v>
      </c>
      <c r="AY258" s="35" t="s">
        <v>33</v>
      </c>
      <c r="AZ258" s="70"/>
      <c r="BA258" s="70"/>
    </row>
    <row r="259" spans="1:53" ht="26.4" x14ac:dyDescent="0.25">
      <c r="A259" s="26" t="s">
        <v>777</v>
      </c>
      <c r="B259" s="10" t="s">
        <v>640</v>
      </c>
      <c r="C259" s="55" t="s">
        <v>638</v>
      </c>
      <c r="D259" s="58">
        <v>41.215499999999999</v>
      </c>
      <c r="E259" s="58">
        <v>-125.0968</v>
      </c>
      <c r="F259" s="58" t="s">
        <v>17</v>
      </c>
      <c r="G259" s="55" t="s">
        <v>639</v>
      </c>
      <c r="H259" s="52">
        <v>0.76923076923076927</v>
      </c>
      <c r="I259" s="14" t="s">
        <v>641</v>
      </c>
      <c r="J259" s="34" t="s">
        <v>20</v>
      </c>
      <c r="K259" s="34" t="s">
        <v>20</v>
      </c>
      <c r="L259" s="34" t="s">
        <v>20</v>
      </c>
      <c r="M259" s="34" t="s">
        <v>20</v>
      </c>
      <c r="N259" s="34" t="s">
        <v>20</v>
      </c>
      <c r="O259" s="34" t="s">
        <v>20</v>
      </c>
      <c r="P259" s="34" t="s">
        <v>20</v>
      </c>
      <c r="Q259" s="34" t="s">
        <v>20</v>
      </c>
      <c r="R259" s="34" t="s">
        <v>20</v>
      </c>
      <c r="S259" s="34" t="s">
        <v>20</v>
      </c>
      <c r="T259" s="34">
        <v>0</v>
      </c>
      <c r="U259" s="34" t="s">
        <v>20</v>
      </c>
      <c r="V259" s="28" t="str">
        <f t="shared" ref="V259:V322" si="29">IF(AE259&lt;3, "No", "Yes")</f>
        <v>No</v>
      </c>
      <c r="W259" s="34" t="s">
        <v>20</v>
      </c>
      <c r="X259" s="28">
        <f t="shared" ref="X259:X322" si="30">COUNTIF(U259:W259,"Yes")</f>
        <v>0</v>
      </c>
      <c r="Y259" s="34">
        <f t="shared" si="26"/>
        <v>0</v>
      </c>
      <c r="Z259" s="34" t="s">
        <v>20</v>
      </c>
      <c r="AA259" s="34" t="s">
        <v>20</v>
      </c>
      <c r="AB259" s="29" t="str">
        <f t="shared" si="27"/>
        <v>No radiocarbon age analysis</v>
      </c>
      <c r="AC259" s="34" t="s">
        <v>20</v>
      </c>
      <c r="AD259" s="34" t="s">
        <v>21</v>
      </c>
      <c r="AE259" s="34">
        <f t="shared" si="28"/>
        <v>1</v>
      </c>
      <c r="AF259" s="34" t="s">
        <v>20</v>
      </c>
      <c r="AG259" s="35" t="s">
        <v>642</v>
      </c>
      <c r="AH259" s="34">
        <v>0</v>
      </c>
      <c r="AI259" s="34">
        <v>14</v>
      </c>
      <c r="AJ259" s="34" t="s">
        <v>77</v>
      </c>
      <c r="AK259" s="34" t="s">
        <v>20</v>
      </c>
      <c r="AL259" s="34" t="s">
        <v>24</v>
      </c>
      <c r="AM259" s="39"/>
      <c r="AN259" s="39"/>
      <c r="AO259" s="34"/>
      <c r="AP259" s="34"/>
      <c r="AQ259" s="68" t="s">
        <v>25</v>
      </c>
      <c r="AR259" s="68"/>
      <c r="AS259" s="22"/>
      <c r="AT259" s="22"/>
      <c r="AU259" s="36" t="s">
        <v>141</v>
      </c>
      <c r="AV259" s="35"/>
      <c r="AW259" s="37">
        <v>139</v>
      </c>
      <c r="AX259" s="37">
        <v>371</v>
      </c>
      <c r="AY259" s="35" t="s">
        <v>33</v>
      </c>
      <c r="AZ259" s="69" t="s">
        <v>523</v>
      </c>
      <c r="BA259" s="71"/>
    </row>
    <row r="260" spans="1:53" ht="26.4" x14ac:dyDescent="0.25">
      <c r="A260" s="26" t="s">
        <v>777</v>
      </c>
      <c r="B260" s="10" t="s">
        <v>643</v>
      </c>
      <c r="C260" s="56"/>
      <c r="D260" s="57"/>
      <c r="E260" s="57"/>
      <c r="F260" s="57"/>
      <c r="G260" s="57"/>
      <c r="H260" s="53"/>
      <c r="I260" s="14" t="s">
        <v>644</v>
      </c>
      <c r="J260" s="34" t="s">
        <v>20</v>
      </c>
      <c r="K260" s="34" t="s">
        <v>20</v>
      </c>
      <c r="L260" s="34" t="s">
        <v>20</v>
      </c>
      <c r="M260" s="34" t="s">
        <v>20</v>
      </c>
      <c r="N260" s="34" t="s">
        <v>20</v>
      </c>
      <c r="O260" s="34" t="s">
        <v>20</v>
      </c>
      <c r="P260" s="34" t="s">
        <v>20</v>
      </c>
      <c r="Q260" s="34" t="s">
        <v>20</v>
      </c>
      <c r="R260" s="34" t="s">
        <v>21</v>
      </c>
      <c r="S260" s="34" t="s">
        <v>20</v>
      </c>
      <c r="T260" s="34">
        <v>1</v>
      </c>
      <c r="U260" s="34" t="s">
        <v>21</v>
      </c>
      <c r="V260" s="28" t="str">
        <f t="shared" si="29"/>
        <v>No</v>
      </c>
      <c r="W260" s="34" t="s">
        <v>20</v>
      </c>
      <c r="X260" s="28">
        <f t="shared" si="30"/>
        <v>1</v>
      </c>
      <c r="Y260" s="34">
        <f t="shared" si="26"/>
        <v>2</v>
      </c>
      <c r="Z260" s="34" t="s">
        <v>808</v>
      </c>
      <c r="AA260" s="34" t="s">
        <v>20</v>
      </c>
      <c r="AB260" s="29" t="str">
        <f t="shared" si="27"/>
        <v>No</v>
      </c>
      <c r="AC260" s="34" t="s">
        <v>20</v>
      </c>
      <c r="AD260" s="34" t="s">
        <v>21</v>
      </c>
      <c r="AE260" s="34">
        <f t="shared" si="28"/>
        <v>1</v>
      </c>
      <c r="AF260" s="34" t="s">
        <v>20</v>
      </c>
      <c r="AG260" s="35" t="s">
        <v>642</v>
      </c>
      <c r="AH260" s="34">
        <v>1</v>
      </c>
      <c r="AI260" s="34">
        <v>10</v>
      </c>
      <c r="AJ260" s="34" t="s">
        <v>374</v>
      </c>
      <c r="AK260" s="34" t="s">
        <v>20</v>
      </c>
      <c r="AL260" s="34" t="s">
        <v>24</v>
      </c>
      <c r="AM260" s="41">
        <v>1725</v>
      </c>
      <c r="AN260" s="41">
        <v>40</v>
      </c>
      <c r="AO260" s="34">
        <v>348</v>
      </c>
      <c r="AP260" s="34">
        <v>42</v>
      </c>
      <c r="AQ260" s="27">
        <v>731</v>
      </c>
      <c r="AR260" s="27">
        <v>1351</v>
      </c>
      <c r="AS260" s="22">
        <v>679.8435102040828</v>
      </c>
      <c r="AT260" s="22">
        <v>1300.1448181379551</v>
      </c>
      <c r="AU260" s="36" t="s">
        <v>145</v>
      </c>
      <c r="AV260" s="35"/>
      <c r="AW260" s="37">
        <v>384</v>
      </c>
      <c r="AX260" s="37">
        <v>573</v>
      </c>
      <c r="AY260" s="35" t="s">
        <v>33</v>
      </c>
      <c r="AZ260" s="70"/>
      <c r="BA260" s="70"/>
    </row>
    <row r="261" spans="1:53" ht="26.4" x14ac:dyDescent="0.25">
      <c r="A261" s="26" t="s">
        <v>777</v>
      </c>
      <c r="B261" s="10" t="s">
        <v>645</v>
      </c>
      <c r="C261" s="56"/>
      <c r="D261" s="57"/>
      <c r="E261" s="57"/>
      <c r="F261" s="57"/>
      <c r="G261" s="57"/>
      <c r="H261" s="53"/>
      <c r="I261" s="14" t="s">
        <v>646</v>
      </c>
      <c r="J261" s="34" t="s">
        <v>20</v>
      </c>
      <c r="K261" s="34" t="s">
        <v>20</v>
      </c>
      <c r="L261" s="34" t="s">
        <v>20</v>
      </c>
      <c r="M261" s="34" t="s">
        <v>20</v>
      </c>
      <c r="N261" s="34" t="s">
        <v>20</v>
      </c>
      <c r="O261" s="34" t="s">
        <v>20</v>
      </c>
      <c r="P261" s="34" t="s">
        <v>20</v>
      </c>
      <c r="Q261" s="34" t="s">
        <v>20</v>
      </c>
      <c r="R261" s="34" t="s">
        <v>20</v>
      </c>
      <c r="S261" s="34" t="s">
        <v>20</v>
      </c>
      <c r="T261" s="34">
        <v>0</v>
      </c>
      <c r="U261" s="34" t="s">
        <v>20</v>
      </c>
      <c r="V261" s="28" t="str">
        <f t="shared" si="29"/>
        <v>No</v>
      </c>
      <c r="W261" s="34" t="s">
        <v>20</v>
      </c>
      <c r="X261" s="28">
        <f t="shared" si="30"/>
        <v>0</v>
      </c>
      <c r="Y261" s="34">
        <f t="shared" si="26"/>
        <v>0</v>
      </c>
      <c r="Z261" s="34" t="s">
        <v>20</v>
      </c>
      <c r="AA261" s="34" t="s">
        <v>20</v>
      </c>
      <c r="AB261" s="29" t="str">
        <f t="shared" si="27"/>
        <v>No radiocarbon age analysis</v>
      </c>
      <c r="AC261" s="34" t="s">
        <v>20</v>
      </c>
      <c r="AD261" s="34" t="s">
        <v>21</v>
      </c>
      <c r="AE261" s="34">
        <f t="shared" si="28"/>
        <v>1</v>
      </c>
      <c r="AF261" s="34" t="s">
        <v>20</v>
      </c>
      <c r="AG261" s="35" t="s">
        <v>642</v>
      </c>
      <c r="AH261" s="34">
        <v>0</v>
      </c>
      <c r="AI261" s="34">
        <v>5</v>
      </c>
      <c r="AJ261" s="34" t="s">
        <v>77</v>
      </c>
      <c r="AK261" s="34" t="s">
        <v>20</v>
      </c>
      <c r="AL261" s="34" t="s">
        <v>24</v>
      </c>
      <c r="AM261" s="39"/>
      <c r="AN261" s="39"/>
      <c r="AO261" s="34"/>
      <c r="AP261" s="34"/>
      <c r="AQ261" s="68" t="s">
        <v>25</v>
      </c>
      <c r="AR261" s="68"/>
      <c r="AS261" s="22"/>
      <c r="AT261" s="22"/>
      <c r="AU261" s="36" t="s">
        <v>426</v>
      </c>
      <c r="AV261" s="35"/>
      <c r="AW261" s="37">
        <v>426.1761610977353</v>
      </c>
      <c r="AX261" s="37">
        <v>661.22923779764767</v>
      </c>
      <c r="AY261" s="35" t="s">
        <v>106</v>
      </c>
      <c r="AZ261" s="70"/>
      <c r="BA261" s="70"/>
    </row>
    <row r="262" spans="1:53" ht="26.4" x14ac:dyDescent="0.25">
      <c r="A262" s="26" t="s">
        <v>777</v>
      </c>
      <c r="B262" s="10" t="s">
        <v>647</v>
      </c>
      <c r="C262" s="56"/>
      <c r="D262" s="57"/>
      <c r="E262" s="57"/>
      <c r="F262" s="57"/>
      <c r="G262" s="57"/>
      <c r="H262" s="53"/>
      <c r="I262" s="14" t="s">
        <v>648</v>
      </c>
      <c r="J262" s="34" t="s">
        <v>20</v>
      </c>
      <c r="K262" s="34" t="s">
        <v>20</v>
      </c>
      <c r="L262" s="34" t="s">
        <v>20</v>
      </c>
      <c r="M262" s="34" t="s">
        <v>20</v>
      </c>
      <c r="N262" s="34" t="s">
        <v>20</v>
      </c>
      <c r="O262" s="34" t="s">
        <v>20</v>
      </c>
      <c r="P262" s="34" t="s">
        <v>20</v>
      </c>
      <c r="Q262" s="34" t="s">
        <v>20</v>
      </c>
      <c r="R262" s="34" t="s">
        <v>21</v>
      </c>
      <c r="S262" s="34" t="s">
        <v>20</v>
      </c>
      <c r="T262" s="34">
        <v>1</v>
      </c>
      <c r="U262" s="34" t="s">
        <v>21</v>
      </c>
      <c r="V262" s="28" t="str">
        <f t="shared" si="29"/>
        <v>Yes</v>
      </c>
      <c r="W262" s="34" t="s">
        <v>20</v>
      </c>
      <c r="X262" s="28">
        <f t="shared" si="30"/>
        <v>2</v>
      </c>
      <c r="Y262" s="34">
        <f t="shared" si="26"/>
        <v>3</v>
      </c>
      <c r="Z262" s="34" t="s">
        <v>21</v>
      </c>
      <c r="AA262" s="34" t="s">
        <v>21</v>
      </c>
      <c r="AB262" s="29" t="str">
        <f t="shared" si="27"/>
        <v>Yes</v>
      </c>
      <c r="AC262" s="34" t="s">
        <v>20</v>
      </c>
      <c r="AD262" s="34" t="s">
        <v>21</v>
      </c>
      <c r="AE262" s="34">
        <f t="shared" si="28"/>
        <v>4</v>
      </c>
      <c r="AF262" s="34" t="s">
        <v>20</v>
      </c>
      <c r="AG262" s="35" t="s">
        <v>642</v>
      </c>
      <c r="AH262" s="34">
        <v>2</v>
      </c>
      <c r="AI262" s="34">
        <v>15</v>
      </c>
      <c r="AJ262" s="34" t="s">
        <v>374</v>
      </c>
      <c r="AK262" s="34" t="s">
        <v>20</v>
      </c>
      <c r="AL262" s="34" t="s">
        <v>24</v>
      </c>
      <c r="AM262" s="39">
        <v>1680</v>
      </c>
      <c r="AN262" s="39">
        <v>40</v>
      </c>
      <c r="AO262" s="34">
        <v>348</v>
      </c>
      <c r="AP262" s="34">
        <v>42</v>
      </c>
      <c r="AQ262" s="27">
        <v>646</v>
      </c>
      <c r="AR262" s="27">
        <v>892</v>
      </c>
      <c r="AS262" s="22">
        <v>556.98588318561838</v>
      </c>
      <c r="AT262" s="22">
        <v>805.24755864206668</v>
      </c>
      <c r="AU262" s="36" t="s">
        <v>148</v>
      </c>
      <c r="AV262" s="35"/>
      <c r="AW262" s="37">
        <v>679</v>
      </c>
      <c r="AX262" s="37">
        <v>905</v>
      </c>
      <c r="AY262" s="35" t="s">
        <v>33</v>
      </c>
      <c r="AZ262" s="70"/>
      <c r="BA262" s="70"/>
    </row>
    <row r="263" spans="1:53" ht="26.4" x14ac:dyDescent="0.25">
      <c r="A263" s="26" t="s">
        <v>777</v>
      </c>
      <c r="B263" s="10" t="s">
        <v>649</v>
      </c>
      <c r="C263" s="56"/>
      <c r="D263" s="57"/>
      <c r="E263" s="57"/>
      <c r="F263" s="57"/>
      <c r="G263" s="57"/>
      <c r="H263" s="53"/>
      <c r="I263" s="14" t="s">
        <v>644</v>
      </c>
      <c r="J263" s="34" t="s">
        <v>20</v>
      </c>
      <c r="K263" s="34" t="s">
        <v>20</v>
      </c>
      <c r="L263" s="34" t="s">
        <v>20</v>
      </c>
      <c r="M263" s="34" t="s">
        <v>20</v>
      </c>
      <c r="N263" s="34" t="s">
        <v>20</v>
      </c>
      <c r="O263" s="34" t="s">
        <v>20</v>
      </c>
      <c r="P263" s="34" t="s">
        <v>20</v>
      </c>
      <c r="Q263" s="34" t="s">
        <v>20</v>
      </c>
      <c r="R263" s="34" t="s">
        <v>20</v>
      </c>
      <c r="S263" s="34" t="s">
        <v>20</v>
      </c>
      <c r="T263" s="34">
        <v>0</v>
      </c>
      <c r="U263" s="34" t="s">
        <v>20</v>
      </c>
      <c r="V263" s="28" t="str">
        <f t="shared" si="29"/>
        <v>No</v>
      </c>
      <c r="W263" s="34" t="s">
        <v>20</v>
      </c>
      <c r="X263" s="28">
        <f t="shared" si="30"/>
        <v>0</v>
      </c>
      <c r="Y263" s="34">
        <f t="shared" si="26"/>
        <v>0</v>
      </c>
      <c r="Z263" s="34" t="s">
        <v>808</v>
      </c>
      <c r="AA263" s="34" t="s">
        <v>21</v>
      </c>
      <c r="AB263" s="29" t="str">
        <f t="shared" si="27"/>
        <v>No radiocarbon age analysis</v>
      </c>
      <c r="AC263" s="34" t="s">
        <v>20</v>
      </c>
      <c r="AD263" s="34" t="s">
        <v>21</v>
      </c>
      <c r="AE263" s="34">
        <f t="shared" si="28"/>
        <v>2</v>
      </c>
      <c r="AF263" s="34" t="s">
        <v>20</v>
      </c>
      <c r="AG263" s="35" t="s">
        <v>642</v>
      </c>
      <c r="AH263" s="34">
        <v>1</v>
      </c>
      <c r="AI263" s="34">
        <v>12</v>
      </c>
      <c r="AJ263" s="34" t="s">
        <v>374</v>
      </c>
      <c r="AK263" s="34" t="s">
        <v>20</v>
      </c>
      <c r="AL263" s="34" t="s">
        <v>24</v>
      </c>
      <c r="AM263" s="41"/>
      <c r="AN263" s="41"/>
      <c r="AO263" s="34"/>
      <c r="AP263" s="34"/>
      <c r="AQ263" s="68" t="s">
        <v>25</v>
      </c>
      <c r="AR263" s="68"/>
      <c r="AS263" s="22"/>
      <c r="AT263" s="22"/>
      <c r="AU263" s="36" t="s">
        <v>309</v>
      </c>
      <c r="AV263" s="35"/>
      <c r="AW263" s="37">
        <v>943</v>
      </c>
      <c r="AX263" s="37">
        <v>1176</v>
      </c>
      <c r="AY263" s="35" t="s">
        <v>106</v>
      </c>
      <c r="AZ263" s="70"/>
      <c r="BA263" s="70"/>
    </row>
    <row r="264" spans="1:53" ht="26.4" x14ac:dyDescent="0.25">
      <c r="A264" s="26" t="s">
        <v>777</v>
      </c>
      <c r="B264" s="10" t="s">
        <v>650</v>
      </c>
      <c r="C264" s="56"/>
      <c r="D264" s="57"/>
      <c r="E264" s="57"/>
      <c r="F264" s="57"/>
      <c r="G264" s="57"/>
      <c r="H264" s="53"/>
      <c r="I264" s="14" t="s">
        <v>651</v>
      </c>
      <c r="J264" s="34" t="s">
        <v>20</v>
      </c>
      <c r="K264" s="34" t="s">
        <v>20</v>
      </c>
      <c r="L264" s="34" t="s">
        <v>20</v>
      </c>
      <c r="M264" s="34" t="s">
        <v>20</v>
      </c>
      <c r="N264" s="34" t="s">
        <v>20</v>
      </c>
      <c r="O264" s="34" t="s">
        <v>20</v>
      </c>
      <c r="P264" s="34" t="s">
        <v>20</v>
      </c>
      <c r="Q264" s="34" t="s">
        <v>20</v>
      </c>
      <c r="R264" s="34" t="s">
        <v>21</v>
      </c>
      <c r="S264" s="34" t="s">
        <v>20</v>
      </c>
      <c r="T264" s="34">
        <v>1</v>
      </c>
      <c r="U264" s="34" t="s">
        <v>21</v>
      </c>
      <c r="V264" s="28" t="str">
        <f t="shared" si="29"/>
        <v>Yes</v>
      </c>
      <c r="W264" s="34" t="s">
        <v>20</v>
      </c>
      <c r="X264" s="28">
        <f t="shared" si="30"/>
        <v>2</v>
      </c>
      <c r="Y264" s="34">
        <f t="shared" si="26"/>
        <v>3</v>
      </c>
      <c r="Z264" s="34" t="s">
        <v>808</v>
      </c>
      <c r="AA264" s="34" t="s">
        <v>21</v>
      </c>
      <c r="AB264" s="29" t="str">
        <f t="shared" si="27"/>
        <v>Yes</v>
      </c>
      <c r="AC264" s="34" t="s">
        <v>20</v>
      </c>
      <c r="AD264" s="34" t="s">
        <v>21</v>
      </c>
      <c r="AE264" s="34">
        <f t="shared" si="28"/>
        <v>3</v>
      </c>
      <c r="AF264" s="34" t="s">
        <v>20</v>
      </c>
      <c r="AG264" s="35" t="s">
        <v>642</v>
      </c>
      <c r="AH264" s="34">
        <v>1</v>
      </c>
      <c r="AI264" s="34">
        <v>17</v>
      </c>
      <c r="AJ264" s="34" t="s">
        <v>374</v>
      </c>
      <c r="AK264" s="34" t="s">
        <v>20</v>
      </c>
      <c r="AL264" s="34" t="s">
        <v>24</v>
      </c>
      <c r="AM264" s="39">
        <v>2050</v>
      </c>
      <c r="AN264" s="39">
        <v>70</v>
      </c>
      <c r="AO264" s="34">
        <v>348</v>
      </c>
      <c r="AP264" s="34">
        <v>42</v>
      </c>
      <c r="AQ264" s="17">
        <v>1058</v>
      </c>
      <c r="AR264" s="17">
        <v>1412</v>
      </c>
      <c r="AS264" s="22">
        <v>969.58045020992017</v>
      </c>
      <c r="AT264" s="22">
        <v>1325.1387276854202</v>
      </c>
      <c r="AU264" s="36" t="s">
        <v>152</v>
      </c>
      <c r="AV264" s="35"/>
      <c r="AW264" s="37">
        <v>1119</v>
      </c>
      <c r="AX264" s="37">
        <v>1348</v>
      </c>
      <c r="AY264" s="35" t="s">
        <v>33</v>
      </c>
      <c r="AZ264" s="70"/>
      <c r="BA264" s="70"/>
    </row>
    <row r="265" spans="1:53" ht="26.4" x14ac:dyDescent="0.25">
      <c r="A265" s="26" t="s">
        <v>777</v>
      </c>
      <c r="B265" s="10" t="s">
        <v>652</v>
      </c>
      <c r="C265" s="56"/>
      <c r="D265" s="57"/>
      <c r="E265" s="57"/>
      <c r="F265" s="57"/>
      <c r="G265" s="57"/>
      <c r="H265" s="53"/>
      <c r="I265" s="14" t="s">
        <v>653</v>
      </c>
      <c r="J265" s="34" t="s">
        <v>20</v>
      </c>
      <c r="K265" s="34" t="s">
        <v>20</v>
      </c>
      <c r="L265" s="34" t="s">
        <v>20</v>
      </c>
      <c r="M265" s="34" t="s">
        <v>20</v>
      </c>
      <c r="N265" s="34" t="s">
        <v>20</v>
      </c>
      <c r="O265" s="34" t="s">
        <v>20</v>
      </c>
      <c r="P265" s="34" t="s">
        <v>20</v>
      </c>
      <c r="Q265" s="34" t="s">
        <v>20</v>
      </c>
      <c r="R265" s="34" t="s">
        <v>20</v>
      </c>
      <c r="S265" s="34" t="s">
        <v>20</v>
      </c>
      <c r="T265" s="34">
        <v>0</v>
      </c>
      <c r="U265" s="34" t="s">
        <v>20</v>
      </c>
      <c r="V265" s="28" t="str">
        <f t="shared" si="29"/>
        <v>No</v>
      </c>
      <c r="W265" s="34" t="s">
        <v>20</v>
      </c>
      <c r="X265" s="28">
        <f t="shared" si="30"/>
        <v>0</v>
      </c>
      <c r="Y265" s="34">
        <f t="shared" si="26"/>
        <v>0</v>
      </c>
      <c r="Z265" s="34" t="s">
        <v>20</v>
      </c>
      <c r="AA265" s="34" t="s">
        <v>20</v>
      </c>
      <c r="AB265" s="29" t="str">
        <f t="shared" si="27"/>
        <v>No radiocarbon age analysis</v>
      </c>
      <c r="AC265" s="34" t="s">
        <v>20</v>
      </c>
      <c r="AD265" s="34" t="s">
        <v>21</v>
      </c>
      <c r="AE265" s="34">
        <f t="shared" si="28"/>
        <v>1</v>
      </c>
      <c r="AF265" s="34" t="s">
        <v>20</v>
      </c>
      <c r="AG265" s="35" t="s">
        <v>642</v>
      </c>
      <c r="AH265" s="34">
        <v>0</v>
      </c>
      <c r="AI265" s="34">
        <v>4</v>
      </c>
      <c r="AJ265" s="34" t="s">
        <v>77</v>
      </c>
      <c r="AK265" s="34" t="s">
        <v>20</v>
      </c>
      <c r="AL265" s="34" t="s">
        <v>24</v>
      </c>
      <c r="AM265" s="39"/>
      <c r="AN265" s="39"/>
      <c r="AO265" s="34"/>
      <c r="AP265" s="34"/>
      <c r="AQ265" s="68" t="s">
        <v>25</v>
      </c>
      <c r="AR265" s="68"/>
      <c r="AS265" s="22"/>
      <c r="AT265" s="22"/>
      <c r="AU265" s="36" t="s">
        <v>313</v>
      </c>
      <c r="AV265" s="35"/>
      <c r="AW265" s="37">
        <v>1285</v>
      </c>
      <c r="AX265" s="37">
        <v>1548</v>
      </c>
      <c r="AY265" s="35" t="s">
        <v>106</v>
      </c>
      <c r="AZ265" s="70"/>
      <c r="BA265" s="70"/>
    </row>
    <row r="266" spans="1:53" ht="26.4" x14ac:dyDescent="0.25">
      <c r="A266" s="26" t="s">
        <v>777</v>
      </c>
      <c r="B266" s="10" t="s">
        <v>654</v>
      </c>
      <c r="C266" s="56"/>
      <c r="D266" s="57"/>
      <c r="E266" s="57"/>
      <c r="F266" s="57"/>
      <c r="G266" s="57"/>
      <c r="H266" s="53"/>
      <c r="I266" s="14" t="s">
        <v>655</v>
      </c>
      <c r="J266" s="34" t="s">
        <v>20</v>
      </c>
      <c r="K266" s="34" t="s">
        <v>20</v>
      </c>
      <c r="L266" s="34" t="s">
        <v>20</v>
      </c>
      <c r="M266" s="34" t="s">
        <v>20</v>
      </c>
      <c r="N266" s="34" t="s">
        <v>20</v>
      </c>
      <c r="O266" s="34" t="s">
        <v>20</v>
      </c>
      <c r="P266" s="34" t="s">
        <v>20</v>
      </c>
      <c r="Q266" s="34" t="s">
        <v>20</v>
      </c>
      <c r="R266" s="34" t="s">
        <v>21</v>
      </c>
      <c r="S266" s="34" t="s">
        <v>20</v>
      </c>
      <c r="T266" s="34">
        <v>1</v>
      </c>
      <c r="U266" s="34" t="s">
        <v>21</v>
      </c>
      <c r="V266" s="28" t="str">
        <f t="shared" si="29"/>
        <v>Yes</v>
      </c>
      <c r="W266" s="34" t="s">
        <v>20</v>
      </c>
      <c r="X266" s="28">
        <f t="shared" si="30"/>
        <v>2</v>
      </c>
      <c r="Y266" s="34">
        <f t="shared" si="26"/>
        <v>3</v>
      </c>
      <c r="Z266" s="34" t="s">
        <v>21</v>
      </c>
      <c r="AA266" s="34" t="s">
        <v>21</v>
      </c>
      <c r="AB266" s="29" t="str">
        <f t="shared" si="27"/>
        <v>Yes</v>
      </c>
      <c r="AC266" s="34" t="s">
        <v>20</v>
      </c>
      <c r="AD266" s="34" t="s">
        <v>21</v>
      </c>
      <c r="AE266" s="34">
        <f t="shared" si="28"/>
        <v>4</v>
      </c>
      <c r="AF266" s="34" t="s">
        <v>20</v>
      </c>
      <c r="AG266" s="35" t="s">
        <v>642</v>
      </c>
      <c r="AH266" s="38">
        <v>44624</v>
      </c>
      <c r="AI266" s="34">
        <v>20</v>
      </c>
      <c r="AJ266" s="28" t="s">
        <v>23</v>
      </c>
      <c r="AK266" s="34" t="s">
        <v>20</v>
      </c>
      <c r="AL266" s="34" t="s">
        <v>24</v>
      </c>
      <c r="AM266" s="41">
        <v>2305</v>
      </c>
      <c r="AN266" s="41">
        <v>30</v>
      </c>
      <c r="AO266" s="34">
        <v>348</v>
      </c>
      <c r="AP266" s="34">
        <v>42</v>
      </c>
      <c r="AQ266" s="18">
        <v>1375</v>
      </c>
      <c r="AR266" s="18">
        <v>1655</v>
      </c>
      <c r="AS266" s="22">
        <v>1323.6320983154312</v>
      </c>
      <c r="AT266" s="22">
        <v>1604.2940650850007</v>
      </c>
      <c r="AU266" s="36" t="s">
        <v>78</v>
      </c>
      <c r="AV266" s="35"/>
      <c r="AW266" s="37">
        <v>1384</v>
      </c>
      <c r="AX266" s="37">
        <v>1731</v>
      </c>
      <c r="AY266" s="35" t="s">
        <v>33</v>
      </c>
      <c r="AZ266" s="70"/>
      <c r="BA266" s="70"/>
    </row>
    <row r="267" spans="1:53" ht="26.4" x14ac:dyDescent="0.25">
      <c r="A267" s="26" t="s">
        <v>777</v>
      </c>
      <c r="B267" s="10" t="s">
        <v>656</v>
      </c>
      <c r="C267" s="56"/>
      <c r="D267" s="57"/>
      <c r="E267" s="57"/>
      <c r="F267" s="57"/>
      <c r="G267" s="57"/>
      <c r="H267" s="53"/>
      <c r="I267" s="14" t="s">
        <v>653</v>
      </c>
      <c r="J267" s="34" t="s">
        <v>20</v>
      </c>
      <c r="K267" s="34" t="s">
        <v>20</v>
      </c>
      <c r="L267" s="34" t="s">
        <v>20</v>
      </c>
      <c r="M267" s="34" t="s">
        <v>20</v>
      </c>
      <c r="N267" s="34" t="s">
        <v>20</v>
      </c>
      <c r="O267" s="34" t="s">
        <v>20</v>
      </c>
      <c r="P267" s="34" t="s">
        <v>20</v>
      </c>
      <c r="Q267" s="34" t="s">
        <v>20</v>
      </c>
      <c r="R267" s="34" t="s">
        <v>20</v>
      </c>
      <c r="S267" s="34" t="s">
        <v>20</v>
      </c>
      <c r="T267" s="34">
        <v>0</v>
      </c>
      <c r="U267" s="34" t="s">
        <v>20</v>
      </c>
      <c r="V267" s="28" t="str">
        <f t="shared" si="29"/>
        <v>No</v>
      </c>
      <c r="W267" s="34" t="s">
        <v>20</v>
      </c>
      <c r="X267" s="28">
        <f t="shared" si="30"/>
        <v>0</v>
      </c>
      <c r="Y267" s="34">
        <f t="shared" si="26"/>
        <v>0</v>
      </c>
      <c r="Z267" s="34" t="s">
        <v>20</v>
      </c>
      <c r="AA267" s="34" t="s">
        <v>20</v>
      </c>
      <c r="AB267" s="29" t="str">
        <f t="shared" si="27"/>
        <v>No radiocarbon age analysis</v>
      </c>
      <c r="AC267" s="34" t="s">
        <v>20</v>
      </c>
      <c r="AD267" s="34" t="s">
        <v>21</v>
      </c>
      <c r="AE267" s="34">
        <f t="shared" si="28"/>
        <v>1</v>
      </c>
      <c r="AF267" s="34" t="s">
        <v>20</v>
      </c>
      <c r="AG267" s="35" t="s">
        <v>642</v>
      </c>
      <c r="AH267" s="34">
        <v>0</v>
      </c>
      <c r="AI267" s="34">
        <v>7</v>
      </c>
      <c r="AJ267" s="34" t="s">
        <v>77</v>
      </c>
      <c r="AK267" s="34" t="s">
        <v>20</v>
      </c>
      <c r="AL267" s="34" t="s">
        <v>24</v>
      </c>
      <c r="AM267" s="39"/>
      <c r="AN267" s="39"/>
      <c r="AO267" s="34"/>
      <c r="AP267" s="34"/>
      <c r="AQ267" s="68" t="s">
        <v>25</v>
      </c>
      <c r="AR267" s="68"/>
      <c r="AS267" s="22"/>
      <c r="AT267" s="22"/>
      <c r="AU267" s="36" t="s">
        <v>319</v>
      </c>
      <c r="AV267" s="35"/>
      <c r="AW267" s="37">
        <v>1662</v>
      </c>
      <c r="AX267" s="37">
        <v>1989</v>
      </c>
      <c r="AY267" s="35" t="s">
        <v>106</v>
      </c>
      <c r="AZ267" s="70"/>
      <c r="BA267" s="70"/>
    </row>
    <row r="268" spans="1:53" ht="26.4" x14ac:dyDescent="0.25">
      <c r="A268" s="26" t="s">
        <v>777</v>
      </c>
      <c r="B268" s="10" t="s">
        <v>657</v>
      </c>
      <c r="C268" s="56"/>
      <c r="D268" s="57"/>
      <c r="E268" s="57"/>
      <c r="F268" s="57"/>
      <c r="G268" s="57"/>
      <c r="H268" s="53"/>
      <c r="I268" s="14" t="s">
        <v>658</v>
      </c>
      <c r="J268" s="34" t="s">
        <v>20</v>
      </c>
      <c r="K268" s="34" t="s">
        <v>20</v>
      </c>
      <c r="L268" s="34" t="s">
        <v>20</v>
      </c>
      <c r="M268" s="34" t="s">
        <v>20</v>
      </c>
      <c r="N268" s="34" t="s">
        <v>20</v>
      </c>
      <c r="O268" s="34" t="s">
        <v>20</v>
      </c>
      <c r="P268" s="34" t="s">
        <v>20</v>
      </c>
      <c r="Q268" s="34" t="s">
        <v>20</v>
      </c>
      <c r="R268" s="34" t="s">
        <v>21</v>
      </c>
      <c r="S268" s="34" t="s">
        <v>20</v>
      </c>
      <c r="T268" s="34">
        <v>1</v>
      </c>
      <c r="U268" s="34" t="s">
        <v>21</v>
      </c>
      <c r="V268" s="28" t="str">
        <f t="shared" si="29"/>
        <v>Yes</v>
      </c>
      <c r="W268" s="34" t="s">
        <v>20</v>
      </c>
      <c r="X268" s="28">
        <f t="shared" si="30"/>
        <v>2</v>
      </c>
      <c r="Y268" s="34">
        <f t="shared" si="26"/>
        <v>3</v>
      </c>
      <c r="Z268" s="34" t="s">
        <v>21</v>
      </c>
      <c r="AA268" s="34" t="s">
        <v>21</v>
      </c>
      <c r="AB268" s="29" t="str">
        <f t="shared" si="27"/>
        <v>No</v>
      </c>
      <c r="AC268" s="34" t="s">
        <v>20</v>
      </c>
      <c r="AD268" s="34" t="s">
        <v>21</v>
      </c>
      <c r="AE268" s="34">
        <f t="shared" si="28"/>
        <v>3</v>
      </c>
      <c r="AF268" s="34" t="s">
        <v>20</v>
      </c>
      <c r="AG268" s="35" t="s">
        <v>642</v>
      </c>
      <c r="AH268" s="34">
        <v>1</v>
      </c>
      <c r="AI268" s="34">
        <v>9</v>
      </c>
      <c r="AJ268" s="28" t="s">
        <v>23</v>
      </c>
      <c r="AK268" s="34" t="s">
        <v>20</v>
      </c>
      <c r="AL268" s="34" t="s">
        <v>24</v>
      </c>
      <c r="AM268" s="39">
        <v>2400</v>
      </c>
      <c r="AN268" s="39">
        <v>35</v>
      </c>
      <c r="AO268" s="34">
        <v>348</v>
      </c>
      <c r="AP268" s="34">
        <v>42</v>
      </c>
      <c r="AQ268" s="17">
        <v>1493</v>
      </c>
      <c r="AR268" s="17">
        <v>1781</v>
      </c>
      <c r="AS268" s="22">
        <v>1404.240600063395</v>
      </c>
      <c r="AT268" s="22">
        <v>1694.1495981670969</v>
      </c>
      <c r="AU268" s="36" t="s">
        <v>257</v>
      </c>
      <c r="AV268" s="35"/>
      <c r="AW268" s="37">
        <v>1883</v>
      </c>
      <c r="AX268" s="37">
        <v>2198</v>
      </c>
      <c r="AY268" s="35" t="s">
        <v>106</v>
      </c>
      <c r="AZ268" s="70"/>
      <c r="BA268" s="70"/>
    </row>
    <row r="269" spans="1:53" ht="26.4" x14ac:dyDescent="0.25">
      <c r="A269" s="26" t="s">
        <v>777</v>
      </c>
      <c r="B269" s="10" t="s">
        <v>659</v>
      </c>
      <c r="C269" s="56"/>
      <c r="D269" s="57"/>
      <c r="E269" s="57"/>
      <c r="F269" s="57"/>
      <c r="G269" s="57"/>
      <c r="H269" s="53"/>
      <c r="I269" s="14" t="s">
        <v>658</v>
      </c>
      <c r="J269" s="34" t="s">
        <v>20</v>
      </c>
      <c r="K269" s="34" t="s">
        <v>20</v>
      </c>
      <c r="L269" s="34" t="s">
        <v>20</v>
      </c>
      <c r="M269" s="34" t="s">
        <v>20</v>
      </c>
      <c r="N269" s="34" t="s">
        <v>20</v>
      </c>
      <c r="O269" s="34" t="s">
        <v>20</v>
      </c>
      <c r="P269" s="34" t="s">
        <v>20</v>
      </c>
      <c r="Q269" s="34" t="s">
        <v>20</v>
      </c>
      <c r="R269" s="34" t="s">
        <v>21</v>
      </c>
      <c r="S269" s="34" t="s">
        <v>20</v>
      </c>
      <c r="T269" s="34">
        <v>1</v>
      </c>
      <c r="U269" s="34" t="s">
        <v>21</v>
      </c>
      <c r="V269" s="28" t="str">
        <f t="shared" si="29"/>
        <v>Yes</v>
      </c>
      <c r="W269" s="34" t="s">
        <v>20</v>
      </c>
      <c r="X269" s="28">
        <f t="shared" si="30"/>
        <v>2</v>
      </c>
      <c r="Y269" s="34">
        <f t="shared" si="26"/>
        <v>3</v>
      </c>
      <c r="Z269" s="34" t="s">
        <v>21</v>
      </c>
      <c r="AA269" s="34" t="s">
        <v>21</v>
      </c>
      <c r="AB269" s="29" t="str">
        <f t="shared" si="27"/>
        <v>No</v>
      </c>
      <c r="AC269" s="34" t="s">
        <v>20</v>
      </c>
      <c r="AD269" s="34" t="s">
        <v>21</v>
      </c>
      <c r="AE269" s="34">
        <f t="shared" si="28"/>
        <v>3</v>
      </c>
      <c r="AF269" s="34" t="s">
        <v>20</v>
      </c>
      <c r="AG269" s="35" t="s">
        <v>642</v>
      </c>
      <c r="AH269" s="34">
        <v>1</v>
      </c>
      <c r="AI269" s="34">
        <v>9</v>
      </c>
      <c r="AJ269" s="28" t="s">
        <v>23</v>
      </c>
      <c r="AK269" s="34" t="s">
        <v>20</v>
      </c>
      <c r="AL269" s="34" t="s">
        <v>24</v>
      </c>
      <c r="AM269" s="41">
        <v>2730</v>
      </c>
      <c r="AN269" s="41">
        <v>60</v>
      </c>
      <c r="AO269" s="34">
        <v>348</v>
      </c>
      <c r="AP269" s="34">
        <v>42</v>
      </c>
      <c r="AQ269" s="18">
        <v>1825</v>
      </c>
      <c r="AR269" s="18">
        <v>2218</v>
      </c>
      <c r="AS269" s="22">
        <v>1773.7348983089792</v>
      </c>
      <c r="AT269" s="22">
        <v>2167.2063139580432</v>
      </c>
      <c r="AU269" s="36" t="s">
        <v>324</v>
      </c>
      <c r="AV269" s="35"/>
      <c r="AW269" s="37">
        <v>2168</v>
      </c>
      <c r="AX269" s="37">
        <v>2456</v>
      </c>
      <c r="AY269" s="35" t="s">
        <v>106</v>
      </c>
      <c r="AZ269" s="70"/>
      <c r="BA269" s="70"/>
    </row>
    <row r="270" spans="1:53" ht="26.4" x14ac:dyDescent="0.25">
      <c r="A270" s="26" t="s">
        <v>777</v>
      </c>
      <c r="B270" s="10" t="s">
        <v>660</v>
      </c>
      <c r="C270" s="56"/>
      <c r="D270" s="57"/>
      <c r="E270" s="57"/>
      <c r="F270" s="57"/>
      <c r="G270" s="57"/>
      <c r="H270" s="53"/>
      <c r="I270" s="14" t="s">
        <v>653</v>
      </c>
      <c r="J270" s="34" t="s">
        <v>20</v>
      </c>
      <c r="K270" s="34" t="s">
        <v>20</v>
      </c>
      <c r="L270" s="34" t="s">
        <v>20</v>
      </c>
      <c r="M270" s="34" t="s">
        <v>20</v>
      </c>
      <c r="N270" s="34" t="s">
        <v>20</v>
      </c>
      <c r="O270" s="34" t="s">
        <v>20</v>
      </c>
      <c r="P270" s="34" t="s">
        <v>20</v>
      </c>
      <c r="Q270" s="34" t="s">
        <v>20</v>
      </c>
      <c r="R270" s="34" t="s">
        <v>20</v>
      </c>
      <c r="S270" s="34" t="s">
        <v>20</v>
      </c>
      <c r="T270" s="34">
        <v>0</v>
      </c>
      <c r="U270" s="34" t="s">
        <v>20</v>
      </c>
      <c r="V270" s="28" t="str">
        <f t="shared" si="29"/>
        <v>No</v>
      </c>
      <c r="W270" s="34" t="s">
        <v>20</v>
      </c>
      <c r="X270" s="28">
        <f t="shared" si="30"/>
        <v>0</v>
      </c>
      <c r="Y270" s="34">
        <f t="shared" si="26"/>
        <v>0</v>
      </c>
      <c r="Z270" s="34" t="s">
        <v>808</v>
      </c>
      <c r="AA270" s="34" t="s">
        <v>21</v>
      </c>
      <c r="AB270" s="29" t="str">
        <f t="shared" si="27"/>
        <v>No radiocarbon age analysis</v>
      </c>
      <c r="AC270" s="34" t="s">
        <v>20</v>
      </c>
      <c r="AD270" s="34" t="s">
        <v>21</v>
      </c>
      <c r="AE270" s="34">
        <f t="shared" si="28"/>
        <v>2</v>
      </c>
      <c r="AF270" s="34" t="s">
        <v>20</v>
      </c>
      <c r="AG270" s="35" t="s">
        <v>642</v>
      </c>
      <c r="AH270" s="34">
        <v>0</v>
      </c>
      <c r="AI270" s="34">
        <v>10</v>
      </c>
      <c r="AJ270" s="34" t="s">
        <v>77</v>
      </c>
      <c r="AK270" s="34" t="s">
        <v>20</v>
      </c>
      <c r="AL270" s="34" t="s">
        <v>24</v>
      </c>
      <c r="AM270" s="39"/>
      <c r="AN270" s="39"/>
      <c r="AO270" s="34"/>
      <c r="AP270" s="34"/>
      <c r="AQ270" s="68" t="s">
        <v>25</v>
      </c>
      <c r="AR270" s="68"/>
      <c r="AS270" s="22"/>
      <c r="AT270" s="22"/>
      <c r="AU270" s="36" t="s">
        <v>32</v>
      </c>
      <c r="AV270" s="35"/>
      <c r="AW270" s="37">
        <v>2389</v>
      </c>
      <c r="AX270" s="37">
        <v>2673</v>
      </c>
      <c r="AY270" s="35" t="s">
        <v>33</v>
      </c>
      <c r="AZ270" s="70"/>
      <c r="BA270" s="70"/>
    </row>
    <row r="271" spans="1:53" ht="26.4" x14ac:dyDescent="0.25">
      <c r="A271" s="26" t="s">
        <v>777</v>
      </c>
      <c r="B271" s="10" t="s">
        <v>661</v>
      </c>
      <c r="C271" s="56"/>
      <c r="D271" s="57"/>
      <c r="E271" s="57"/>
      <c r="F271" s="57"/>
      <c r="G271" s="57"/>
      <c r="H271" s="53"/>
      <c r="I271" s="14" t="s">
        <v>653</v>
      </c>
      <c r="J271" s="34" t="s">
        <v>20</v>
      </c>
      <c r="K271" s="34" t="s">
        <v>20</v>
      </c>
      <c r="L271" s="34" t="s">
        <v>20</v>
      </c>
      <c r="M271" s="34" t="s">
        <v>20</v>
      </c>
      <c r="N271" s="34" t="s">
        <v>20</v>
      </c>
      <c r="O271" s="34" t="s">
        <v>20</v>
      </c>
      <c r="P271" s="34" t="s">
        <v>20</v>
      </c>
      <c r="Q271" s="34" t="s">
        <v>20</v>
      </c>
      <c r="R271" s="34" t="s">
        <v>20</v>
      </c>
      <c r="S271" s="34" t="s">
        <v>20</v>
      </c>
      <c r="T271" s="34">
        <v>0</v>
      </c>
      <c r="U271" s="34" t="s">
        <v>20</v>
      </c>
      <c r="V271" s="28" t="str">
        <f t="shared" si="29"/>
        <v>No</v>
      </c>
      <c r="W271" s="34" t="s">
        <v>20</v>
      </c>
      <c r="X271" s="28">
        <f t="shared" si="30"/>
        <v>0</v>
      </c>
      <c r="Y271" s="34">
        <f t="shared" si="26"/>
        <v>0</v>
      </c>
      <c r="Z271" s="34" t="s">
        <v>808</v>
      </c>
      <c r="AA271" s="34" t="s">
        <v>21</v>
      </c>
      <c r="AB271" s="29" t="str">
        <f t="shared" si="27"/>
        <v>No radiocarbon age analysis</v>
      </c>
      <c r="AC271" s="34" t="s">
        <v>20</v>
      </c>
      <c r="AD271" s="34" t="s">
        <v>21</v>
      </c>
      <c r="AE271" s="34">
        <f t="shared" si="28"/>
        <v>2</v>
      </c>
      <c r="AF271" s="34" t="s">
        <v>20</v>
      </c>
      <c r="AG271" s="35" t="s">
        <v>642</v>
      </c>
      <c r="AH271" s="34">
        <v>0</v>
      </c>
      <c r="AI271" s="34">
        <v>8</v>
      </c>
      <c r="AJ271" s="34" t="s">
        <v>77</v>
      </c>
      <c r="AK271" s="34" t="s">
        <v>20</v>
      </c>
      <c r="AL271" s="34" t="s">
        <v>24</v>
      </c>
      <c r="AM271" s="39"/>
      <c r="AN271" s="39"/>
      <c r="AO271" s="34"/>
      <c r="AP271" s="34"/>
      <c r="AQ271" s="68" t="s">
        <v>25</v>
      </c>
      <c r="AR271" s="68"/>
      <c r="AS271" s="22"/>
      <c r="AT271" s="22"/>
      <c r="AU271" s="36" t="s">
        <v>83</v>
      </c>
      <c r="AV271" s="35"/>
      <c r="AW271" s="37">
        <v>2865</v>
      </c>
      <c r="AX271" s="37">
        <v>3162</v>
      </c>
      <c r="AY271" s="35" t="s">
        <v>33</v>
      </c>
      <c r="AZ271" s="70"/>
      <c r="BA271" s="70"/>
    </row>
    <row r="272" spans="1:53" ht="26.4" x14ac:dyDescent="0.25">
      <c r="A272" s="26" t="s">
        <v>777</v>
      </c>
      <c r="B272" s="10" t="s">
        <v>662</v>
      </c>
      <c r="C272" s="56"/>
      <c r="D272" s="57"/>
      <c r="E272" s="57"/>
      <c r="F272" s="57"/>
      <c r="G272" s="57"/>
      <c r="H272" s="53"/>
      <c r="I272" s="14" t="s">
        <v>663</v>
      </c>
      <c r="J272" s="34" t="s">
        <v>20</v>
      </c>
      <c r="K272" s="34" t="s">
        <v>20</v>
      </c>
      <c r="L272" s="34" t="s">
        <v>20</v>
      </c>
      <c r="M272" s="34" t="s">
        <v>20</v>
      </c>
      <c r="N272" s="34" t="s">
        <v>20</v>
      </c>
      <c r="O272" s="34" t="s">
        <v>20</v>
      </c>
      <c r="P272" s="34" t="s">
        <v>20</v>
      </c>
      <c r="Q272" s="34" t="s">
        <v>20</v>
      </c>
      <c r="R272" s="34" t="s">
        <v>20</v>
      </c>
      <c r="S272" s="34" t="s">
        <v>20</v>
      </c>
      <c r="T272" s="34">
        <v>0</v>
      </c>
      <c r="U272" s="34" t="s">
        <v>21</v>
      </c>
      <c r="V272" s="28" t="str">
        <f t="shared" si="29"/>
        <v>Yes</v>
      </c>
      <c r="W272" s="34" t="s">
        <v>20</v>
      </c>
      <c r="X272" s="28">
        <f t="shared" si="30"/>
        <v>2</v>
      </c>
      <c r="Y272" s="34">
        <f t="shared" si="26"/>
        <v>2</v>
      </c>
      <c r="Z272" s="34" t="s">
        <v>21</v>
      </c>
      <c r="AA272" s="34" t="s">
        <v>21</v>
      </c>
      <c r="AB272" s="29" t="str">
        <f t="shared" si="27"/>
        <v>No radiocarbon age analysis</v>
      </c>
      <c r="AC272" s="34" t="s">
        <v>20</v>
      </c>
      <c r="AD272" s="34" t="s">
        <v>21</v>
      </c>
      <c r="AE272" s="34">
        <f t="shared" si="28"/>
        <v>3</v>
      </c>
      <c r="AF272" s="34" t="s">
        <v>20</v>
      </c>
      <c r="AG272" s="35" t="s">
        <v>642</v>
      </c>
      <c r="AH272" s="38">
        <v>44595</v>
      </c>
      <c r="AI272" s="34">
        <v>18</v>
      </c>
      <c r="AJ272" s="28" t="s">
        <v>23</v>
      </c>
      <c r="AK272" s="34" t="s">
        <v>20</v>
      </c>
      <c r="AL272" s="34" t="s">
        <v>24</v>
      </c>
      <c r="AM272" s="41"/>
      <c r="AN272" s="41"/>
      <c r="AO272" s="34"/>
      <c r="AP272" s="34"/>
      <c r="AQ272" s="68" t="s">
        <v>25</v>
      </c>
      <c r="AR272" s="68"/>
      <c r="AS272" s="22"/>
      <c r="AT272" s="22"/>
      <c r="AU272" s="36" t="s">
        <v>85</v>
      </c>
      <c r="AV272" s="35"/>
      <c r="AW272" s="37">
        <v>3287</v>
      </c>
      <c r="AX272" s="37">
        <v>3596</v>
      </c>
      <c r="AY272" s="35" t="s">
        <v>33</v>
      </c>
      <c r="AZ272" s="70"/>
      <c r="BA272" s="70"/>
    </row>
    <row r="273" spans="1:53" ht="26.4" x14ac:dyDescent="0.25">
      <c r="A273" s="26" t="s">
        <v>777</v>
      </c>
      <c r="B273" s="10" t="s">
        <v>664</v>
      </c>
      <c r="C273" s="56"/>
      <c r="D273" s="57"/>
      <c r="E273" s="57"/>
      <c r="F273" s="57"/>
      <c r="G273" s="57"/>
      <c r="H273" s="53"/>
      <c r="I273" s="14" t="s">
        <v>665</v>
      </c>
      <c r="J273" s="34" t="s">
        <v>20</v>
      </c>
      <c r="K273" s="34" t="s">
        <v>20</v>
      </c>
      <c r="L273" s="34" t="s">
        <v>20</v>
      </c>
      <c r="M273" s="34" t="s">
        <v>20</v>
      </c>
      <c r="N273" s="34" t="s">
        <v>20</v>
      </c>
      <c r="O273" s="34" t="s">
        <v>20</v>
      </c>
      <c r="P273" s="34" t="s">
        <v>20</v>
      </c>
      <c r="Q273" s="34" t="s">
        <v>20</v>
      </c>
      <c r="R273" s="34" t="s">
        <v>20</v>
      </c>
      <c r="S273" s="34" t="s">
        <v>20</v>
      </c>
      <c r="T273" s="34">
        <v>0</v>
      </c>
      <c r="U273" s="34" t="s">
        <v>20</v>
      </c>
      <c r="V273" s="28" t="str">
        <f t="shared" si="29"/>
        <v>No</v>
      </c>
      <c r="W273" s="34" t="s">
        <v>20</v>
      </c>
      <c r="X273" s="28">
        <f t="shared" si="30"/>
        <v>0</v>
      </c>
      <c r="Y273" s="34">
        <f t="shared" si="26"/>
        <v>0</v>
      </c>
      <c r="Z273" s="34" t="s">
        <v>808</v>
      </c>
      <c r="AA273" s="34" t="s">
        <v>21</v>
      </c>
      <c r="AB273" s="29" t="str">
        <f t="shared" si="27"/>
        <v>No radiocarbon age analysis</v>
      </c>
      <c r="AC273" s="34" t="s">
        <v>20</v>
      </c>
      <c r="AD273" s="34" t="s">
        <v>21</v>
      </c>
      <c r="AE273" s="34">
        <f t="shared" si="28"/>
        <v>2</v>
      </c>
      <c r="AF273" s="34" t="s">
        <v>20</v>
      </c>
      <c r="AG273" s="35" t="s">
        <v>642</v>
      </c>
      <c r="AH273" s="34">
        <v>1</v>
      </c>
      <c r="AI273" s="34">
        <v>8</v>
      </c>
      <c r="AJ273" s="28" t="s">
        <v>23</v>
      </c>
      <c r="AK273" s="34" t="s">
        <v>20</v>
      </c>
      <c r="AL273" s="34" t="s">
        <v>24</v>
      </c>
      <c r="AM273" s="39"/>
      <c r="AN273" s="39"/>
      <c r="AO273" s="34"/>
      <c r="AP273" s="34"/>
      <c r="AQ273" s="68" t="s">
        <v>25</v>
      </c>
      <c r="AR273" s="68"/>
      <c r="AS273" s="22"/>
      <c r="AT273" s="22"/>
      <c r="AU273" s="36" t="s">
        <v>453</v>
      </c>
      <c r="AV273" s="35"/>
      <c r="AW273" s="37">
        <v>3440</v>
      </c>
      <c r="AX273" s="37">
        <v>3755</v>
      </c>
      <c r="AY273" s="35" t="s">
        <v>106</v>
      </c>
      <c r="AZ273" s="70"/>
      <c r="BA273" s="70"/>
    </row>
    <row r="274" spans="1:53" ht="26.4" x14ac:dyDescent="0.25">
      <c r="A274" s="26" t="s">
        <v>777</v>
      </c>
      <c r="B274" s="10" t="s">
        <v>666</v>
      </c>
      <c r="C274" s="56"/>
      <c r="D274" s="57"/>
      <c r="E274" s="57"/>
      <c r="F274" s="57"/>
      <c r="G274" s="57"/>
      <c r="H274" s="53"/>
      <c r="I274" s="14" t="s">
        <v>665</v>
      </c>
      <c r="J274" s="34" t="s">
        <v>20</v>
      </c>
      <c r="K274" s="34" t="s">
        <v>20</v>
      </c>
      <c r="L274" s="34" t="s">
        <v>20</v>
      </c>
      <c r="M274" s="34" t="s">
        <v>20</v>
      </c>
      <c r="N274" s="34" t="s">
        <v>20</v>
      </c>
      <c r="O274" s="34" t="s">
        <v>20</v>
      </c>
      <c r="P274" s="34" t="s">
        <v>20</v>
      </c>
      <c r="Q274" s="34" t="s">
        <v>20</v>
      </c>
      <c r="R274" s="34" t="s">
        <v>20</v>
      </c>
      <c r="S274" s="34" t="s">
        <v>20</v>
      </c>
      <c r="T274" s="34">
        <v>0</v>
      </c>
      <c r="U274" s="34" t="s">
        <v>20</v>
      </c>
      <c r="V274" s="28" t="str">
        <f t="shared" si="29"/>
        <v>Yes</v>
      </c>
      <c r="W274" s="34" t="s">
        <v>20</v>
      </c>
      <c r="X274" s="28">
        <f t="shared" si="30"/>
        <v>1</v>
      </c>
      <c r="Y274" s="34">
        <f t="shared" si="26"/>
        <v>1</v>
      </c>
      <c r="Z274" s="34" t="s">
        <v>21</v>
      </c>
      <c r="AA274" s="34" t="s">
        <v>21</v>
      </c>
      <c r="AB274" s="29" t="str">
        <f t="shared" si="27"/>
        <v>No radiocarbon age analysis</v>
      </c>
      <c r="AC274" s="34" t="s">
        <v>20</v>
      </c>
      <c r="AD274" s="34" t="s">
        <v>21</v>
      </c>
      <c r="AE274" s="34">
        <f t="shared" si="28"/>
        <v>3</v>
      </c>
      <c r="AF274" s="34" t="s">
        <v>20</v>
      </c>
      <c r="AG274" s="35" t="s">
        <v>642</v>
      </c>
      <c r="AH274" s="34">
        <v>1</v>
      </c>
      <c r="AI274" s="34">
        <v>23</v>
      </c>
      <c r="AJ274" s="28" t="s">
        <v>23</v>
      </c>
      <c r="AK274" s="34" t="s">
        <v>20</v>
      </c>
      <c r="AL274" s="34" t="s">
        <v>24</v>
      </c>
      <c r="AM274" s="39"/>
      <c r="AN274" s="39"/>
      <c r="AO274" s="34"/>
      <c r="AP274" s="34"/>
      <c r="AQ274" s="68" t="s">
        <v>25</v>
      </c>
      <c r="AR274" s="68"/>
      <c r="AS274" s="22"/>
      <c r="AT274" s="22"/>
      <c r="AU274" s="36" t="s">
        <v>456</v>
      </c>
      <c r="AV274" s="35"/>
      <c r="AW274" s="37">
        <v>3697</v>
      </c>
      <c r="AX274" s="37">
        <v>4063</v>
      </c>
      <c r="AY274" s="35" t="s">
        <v>106</v>
      </c>
      <c r="AZ274" s="70"/>
      <c r="BA274" s="70"/>
    </row>
    <row r="275" spans="1:53" ht="26.4" x14ac:dyDescent="0.25">
      <c r="A275" s="26" t="s">
        <v>777</v>
      </c>
      <c r="B275" s="10" t="s">
        <v>667</v>
      </c>
      <c r="C275" s="56"/>
      <c r="D275" s="57"/>
      <c r="E275" s="57"/>
      <c r="F275" s="57"/>
      <c r="G275" s="57"/>
      <c r="H275" s="53"/>
      <c r="I275" s="14" t="s">
        <v>663</v>
      </c>
      <c r="J275" s="34" t="s">
        <v>20</v>
      </c>
      <c r="K275" s="34" t="s">
        <v>20</v>
      </c>
      <c r="L275" s="34" t="s">
        <v>20</v>
      </c>
      <c r="M275" s="34" t="s">
        <v>20</v>
      </c>
      <c r="N275" s="34" t="s">
        <v>20</v>
      </c>
      <c r="O275" s="34" t="s">
        <v>20</v>
      </c>
      <c r="P275" s="34" t="s">
        <v>20</v>
      </c>
      <c r="Q275" s="34" t="s">
        <v>20</v>
      </c>
      <c r="R275" s="34" t="s">
        <v>20</v>
      </c>
      <c r="S275" s="34" t="s">
        <v>20</v>
      </c>
      <c r="T275" s="34">
        <v>0</v>
      </c>
      <c r="U275" s="34" t="s">
        <v>21</v>
      </c>
      <c r="V275" s="28" t="str">
        <f t="shared" si="29"/>
        <v>No</v>
      </c>
      <c r="W275" s="34" t="s">
        <v>20</v>
      </c>
      <c r="X275" s="28">
        <f t="shared" si="30"/>
        <v>1</v>
      </c>
      <c r="Y275" s="34">
        <f t="shared" si="26"/>
        <v>1</v>
      </c>
      <c r="Z275" s="34" t="s">
        <v>808</v>
      </c>
      <c r="AA275" s="34" t="s">
        <v>21</v>
      </c>
      <c r="AB275" s="29" t="str">
        <f t="shared" si="27"/>
        <v>No radiocarbon age analysis</v>
      </c>
      <c r="AC275" s="34" t="s">
        <v>20</v>
      </c>
      <c r="AD275" s="34" t="s">
        <v>21</v>
      </c>
      <c r="AE275" s="34">
        <f t="shared" si="28"/>
        <v>2</v>
      </c>
      <c r="AF275" s="34" t="s">
        <v>20</v>
      </c>
      <c r="AG275" s="35" t="s">
        <v>642</v>
      </c>
      <c r="AH275" s="38">
        <v>44595</v>
      </c>
      <c r="AI275" s="34">
        <v>28</v>
      </c>
      <c r="AJ275" s="28" t="s">
        <v>23</v>
      </c>
      <c r="AK275" s="34" t="s">
        <v>20</v>
      </c>
      <c r="AL275" s="34" t="s">
        <v>24</v>
      </c>
      <c r="AM275" s="41"/>
      <c r="AN275" s="41"/>
      <c r="AO275" s="34"/>
      <c r="AP275" s="34"/>
      <c r="AQ275" s="68" t="s">
        <v>25</v>
      </c>
      <c r="AR275" s="68"/>
      <c r="AS275" s="22"/>
      <c r="AT275" s="22"/>
      <c r="AU275" s="36" t="s">
        <v>88</v>
      </c>
      <c r="AV275" s="35"/>
      <c r="AW275" s="37">
        <v>3918</v>
      </c>
      <c r="AX275" s="37">
        <v>4278</v>
      </c>
      <c r="AY275" s="35" t="s">
        <v>33</v>
      </c>
      <c r="AZ275" s="70"/>
      <c r="BA275" s="70"/>
    </row>
    <row r="276" spans="1:53" ht="26.4" x14ac:dyDescent="0.25">
      <c r="A276" s="26" t="s">
        <v>777</v>
      </c>
      <c r="B276" s="10" t="s">
        <v>668</v>
      </c>
      <c r="C276" s="56"/>
      <c r="D276" s="57"/>
      <c r="E276" s="57"/>
      <c r="F276" s="57"/>
      <c r="G276" s="57"/>
      <c r="H276" s="53"/>
      <c r="I276" s="14" t="s">
        <v>665</v>
      </c>
      <c r="J276" s="34" t="s">
        <v>20</v>
      </c>
      <c r="K276" s="34" t="s">
        <v>20</v>
      </c>
      <c r="L276" s="34" t="s">
        <v>20</v>
      </c>
      <c r="M276" s="34" t="s">
        <v>20</v>
      </c>
      <c r="N276" s="34" t="s">
        <v>20</v>
      </c>
      <c r="O276" s="34" t="s">
        <v>20</v>
      </c>
      <c r="P276" s="34" t="s">
        <v>20</v>
      </c>
      <c r="Q276" s="34" t="s">
        <v>20</v>
      </c>
      <c r="R276" s="34" t="s">
        <v>20</v>
      </c>
      <c r="S276" s="34" t="s">
        <v>20</v>
      </c>
      <c r="T276" s="34">
        <v>0</v>
      </c>
      <c r="U276" s="34" t="s">
        <v>21</v>
      </c>
      <c r="V276" s="28" t="str">
        <f t="shared" si="29"/>
        <v>No</v>
      </c>
      <c r="W276" s="34" t="s">
        <v>20</v>
      </c>
      <c r="X276" s="28">
        <f t="shared" si="30"/>
        <v>1</v>
      </c>
      <c r="Y276" s="34">
        <f t="shared" si="26"/>
        <v>1</v>
      </c>
      <c r="Z276" s="34" t="s">
        <v>808</v>
      </c>
      <c r="AA276" s="34" t="s">
        <v>21</v>
      </c>
      <c r="AB276" s="29" t="str">
        <f t="shared" si="27"/>
        <v>No radiocarbon age analysis</v>
      </c>
      <c r="AC276" s="34" t="s">
        <v>20</v>
      </c>
      <c r="AD276" s="34" t="s">
        <v>21</v>
      </c>
      <c r="AE276" s="34">
        <f t="shared" si="28"/>
        <v>2</v>
      </c>
      <c r="AF276" s="34" t="s">
        <v>20</v>
      </c>
      <c r="AG276" s="35" t="s">
        <v>642</v>
      </c>
      <c r="AH276" s="38">
        <v>44624</v>
      </c>
      <c r="AI276" s="34">
        <v>6</v>
      </c>
      <c r="AJ276" s="28" t="s">
        <v>23</v>
      </c>
      <c r="AK276" s="34" t="s">
        <v>20</v>
      </c>
      <c r="AL276" s="34" t="s">
        <v>24</v>
      </c>
      <c r="AM276" s="39"/>
      <c r="AN276" s="39"/>
      <c r="AO276" s="34"/>
      <c r="AP276" s="34"/>
      <c r="AQ276" s="68" t="s">
        <v>25</v>
      </c>
      <c r="AR276" s="68"/>
      <c r="AS276" s="22"/>
      <c r="AT276" s="22"/>
      <c r="AU276" s="36" t="s">
        <v>270</v>
      </c>
      <c r="AV276" s="35"/>
      <c r="AW276" s="37">
        <v>4270</v>
      </c>
      <c r="AX276" s="37">
        <v>4598</v>
      </c>
      <c r="AY276" s="35" t="s">
        <v>106</v>
      </c>
      <c r="AZ276" s="70"/>
      <c r="BA276" s="70"/>
    </row>
    <row r="277" spans="1:53" ht="26.4" x14ac:dyDescent="0.25">
      <c r="A277" s="26" t="s">
        <v>777</v>
      </c>
      <c r="B277" s="10" t="s">
        <v>669</v>
      </c>
      <c r="C277" s="56"/>
      <c r="D277" s="57"/>
      <c r="E277" s="57"/>
      <c r="F277" s="57"/>
      <c r="G277" s="57"/>
      <c r="H277" s="53"/>
      <c r="I277" s="14" t="s">
        <v>665</v>
      </c>
      <c r="J277" s="34" t="s">
        <v>20</v>
      </c>
      <c r="K277" s="34" t="s">
        <v>20</v>
      </c>
      <c r="L277" s="34" t="s">
        <v>20</v>
      </c>
      <c r="M277" s="34" t="s">
        <v>20</v>
      </c>
      <c r="N277" s="34" t="s">
        <v>20</v>
      </c>
      <c r="O277" s="34" t="s">
        <v>20</v>
      </c>
      <c r="P277" s="34" t="s">
        <v>20</v>
      </c>
      <c r="Q277" s="34" t="s">
        <v>20</v>
      </c>
      <c r="R277" s="34" t="s">
        <v>20</v>
      </c>
      <c r="S277" s="34" t="s">
        <v>20</v>
      </c>
      <c r="T277" s="34">
        <v>0</v>
      </c>
      <c r="U277" s="34" t="s">
        <v>20</v>
      </c>
      <c r="V277" s="28" t="str">
        <f t="shared" si="29"/>
        <v>Yes</v>
      </c>
      <c r="W277" s="34" t="s">
        <v>20</v>
      </c>
      <c r="X277" s="28">
        <f t="shared" si="30"/>
        <v>1</v>
      </c>
      <c r="Y277" s="34">
        <f t="shared" si="26"/>
        <v>1</v>
      </c>
      <c r="Z277" s="34" t="s">
        <v>21</v>
      </c>
      <c r="AA277" s="34" t="s">
        <v>21</v>
      </c>
      <c r="AB277" s="29" t="str">
        <f t="shared" si="27"/>
        <v>No radiocarbon age analysis</v>
      </c>
      <c r="AC277" s="34" t="s">
        <v>20</v>
      </c>
      <c r="AD277" s="34" t="s">
        <v>21</v>
      </c>
      <c r="AE277" s="34">
        <f t="shared" si="28"/>
        <v>3</v>
      </c>
      <c r="AF277" s="34" t="s">
        <v>20</v>
      </c>
      <c r="AG277" s="35" t="s">
        <v>642</v>
      </c>
      <c r="AH277" s="34">
        <v>2</v>
      </c>
      <c r="AI277" s="34" t="s">
        <v>24</v>
      </c>
      <c r="AJ277" s="28" t="s">
        <v>23</v>
      </c>
      <c r="AK277" s="34" t="s">
        <v>20</v>
      </c>
      <c r="AL277" s="34" t="s">
        <v>24</v>
      </c>
      <c r="AM277" s="39"/>
      <c r="AN277" s="39"/>
      <c r="AO277" s="34"/>
      <c r="AP277" s="34"/>
      <c r="AQ277" s="68" t="s">
        <v>25</v>
      </c>
      <c r="AR277" s="68"/>
      <c r="AS277" s="22"/>
      <c r="AT277" s="22"/>
      <c r="AU277" s="36" t="s">
        <v>670</v>
      </c>
      <c r="AV277" s="35"/>
      <c r="AW277" s="37">
        <v>4341</v>
      </c>
      <c r="AX277" s="37">
        <v>4709</v>
      </c>
      <c r="AY277" s="35" t="s">
        <v>106</v>
      </c>
      <c r="AZ277" s="70"/>
      <c r="BA277" s="70"/>
    </row>
    <row r="278" spans="1:53" ht="26.4" x14ac:dyDescent="0.25">
      <c r="A278" s="26" t="s">
        <v>777</v>
      </c>
      <c r="B278" s="10" t="s">
        <v>671</v>
      </c>
      <c r="C278" s="56"/>
      <c r="D278" s="57"/>
      <c r="E278" s="57"/>
      <c r="F278" s="57"/>
      <c r="G278" s="57"/>
      <c r="H278" s="53"/>
      <c r="I278" s="14" t="s">
        <v>665</v>
      </c>
      <c r="J278" s="34" t="s">
        <v>20</v>
      </c>
      <c r="K278" s="34" t="s">
        <v>20</v>
      </c>
      <c r="L278" s="34" t="s">
        <v>20</v>
      </c>
      <c r="M278" s="34" t="s">
        <v>20</v>
      </c>
      <c r="N278" s="34" t="s">
        <v>20</v>
      </c>
      <c r="O278" s="34" t="s">
        <v>20</v>
      </c>
      <c r="P278" s="34" t="s">
        <v>20</v>
      </c>
      <c r="Q278" s="34" t="s">
        <v>20</v>
      </c>
      <c r="R278" s="34" t="s">
        <v>20</v>
      </c>
      <c r="S278" s="34" t="s">
        <v>20</v>
      </c>
      <c r="T278" s="34">
        <v>0</v>
      </c>
      <c r="U278" s="34" t="s">
        <v>20</v>
      </c>
      <c r="V278" s="28" t="str">
        <f t="shared" si="29"/>
        <v>Yes</v>
      </c>
      <c r="W278" s="34" t="s">
        <v>20</v>
      </c>
      <c r="X278" s="28">
        <f t="shared" si="30"/>
        <v>1</v>
      </c>
      <c r="Y278" s="34">
        <f t="shared" si="26"/>
        <v>1</v>
      </c>
      <c r="Z278" s="34" t="s">
        <v>21</v>
      </c>
      <c r="AA278" s="34" t="s">
        <v>21</v>
      </c>
      <c r="AB278" s="29" t="str">
        <f t="shared" si="27"/>
        <v>Yes</v>
      </c>
      <c r="AC278" s="34" t="s">
        <v>20</v>
      </c>
      <c r="AD278" s="34" t="s">
        <v>21</v>
      </c>
      <c r="AE278" s="34">
        <f t="shared" si="28"/>
        <v>4</v>
      </c>
      <c r="AF278" s="34" t="s">
        <v>20</v>
      </c>
      <c r="AG278" s="35" t="s">
        <v>642</v>
      </c>
      <c r="AH278" s="34">
        <v>1</v>
      </c>
      <c r="AI278" s="34" t="s">
        <v>24</v>
      </c>
      <c r="AJ278" s="28" t="s">
        <v>23</v>
      </c>
      <c r="AK278" s="34" t="s">
        <v>20</v>
      </c>
      <c r="AL278" s="34" t="s">
        <v>24</v>
      </c>
      <c r="AM278" s="41">
        <v>4710</v>
      </c>
      <c r="AN278" s="41">
        <v>45</v>
      </c>
      <c r="AO278" s="34"/>
      <c r="AP278" s="34"/>
      <c r="AQ278" s="27">
        <v>4337</v>
      </c>
      <c r="AR278" s="27">
        <v>4719</v>
      </c>
      <c r="AS278" s="22">
        <v>4285.1002828603487</v>
      </c>
      <c r="AT278" s="22">
        <v>4668.2135672673567</v>
      </c>
      <c r="AU278" s="36" t="s">
        <v>672</v>
      </c>
      <c r="AV278" s="35"/>
      <c r="AW278" s="37"/>
      <c r="AX278" s="37"/>
      <c r="AY278" s="35" t="s">
        <v>106</v>
      </c>
      <c r="AZ278" s="70"/>
      <c r="BA278" s="70"/>
    </row>
    <row r="279" spans="1:53" ht="26.4" x14ac:dyDescent="0.25">
      <c r="A279" s="26" t="s">
        <v>777</v>
      </c>
      <c r="B279" s="10" t="s">
        <v>673</v>
      </c>
      <c r="C279" s="56"/>
      <c r="D279" s="57"/>
      <c r="E279" s="57"/>
      <c r="F279" s="57"/>
      <c r="G279" s="57"/>
      <c r="H279" s="53"/>
      <c r="I279" s="14" t="s">
        <v>658</v>
      </c>
      <c r="J279" s="34" t="s">
        <v>20</v>
      </c>
      <c r="K279" s="34" t="s">
        <v>20</v>
      </c>
      <c r="L279" s="34" t="s">
        <v>20</v>
      </c>
      <c r="M279" s="34" t="s">
        <v>20</v>
      </c>
      <c r="N279" s="34" t="s">
        <v>20</v>
      </c>
      <c r="O279" s="34" t="s">
        <v>20</v>
      </c>
      <c r="P279" s="34" t="s">
        <v>20</v>
      </c>
      <c r="Q279" s="34" t="s">
        <v>20</v>
      </c>
      <c r="R279" s="34" t="s">
        <v>20</v>
      </c>
      <c r="S279" s="34" t="s">
        <v>20</v>
      </c>
      <c r="T279" s="34">
        <v>0</v>
      </c>
      <c r="U279" s="34" t="s">
        <v>21</v>
      </c>
      <c r="V279" s="28" t="str">
        <f t="shared" si="29"/>
        <v>Yes</v>
      </c>
      <c r="W279" s="34" t="s">
        <v>20</v>
      </c>
      <c r="X279" s="28">
        <f t="shared" si="30"/>
        <v>2</v>
      </c>
      <c r="Y279" s="34">
        <f t="shared" si="26"/>
        <v>2</v>
      </c>
      <c r="Z279" s="34" t="s">
        <v>21</v>
      </c>
      <c r="AA279" s="34" t="s">
        <v>21</v>
      </c>
      <c r="AB279" s="29" t="str">
        <f t="shared" si="27"/>
        <v>No radiocarbon age analysis</v>
      </c>
      <c r="AC279" s="34" t="s">
        <v>20</v>
      </c>
      <c r="AD279" s="34" t="s">
        <v>21</v>
      </c>
      <c r="AE279" s="34">
        <f t="shared" si="28"/>
        <v>3</v>
      </c>
      <c r="AF279" s="34" t="s">
        <v>20</v>
      </c>
      <c r="AG279" s="35" t="s">
        <v>642</v>
      </c>
      <c r="AH279" s="38">
        <v>44563</v>
      </c>
      <c r="AI279" s="34" t="s">
        <v>24</v>
      </c>
      <c r="AJ279" s="28" t="s">
        <v>23</v>
      </c>
      <c r="AK279" s="34" t="s">
        <v>20</v>
      </c>
      <c r="AL279" s="34" t="s">
        <v>24</v>
      </c>
      <c r="AM279" s="39"/>
      <c r="AN279" s="39"/>
      <c r="AO279" s="34"/>
      <c r="AP279" s="34"/>
      <c r="AQ279" s="68" t="s">
        <v>25</v>
      </c>
      <c r="AR279" s="68"/>
      <c r="AS279" s="22"/>
      <c r="AT279" s="22"/>
      <c r="AU279" s="36" t="s">
        <v>90</v>
      </c>
      <c r="AV279" s="35"/>
      <c r="AW279" s="37">
        <v>4579</v>
      </c>
      <c r="AX279" s="37">
        <v>4940</v>
      </c>
      <c r="AY279" s="35" t="s">
        <v>33</v>
      </c>
      <c r="AZ279" s="70"/>
      <c r="BA279" s="70"/>
    </row>
    <row r="280" spans="1:53" ht="26.4" x14ac:dyDescent="0.25">
      <c r="A280" s="26" t="s">
        <v>777</v>
      </c>
      <c r="B280" s="10" t="s">
        <v>674</v>
      </c>
      <c r="C280" s="56"/>
      <c r="D280" s="57"/>
      <c r="E280" s="57"/>
      <c r="F280" s="57"/>
      <c r="G280" s="57"/>
      <c r="H280" s="53"/>
      <c r="I280" s="14" t="s">
        <v>675</v>
      </c>
      <c r="J280" s="34" t="s">
        <v>20</v>
      </c>
      <c r="K280" s="34" t="s">
        <v>20</v>
      </c>
      <c r="L280" s="34" t="s">
        <v>20</v>
      </c>
      <c r="M280" s="34" t="s">
        <v>20</v>
      </c>
      <c r="N280" s="34" t="s">
        <v>20</v>
      </c>
      <c r="O280" s="34" t="s">
        <v>20</v>
      </c>
      <c r="P280" s="34" t="s">
        <v>20</v>
      </c>
      <c r="Q280" s="34" t="s">
        <v>20</v>
      </c>
      <c r="R280" s="34" t="s">
        <v>20</v>
      </c>
      <c r="S280" s="34" t="s">
        <v>20</v>
      </c>
      <c r="T280" s="34">
        <v>0</v>
      </c>
      <c r="U280" s="34" t="s">
        <v>20</v>
      </c>
      <c r="V280" s="28" t="str">
        <f t="shared" si="29"/>
        <v>No</v>
      </c>
      <c r="W280" s="34" t="s">
        <v>20</v>
      </c>
      <c r="X280" s="28">
        <f t="shared" si="30"/>
        <v>0</v>
      </c>
      <c r="Y280" s="34">
        <f t="shared" si="26"/>
        <v>0</v>
      </c>
      <c r="Z280" s="34" t="s">
        <v>808</v>
      </c>
      <c r="AA280" s="34" t="s">
        <v>808</v>
      </c>
      <c r="AB280" s="29" t="str">
        <f t="shared" si="27"/>
        <v>No radiocarbon age analysis</v>
      </c>
      <c r="AC280" s="34" t="s">
        <v>20</v>
      </c>
      <c r="AD280" s="34" t="s">
        <v>21</v>
      </c>
      <c r="AE280" s="34">
        <f t="shared" si="28"/>
        <v>1</v>
      </c>
      <c r="AF280" s="34" t="s">
        <v>20</v>
      </c>
      <c r="AG280" s="35" t="s">
        <v>642</v>
      </c>
      <c r="AH280" s="34">
        <v>1</v>
      </c>
      <c r="AI280" s="34" t="s">
        <v>24</v>
      </c>
      <c r="AJ280" s="28" t="s">
        <v>23</v>
      </c>
      <c r="AK280" s="34" t="s">
        <v>20</v>
      </c>
      <c r="AL280" s="34" t="s">
        <v>24</v>
      </c>
      <c r="AM280" s="39"/>
      <c r="AN280" s="39"/>
      <c r="AO280" s="34"/>
      <c r="AP280" s="34"/>
      <c r="AQ280" s="68" t="s">
        <v>25</v>
      </c>
      <c r="AR280" s="68"/>
      <c r="AS280" s="22"/>
      <c r="AT280" s="22"/>
      <c r="AU280" s="36" t="s">
        <v>276</v>
      </c>
      <c r="AV280" s="35"/>
      <c r="AW280" s="37">
        <v>5059</v>
      </c>
      <c r="AX280" s="37">
        <v>5408</v>
      </c>
      <c r="AY280" s="35" t="s">
        <v>106</v>
      </c>
      <c r="AZ280" s="70"/>
      <c r="BA280" s="70"/>
    </row>
    <row r="281" spans="1:53" ht="26.4" x14ac:dyDescent="0.25">
      <c r="A281" s="26" t="s">
        <v>777</v>
      </c>
      <c r="B281" s="10" t="s">
        <v>676</v>
      </c>
      <c r="C281" s="56"/>
      <c r="D281" s="57"/>
      <c r="E281" s="57"/>
      <c r="F281" s="57"/>
      <c r="G281" s="57"/>
      <c r="H281" s="53"/>
      <c r="I281" s="14" t="s">
        <v>675</v>
      </c>
      <c r="J281" s="34" t="s">
        <v>20</v>
      </c>
      <c r="K281" s="34" t="s">
        <v>20</v>
      </c>
      <c r="L281" s="34" t="s">
        <v>20</v>
      </c>
      <c r="M281" s="34" t="s">
        <v>20</v>
      </c>
      <c r="N281" s="34" t="s">
        <v>20</v>
      </c>
      <c r="O281" s="34" t="s">
        <v>20</v>
      </c>
      <c r="P281" s="34" t="s">
        <v>20</v>
      </c>
      <c r="Q281" s="34" t="s">
        <v>20</v>
      </c>
      <c r="R281" s="34" t="s">
        <v>20</v>
      </c>
      <c r="S281" s="34" t="s">
        <v>20</v>
      </c>
      <c r="T281" s="34">
        <v>0</v>
      </c>
      <c r="U281" s="34" t="s">
        <v>20</v>
      </c>
      <c r="V281" s="28" t="str">
        <f t="shared" si="29"/>
        <v>No</v>
      </c>
      <c r="W281" s="34" t="s">
        <v>20</v>
      </c>
      <c r="X281" s="28">
        <f t="shared" si="30"/>
        <v>0</v>
      </c>
      <c r="Y281" s="34">
        <f t="shared" si="26"/>
        <v>0</v>
      </c>
      <c r="Z281" s="34" t="s">
        <v>808</v>
      </c>
      <c r="AA281" s="34" t="s">
        <v>808</v>
      </c>
      <c r="AB281" s="29" t="str">
        <f t="shared" si="27"/>
        <v>No radiocarbon age analysis</v>
      </c>
      <c r="AC281" s="34" t="s">
        <v>20</v>
      </c>
      <c r="AD281" s="34" t="s">
        <v>21</v>
      </c>
      <c r="AE281" s="34">
        <f t="shared" si="28"/>
        <v>1</v>
      </c>
      <c r="AF281" s="34" t="s">
        <v>20</v>
      </c>
      <c r="AG281" s="35" t="s">
        <v>642</v>
      </c>
      <c r="AH281" s="34">
        <v>1</v>
      </c>
      <c r="AI281" s="34" t="s">
        <v>24</v>
      </c>
      <c r="AJ281" s="28" t="s">
        <v>23</v>
      </c>
      <c r="AK281" s="34" t="s">
        <v>20</v>
      </c>
      <c r="AL281" s="34" t="s">
        <v>24</v>
      </c>
      <c r="AM281" s="41"/>
      <c r="AN281" s="41"/>
      <c r="AO281" s="34"/>
      <c r="AP281" s="34"/>
      <c r="AQ281" s="68" t="s">
        <v>25</v>
      </c>
      <c r="AR281" s="68"/>
      <c r="AS281" s="22"/>
      <c r="AT281" s="22"/>
      <c r="AU281" s="36" t="s">
        <v>470</v>
      </c>
      <c r="AV281" s="35"/>
      <c r="AW281" s="37">
        <v>5186</v>
      </c>
      <c r="AX281" s="37">
        <v>5542</v>
      </c>
      <c r="AY281" s="35" t="s">
        <v>106</v>
      </c>
      <c r="AZ281" s="70"/>
      <c r="BA281" s="70"/>
    </row>
    <row r="282" spans="1:53" ht="26.4" x14ac:dyDescent="0.25">
      <c r="A282" s="26" t="s">
        <v>777</v>
      </c>
      <c r="B282" s="10" t="s">
        <v>677</v>
      </c>
      <c r="C282" s="56"/>
      <c r="D282" s="57"/>
      <c r="E282" s="57"/>
      <c r="F282" s="57"/>
      <c r="G282" s="57"/>
      <c r="H282" s="53"/>
      <c r="I282" s="14" t="s">
        <v>678</v>
      </c>
      <c r="J282" s="34" t="s">
        <v>20</v>
      </c>
      <c r="K282" s="34" t="s">
        <v>20</v>
      </c>
      <c r="L282" s="34" t="s">
        <v>20</v>
      </c>
      <c r="M282" s="34" t="s">
        <v>20</v>
      </c>
      <c r="N282" s="34" t="s">
        <v>20</v>
      </c>
      <c r="O282" s="34" t="s">
        <v>20</v>
      </c>
      <c r="P282" s="34" t="s">
        <v>20</v>
      </c>
      <c r="Q282" s="34" t="s">
        <v>20</v>
      </c>
      <c r="R282" s="34" t="s">
        <v>20</v>
      </c>
      <c r="S282" s="34" t="s">
        <v>20</v>
      </c>
      <c r="T282" s="34">
        <v>0</v>
      </c>
      <c r="U282" s="34" t="s">
        <v>20</v>
      </c>
      <c r="V282" s="28" t="str">
        <f t="shared" si="29"/>
        <v>No</v>
      </c>
      <c r="W282" s="34" t="s">
        <v>20</v>
      </c>
      <c r="X282" s="28">
        <f t="shared" si="30"/>
        <v>0</v>
      </c>
      <c r="Y282" s="34">
        <f t="shared" si="26"/>
        <v>0</v>
      </c>
      <c r="Z282" s="34" t="s">
        <v>808</v>
      </c>
      <c r="AA282" s="34" t="s">
        <v>808</v>
      </c>
      <c r="AB282" s="29" t="str">
        <f t="shared" si="27"/>
        <v>No radiocarbon age analysis</v>
      </c>
      <c r="AC282" s="34" t="s">
        <v>20</v>
      </c>
      <c r="AD282" s="34" t="s">
        <v>21</v>
      </c>
      <c r="AE282" s="34">
        <f t="shared" si="28"/>
        <v>1</v>
      </c>
      <c r="AF282" s="34" t="s">
        <v>20</v>
      </c>
      <c r="AG282" s="35" t="s">
        <v>642</v>
      </c>
      <c r="AH282" s="34">
        <v>1</v>
      </c>
      <c r="AI282" s="34" t="s">
        <v>24</v>
      </c>
      <c r="AJ282" s="28" t="s">
        <v>23</v>
      </c>
      <c r="AK282" s="34" t="s">
        <v>20</v>
      </c>
      <c r="AL282" s="34" t="s">
        <v>24</v>
      </c>
      <c r="AM282" s="39"/>
      <c r="AN282" s="39"/>
      <c r="AO282" s="34"/>
      <c r="AP282" s="34"/>
      <c r="AQ282" s="68" t="s">
        <v>25</v>
      </c>
      <c r="AR282" s="68"/>
      <c r="AS282" s="22"/>
      <c r="AT282" s="22"/>
      <c r="AU282" s="36" t="s">
        <v>472</v>
      </c>
      <c r="AV282" s="35"/>
      <c r="AW282" s="37">
        <v>5592</v>
      </c>
      <c r="AX282" s="37">
        <v>5881</v>
      </c>
      <c r="AY282" s="35" t="s">
        <v>106</v>
      </c>
      <c r="AZ282" s="70"/>
      <c r="BA282" s="70"/>
    </row>
    <row r="283" spans="1:53" ht="26.4" x14ac:dyDescent="0.25">
      <c r="A283" s="26" t="s">
        <v>777</v>
      </c>
      <c r="B283" s="10" t="s">
        <v>679</v>
      </c>
      <c r="C283" s="56"/>
      <c r="D283" s="57"/>
      <c r="E283" s="57"/>
      <c r="F283" s="57"/>
      <c r="G283" s="57"/>
      <c r="H283" s="53"/>
      <c r="I283" s="14" t="s">
        <v>675</v>
      </c>
      <c r="J283" s="34" t="s">
        <v>20</v>
      </c>
      <c r="K283" s="34" t="s">
        <v>20</v>
      </c>
      <c r="L283" s="34" t="s">
        <v>20</v>
      </c>
      <c r="M283" s="34" t="s">
        <v>20</v>
      </c>
      <c r="N283" s="34" t="s">
        <v>20</v>
      </c>
      <c r="O283" s="34" t="s">
        <v>20</v>
      </c>
      <c r="P283" s="34" t="s">
        <v>20</v>
      </c>
      <c r="Q283" s="34" t="s">
        <v>20</v>
      </c>
      <c r="R283" s="34" t="s">
        <v>20</v>
      </c>
      <c r="S283" s="34" t="s">
        <v>20</v>
      </c>
      <c r="T283" s="34">
        <v>0</v>
      </c>
      <c r="U283" s="34" t="s">
        <v>20</v>
      </c>
      <c r="V283" s="28" t="str">
        <f t="shared" si="29"/>
        <v>No</v>
      </c>
      <c r="W283" s="34" t="s">
        <v>20</v>
      </c>
      <c r="X283" s="28">
        <f t="shared" si="30"/>
        <v>0</v>
      </c>
      <c r="Y283" s="34">
        <f t="shared" si="26"/>
        <v>0</v>
      </c>
      <c r="Z283" s="34" t="s">
        <v>808</v>
      </c>
      <c r="AA283" s="34" t="s">
        <v>808</v>
      </c>
      <c r="AB283" s="29" t="str">
        <f t="shared" si="27"/>
        <v>No radiocarbon age analysis</v>
      </c>
      <c r="AC283" s="34" t="s">
        <v>20</v>
      </c>
      <c r="AD283" s="34" t="s">
        <v>21</v>
      </c>
      <c r="AE283" s="34">
        <f t="shared" si="28"/>
        <v>1</v>
      </c>
      <c r="AF283" s="34" t="s">
        <v>20</v>
      </c>
      <c r="AG283" s="35" t="s">
        <v>642</v>
      </c>
      <c r="AH283" s="34">
        <v>1</v>
      </c>
      <c r="AI283" s="34" t="s">
        <v>24</v>
      </c>
      <c r="AJ283" s="28" t="s">
        <v>23</v>
      </c>
      <c r="AK283" s="34" t="s">
        <v>20</v>
      </c>
      <c r="AL283" s="34" t="s">
        <v>24</v>
      </c>
      <c r="AM283" s="39"/>
      <c r="AN283" s="39"/>
      <c r="AO283" s="34"/>
      <c r="AP283" s="34"/>
      <c r="AQ283" s="68" t="s">
        <v>25</v>
      </c>
      <c r="AR283" s="68"/>
      <c r="AS283" s="22"/>
      <c r="AT283" s="22"/>
      <c r="AU283" s="36" t="s">
        <v>634</v>
      </c>
      <c r="AV283" s="35"/>
      <c r="AW283" s="37"/>
      <c r="AX283" s="37"/>
      <c r="AY283" s="35" t="s">
        <v>106</v>
      </c>
      <c r="AZ283" s="70"/>
      <c r="BA283" s="70"/>
    </row>
    <row r="284" spans="1:53" ht="26.4" x14ac:dyDescent="0.25">
      <c r="A284" s="26" t="s">
        <v>777</v>
      </c>
      <c r="B284" s="10" t="s">
        <v>680</v>
      </c>
      <c r="C284" s="56"/>
      <c r="D284" s="57"/>
      <c r="E284" s="57"/>
      <c r="F284" s="57"/>
      <c r="G284" s="57"/>
      <c r="H284" s="53"/>
      <c r="I284" s="14" t="s">
        <v>681</v>
      </c>
      <c r="J284" s="34" t="s">
        <v>20</v>
      </c>
      <c r="K284" s="34" t="s">
        <v>20</v>
      </c>
      <c r="L284" s="34" t="s">
        <v>20</v>
      </c>
      <c r="M284" s="34" t="s">
        <v>20</v>
      </c>
      <c r="N284" s="34" t="s">
        <v>20</v>
      </c>
      <c r="O284" s="34" t="s">
        <v>20</v>
      </c>
      <c r="P284" s="34" t="s">
        <v>20</v>
      </c>
      <c r="Q284" s="34" t="s">
        <v>20</v>
      </c>
      <c r="R284" s="34" t="s">
        <v>20</v>
      </c>
      <c r="S284" s="34" t="s">
        <v>20</v>
      </c>
      <c r="T284" s="34">
        <v>0</v>
      </c>
      <c r="U284" s="34" t="s">
        <v>20</v>
      </c>
      <c r="V284" s="28" t="str">
        <f t="shared" si="29"/>
        <v>No</v>
      </c>
      <c r="W284" s="34" t="s">
        <v>20</v>
      </c>
      <c r="X284" s="28">
        <f t="shared" si="30"/>
        <v>0</v>
      </c>
      <c r="Y284" s="34">
        <f t="shared" si="26"/>
        <v>0</v>
      </c>
      <c r="Z284" s="34" t="s">
        <v>808</v>
      </c>
      <c r="AA284" s="34" t="s">
        <v>808</v>
      </c>
      <c r="AB284" s="29" t="str">
        <f t="shared" si="27"/>
        <v>No radiocarbon age analysis</v>
      </c>
      <c r="AC284" s="34" t="s">
        <v>20</v>
      </c>
      <c r="AD284" s="34" t="s">
        <v>21</v>
      </c>
      <c r="AE284" s="34">
        <f t="shared" si="28"/>
        <v>1</v>
      </c>
      <c r="AF284" s="34" t="s">
        <v>20</v>
      </c>
      <c r="AG284" s="35" t="s">
        <v>642</v>
      </c>
      <c r="AH284" s="34">
        <v>1</v>
      </c>
      <c r="AI284" s="34" t="s">
        <v>24</v>
      </c>
      <c r="AJ284" s="28" t="s">
        <v>23</v>
      </c>
      <c r="AK284" s="34" t="s">
        <v>20</v>
      </c>
      <c r="AL284" s="34" t="s">
        <v>24</v>
      </c>
      <c r="AM284" s="41"/>
      <c r="AN284" s="41"/>
      <c r="AO284" s="34"/>
      <c r="AP284" s="34"/>
      <c r="AQ284" s="68" t="s">
        <v>25</v>
      </c>
      <c r="AR284" s="68"/>
      <c r="AS284" s="22"/>
      <c r="AT284" s="22"/>
      <c r="AU284" s="36" t="s">
        <v>474</v>
      </c>
      <c r="AV284" s="35"/>
      <c r="AW284" s="37">
        <v>5634</v>
      </c>
      <c r="AX284" s="37">
        <v>5913</v>
      </c>
      <c r="AY284" s="35" t="s">
        <v>106</v>
      </c>
      <c r="AZ284" s="70"/>
      <c r="BA284" s="70"/>
    </row>
    <row r="285" spans="1:53" ht="26.4" x14ac:dyDescent="0.25">
      <c r="A285" s="26" t="s">
        <v>777</v>
      </c>
      <c r="B285" s="10" t="s">
        <v>684</v>
      </c>
      <c r="C285" s="55" t="s">
        <v>682</v>
      </c>
      <c r="D285" s="58">
        <v>41.003799999999998</v>
      </c>
      <c r="E285" s="58">
        <v>-125.0462</v>
      </c>
      <c r="F285" s="58" t="s">
        <v>17</v>
      </c>
      <c r="G285" s="55" t="s">
        <v>683</v>
      </c>
      <c r="H285" s="52">
        <v>1</v>
      </c>
      <c r="I285" s="14" t="s">
        <v>685</v>
      </c>
      <c r="J285" s="34" t="s">
        <v>20</v>
      </c>
      <c r="K285" s="34" t="s">
        <v>20</v>
      </c>
      <c r="L285" s="34" t="s">
        <v>20</v>
      </c>
      <c r="M285" s="34" t="s">
        <v>20</v>
      </c>
      <c r="N285" s="34" t="s">
        <v>20</v>
      </c>
      <c r="O285" s="34" t="s">
        <v>20</v>
      </c>
      <c r="P285" s="34" t="s">
        <v>20</v>
      </c>
      <c r="Q285" s="34" t="s">
        <v>20</v>
      </c>
      <c r="R285" s="34" t="s">
        <v>20</v>
      </c>
      <c r="S285" s="34" t="s">
        <v>20</v>
      </c>
      <c r="T285" s="34">
        <v>0</v>
      </c>
      <c r="U285" s="34" t="s">
        <v>21</v>
      </c>
      <c r="V285" s="28" t="str">
        <f t="shared" si="29"/>
        <v>No</v>
      </c>
      <c r="W285" s="34" t="s">
        <v>20</v>
      </c>
      <c r="X285" s="28">
        <f t="shared" si="30"/>
        <v>1</v>
      </c>
      <c r="Y285" s="34">
        <f t="shared" si="26"/>
        <v>1</v>
      </c>
      <c r="Z285" s="34" t="s">
        <v>20</v>
      </c>
      <c r="AA285" s="34" t="s">
        <v>20</v>
      </c>
      <c r="AB285" s="29" t="str">
        <f t="shared" si="27"/>
        <v>No radiocarbon age analysis</v>
      </c>
      <c r="AC285" s="34" t="s">
        <v>20</v>
      </c>
      <c r="AD285" s="34" t="s">
        <v>21</v>
      </c>
      <c r="AE285" s="34">
        <f t="shared" si="28"/>
        <v>1</v>
      </c>
      <c r="AF285" s="34" t="s">
        <v>20</v>
      </c>
      <c r="AG285" s="35" t="s">
        <v>686</v>
      </c>
      <c r="AH285" s="34">
        <v>1</v>
      </c>
      <c r="AI285" s="34">
        <v>8</v>
      </c>
      <c r="AJ285" s="34" t="s">
        <v>374</v>
      </c>
      <c r="AK285" s="34" t="s">
        <v>20</v>
      </c>
      <c r="AL285" s="34" t="s">
        <v>24</v>
      </c>
      <c r="AM285" s="48"/>
      <c r="AN285" s="48"/>
      <c r="AO285" s="34"/>
      <c r="AP285" s="34"/>
      <c r="AQ285" s="73" t="s">
        <v>25</v>
      </c>
      <c r="AR285" s="74"/>
      <c r="AS285" s="22"/>
      <c r="AT285" s="22"/>
      <c r="AU285" s="36" t="s">
        <v>141</v>
      </c>
      <c r="AV285" s="35"/>
      <c r="AW285" s="37">
        <v>139</v>
      </c>
      <c r="AX285" s="37">
        <v>371</v>
      </c>
      <c r="AY285" s="35" t="s">
        <v>33</v>
      </c>
      <c r="AZ285" s="69" t="s">
        <v>687</v>
      </c>
      <c r="BA285" s="71" t="s">
        <v>688</v>
      </c>
    </row>
    <row r="286" spans="1:53" ht="26.4" x14ac:dyDescent="0.25">
      <c r="A286" s="26" t="s">
        <v>777</v>
      </c>
      <c r="B286" s="10" t="s">
        <v>689</v>
      </c>
      <c r="C286" s="56"/>
      <c r="D286" s="57"/>
      <c r="E286" s="57"/>
      <c r="F286" s="57"/>
      <c r="G286" s="57"/>
      <c r="H286" s="53"/>
      <c r="I286" s="14" t="s">
        <v>644</v>
      </c>
      <c r="J286" s="34" t="s">
        <v>20</v>
      </c>
      <c r="K286" s="34" t="s">
        <v>20</v>
      </c>
      <c r="L286" s="34" t="s">
        <v>20</v>
      </c>
      <c r="M286" s="34" t="s">
        <v>20</v>
      </c>
      <c r="N286" s="34" t="s">
        <v>20</v>
      </c>
      <c r="O286" s="34" t="s">
        <v>20</v>
      </c>
      <c r="P286" s="34" t="s">
        <v>20</v>
      </c>
      <c r="Q286" s="34" t="s">
        <v>20</v>
      </c>
      <c r="R286" s="34" t="s">
        <v>20</v>
      </c>
      <c r="S286" s="34" t="s">
        <v>20</v>
      </c>
      <c r="T286" s="34">
        <v>0</v>
      </c>
      <c r="U286" s="34" t="s">
        <v>21</v>
      </c>
      <c r="V286" s="28" t="str">
        <f t="shared" si="29"/>
        <v>No</v>
      </c>
      <c r="W286" s="34" t="s">
        <v>20</v>
      </c>
      <c r="X286" s="28">
        <f t="shared" si="30"/>
        <v>1</v>
      </c>
      <c r="Y286" s="34">
        <f t="shared" si="26"/>
        <v>1</v>
      </c>
      <c r="Z286" s="34" t="s">
        <v>808</v>
      </c>
      <c r="AA286" s="34" t="s">
        <v>20</v>
      </c>
      <c r="AB286" s="29" t="str">
        <f t="shared" si="27"/>
        <v>No</v>
      </c>
      <c r="AC286" s="34" t="s">
        <v>20</v>
      </c>
      <c r="AD286" s="34" t="s">
        <v>21</v>
      </c>
      <c r="AE286" s="34">
        <f t="shared" si="28"/>
        <v>1</v>
      </c>
      <c r="AF286" s="34" t="s">
        <v>20</v>
      </c>
      <c r="AG286" s="35" t="s">
        <v>686</v>
      </c>
      <c r="AH286" s="34">
        <v>1</v>
      </c>
      <c r="AI286" s="34">
        <v>18</v>
      </c>
      <c r="AJ286" s="34" t="s">
        <v>374</v>
      </c>
      <c r="AK286" s="34" t="s">
        <v>20</v>
      </c>
      <c r="AL286" s="34" t="s">
        <v>24</v>
      </c>
      <c r="AM286" s="39">
        <v>1130</v>
      </c>
      <c r="AN286" s="39">
        <v>30</v>
      </c>
      <c r="AO286" s="34">
        <v>348</v>
      </c>
      <c r="AP286" s="34">
        <v>42</v>
      </c>
      <c r="AQ286" s="27">
        <v>304</v>
      </c>
      <c r="AR286" s="27">
        <v>499</v>
      </c>
      <c r="AS286" s="22">
        <v>249</v>
      </c>
      <c r="AT286" s="22">
        <v>455.1</v>
      </c>
      <c r="AU286" s="36" t="s">
        <v>145</v>
      </c>
      <c r="AV286" s="35"/>
      <c r="AW286" s="37">
        <v>384</v>
      </c>
      <c r="AX286" s="37">
        <v>573</v>
      </c>
      <c r="AY286" s="35" t="s">
        <v>33</v>
      </c>
      <c r="AZ286" s="70"/>
      <c r="BA286" s="70"/>
    </row>
    <row r="287" spans="1:53" ht="26.4" x14ac:dyDescent="0.25">
      <c r="A287" s="26" t="s">
        <v>777</v>
      </c>
      <c r="B287" s="10" t="s">
        <v>690</v>
      </c>
      <c r="C287" s="56"/>
      <c r="D287" s="57"/>
      <c r="E287" s="57"/>
      <c r="F287" s="57"/>
      <c r="G287" s="57"/>
      <c r="H287" s="53"/>
      <c r="I287" s="14" t="s">
        <v>691</v>
      </c>
      <c r="J287" s="34" t="s">
        <v>20</v>
      </c>
      <c r="K287" s="34" t="s">
        <v>20</v>
      </c>
      <c r="L287" s="34" t="s">
        <v>20</v>
      </c>
      <c r="M287" s="34" t="s">
        <v>20</v>
      </c>
      <c r="N287" s="34" t="s">
        <v>20</v>
      </c>
      <c r="O287" s="34" t="s">
        <v>20</v>
      </c>
      <c r="P287" s="34" t="s">
        <v>20</v>
      </c>
      <c r="Q287" s="34" t="s">
        <v>20</v>
      </c>
      <c r="R287" s="34" t="s">
        <v>20</v>
      </c>
      <c r="S287" s="34" t="s">
        <v>20</v>
      </c>
      <c r="T287" s="34">
        <v>0</v>
      </c>
      <c r="U287" s="34" t="s">
        <v>20</v>
      </c>
      <c r="V287" s="28" t="str">
        <f t="shared" si="29"/>
        <v>No</v>
      </c>
      <c r="W287" s="34" t="s">
        <v>20</v>
      </c>
      <c r="X287" s="28">
        <f t="shared" si="30"/>
        <v>0</v>
      </c>
      <c r="Y287" s="34">
        <f t="shared" si="26"/>
        <v>0</v>
      </c>
      <c r="Z287" s="34" t="s">
        <v>20</v>
      </c>
      <c r="AA287" s="34" t="s">
        <v>20</v>
      </c>
      <c r="AB287" s="29" t="str">
        <f t="shared" si="27"/>
        <v>No radiocarbon age analysis</v>
      </c>
      <c r="AC287" s="34" t="s">
        <v>20</v>
      </c>
      <c r="AD287" s="34" t="s">
        <v>21</v>
      </c>
      <c r="AE287" s="34">
        <f t="shared" si="28"/>
        <v>1</v>
      </c>
      <c r="AF287" s="34" t="s">
        <v>20</v>
      </c>
      <c r="AG287" s="35" t="s">
        <v>686</v>
      </c>
      <c r="AH287" s="34">
        <v>0</v>
      </c>
      <c r="AI287" s="34">
        <v>6</v>
      </c>
      <c r="AJ287" s="34" t="s">
        <v>77</v>
      </c>
      <c r="AK287" s="34" t="s">
        <v>20</v>
      </c>
      <c r="AL287" s="34" t="s">
        <v>24</v>
      </c>
      <c r="AM287" s="41"/>
      <c r="AN287" s="41"/>
      <c r="AO287" s="34"/>
      <c r="AP287" s="34"/>
      <c r="AQ287" s="73" t="s">
        <v>25</v>
      </c>
      <c r="AR287" s="74"/>
      <c r="AS287" s="22"/>
      <c r="AT287" s="22"/>
      <c r="AU287" s="36" t="s">
        <v>426</v>
      </c>
      <c r="AV287" s="35"/>
      <c r="AW287" s="37">
        <v>426.1761610977353</v>
      </c>
      <c r="AX287" s="37">
        <v>661.22923779764767</v>
      </c>
      <c r="AY287" s="35" t="s">
        <v>106</v>
      </c>
      <c r="AZ287" s="70"/>
      <c r="BA287" s="70"/>
    </row>
    <row r="288" spans="1:53" ht="26.4" x14ac:dyDescent="0.25">
      <c r="A288" s="26" t="s">
        <v>777</v>
      </c>
      <c r="B288" s="10" t="s">
        <v>692</v>
      </c>
      <c r="C288" s="56"/>
      <c r="D288" s="57"/>
      <c r="E288" s="57"/>
      <c r="F288" s="57"/>
      <c r="G288" s="57"/>
      <c r="H288" s="53"/>
      <c r="I288" s="14" t="s">
        <v>648</v>
      </c>
      <c r="J288" s="34" t="s">
        <v>20</v>
      </c>
      <c r="K288" s="34" t="s">
        <v>20</v>
      </c>
      <c r="L288" s="34" t="s">
        <v>20</v>
      </c>
      <c r="M288" s="34" t="s">
        <v>20</v>
      </c>
      <c r="N288" s="34" t="s">
        <v>20</v>
      </c>
      <c r="O288" s="34" t="s">
        <v>20</v>
      </c>
      <c r="P288" s="34" t="s">
        <v>20</v>
      </c>
      <c r="Q288" s="34" t="s">
        <v>20</v>
      </c>
      <c r="R288" s="34" t="s">
        <v>20</v>
      </c>
      <c r="S288" s="34" t="s">
        <v>20</v>
      </c>
      <c r="T288" s="34">
        <v>0</v>
      </c>
      <c r="U288" s="34" t="s">
        <v>21</v>
      </c>
      <c r="V288" s="28" t="str">
        <f t="shared" si="29"/>
        <v>Yes</v>
      </c>
      <c r="W288" s="34" t="s">
        <v>20</v>
      </c>
      <c r="X288" s="28">
        <f t="shared" si="30"/>
        <v>2</v>
      </c>
      <c r="Y288" s="34">
        <f t="shared" si="26"/>
        <v>2</v>
      </c>
      <c r="Z288" s="34" t="s">
        <v>21</v>
      </c>
      <c r="AA288" s="34" t="s">
        <v>21</v>
      </c>
      <c r="AB288" s="29" t="str">
        <f t="shared" si="27"/>
        <v>Yes</v>
      </c>
      <c r="AC288" s="34" t="s">
        <v>20</v>
      </c>
      <c r="AD288" s="34" t="s">
        <v>21</v>
      </c>
      <c r="AE288" s="34">
        <f t="shared" si="28"/>
        <v>4</v>
      </c>
      <c r="AF288" s="34" t="s">
        <v>20</v>
      </c>
      <c r="AG288" s="35" t="s">
        <v>686</v>
      </c>
      <c r="AH288" s="38">
        <v>44563</v>
      </c>
      <c r="AI288" s="34">
        <v>17</v>
      </c>
      <c r="AJ288" s="34" t="s">
        <v>374</v>
      </c>
      <c r="AK288" s="34" t="s">
        <v>20</v>
      </c>
      <c r="AL288" s="34" t="s">
        <v>24</v>
      </c>
      <c r="AM288" s="39">
        <v>1825</v>
      </c>
      <c r="AN288" s="39">
        <v>35</v>
      </c>
      <c r="AO288" s="34">
        <v>348</v>
      </c>
      <c r="AP288" s="34">
        <v>42</v>
      </c>
      <c r="AQ288" s="17">
        <v>752</v>
      </c>
      <c r="AR288" s="17">
        <v>984</v>
      </c>
      <c r="AS288" s="22">
        <v>697.03546017084739</v>
      </c>
      <c r="AT288" s="22">
        <v>929.95236291559468</v>
      </c>
      <c r="AU288" s="36" t="s">
        <v>148</v>
      </c>
      <c r="AV288" s="35"/>
      <c r="AW288" s="37">
        <v>679</v>
      </c>
      <c r="AX288" s="37">
        <v>905</v>
      </c>
      <c r="AY288" s="35" t="s">
        <v>33</v>
      </c>
      <c r="AZ288" s="70"/>
      <c r="BA288" s="70"/>
    </row>
    <row r="289" spans="1:53" ht="26.4" x14ac:dyDescent="0.25">
      <c r="A289" s="26" t="s">
        <v>777</v>
      </c>
      <c r="B289" s="10" t="s">
        <v>693</v>
      </c>
      <c r="C289" s="56"/>
      <c r="D289" s="57"/>
      <c r="E289" s="57"/>
      <c r="F289" s="57"/>
      <c r="G289" s="57"/>
      <c r="H289" s="53"/>
      <c r="I289" s="14" t="s">
        <v>644</v>
      </c>
      <c r="J289" s="34" t="s">
        <v>20</v>
      </c>
      <c r="K289" s="34" t="s">
        <v>20</v>
      </c>
      <c r="L289" s="34" t="s">
        <v>20</v>
      </c>
      <c r="M289" s="34" t="s">
        <v>20</v>
      </c>
      <c r="N289" s="34" t="s">
        <v>20</v>
      </c>
      <c r="O289" s="34" t="s">
        <v>20</v>
      </c>
      <c r="P289" s="34" t="s">
        <v>20</v>
      </c>
      <c r="Q289" s="34" t="s">
        <v>20</v>
      </c>
      <c r="R289" s="34" t="s">
        <v>20</v>
      </c>
      <c r="S289" s="34" t="s">
        <v>20</v>
      </c>
      <c r="T289" s="34">
        <v>0</v>
      </c>
      <c r="U289" s="34" t="s">
        <v>20</v>
      </c>
      <c r="V289" s="28" t="str">
        <f t="shared" si="29"/>
        <v>No</v>
      </c>
      <c r="W289" s="34" t="s">
        <v>20</v>
      </c>
      <c r="X289" s="28">
        <f t="shared" si="30"/>
        <v>0</v>
      </c>
      <c r="Y289" s="34">
        <f t="shared" si="26"/>
        <v>0</v>
      </c>
      <c r="Z289" s="34" t="s">
        <v>808</v>
      </c>
      <c r="AA289" s="34" t="s">
        <v>21</v>
      </c>
      <c r="AB289" s="29" t="str">
        <f t="shared" si="27"/>
        <v>No radiocarbon age analysis</v>
      </c>
      <c r="AC289" s="34" t="s">
        <v>20</v>
      </c>
      <c r="AD289" s="34" t="s">
        <v>21</v>
      </c>
      <c r="AE289" s="34">
        <f t="shared" si="28"/>
        <v>2</v>
      </c>
      <c r="AF289" s="34" t="s">
        <v>20</v>
      </c>
      <c r="AG289" s="35" t="s">
        <v>686</v>
      </c>
      <c r="AH289" s="34">
        <v>1</v>
      </c>
      <c r="AI289" s="34">
        <v>12</v>
      </c>
      <c r="AJ289" s="34" t="s">
        <v>374</v>
      </c>
      <c r="AK289" s="34" t="s">
        <v>20</v>
      </c>
      <c r="AL289" s="34" t="s">
        <v>24</v>
      </c>
      <c r="AM289" s="48"/>
      <c r="AN289" s="48"/>
      <c r="AO289" s="34"/>
      <c r="AP289" s="34"/>
      <c r="AQ289" s="73" t="s">
        <v>25</v>
      </c>
      <c r="AR289" s="74"/>
      <c r="AS289" s="22"/>
      <c r="AT289" s="22"/>
      <c r="AU289" s="36" t="s">
        <v>309</v>
      </c>
      <c r="AV289" s="35"/>
      <c r="AW289" s="37">
        <v>943</v>
      </c>
      <c r="AX289" s="37">
        <v>1176</v>
      </c>
      <c r="AY289" s="35" t="s">
        <v>106</v>
      </c>
      <c r="AZ289" s="70"/>
      <c r="BA289" s="70"/>
    </row>
    <row r="290" spans="1:53" ht="26.4" x14ac:dyDescent="0.25">
      <c r="A290" s="26" t="s">
        <v>777</v>
      </c>
      <c r="B290" s="10" t="s">
        <v>694</v>
      </c>
      <c r="C290" s="56"/>
      <c r="D290" s="57"/>
      <c r="E290" s="57"/>
      <c r="F290" s="57"/>
      <c r="G290" s="57"/>
      <c r="H290" s="53"/>
      <c r="I290" s="14" t="s">
        <v>695</v>
      </c>
      <c r="J290" s="34" t="s">
        <v>20</v>
      </c>
      <c r="K290" s="34" t="s">
        <v>20</v>
      </c>
      <c r="L290" s="34" t="s">
        <v>20</v>
      </c>
      <c r="M290" s="34" t="s">
        <v>20</v>
      </c>
      <c r="N290" s="34" t="s">
        <v>20</v>
      </c>
      <c r="O290" s="34" t="s">
        <v>20</v>
      </c>
      <c r="P290" s="34" t="s">
        <v>20</v>
      </c>
      <c r="Q290" s="34" t="s">
        <v>20</v>
      </c>
      <c r="R290" s="34" t="s">
        <v>20</v>
      </c>
      <c r="S290" s="34" t="s">
        <v>20</v>
      </c>
      <c r="T290" s="34">
        <v>0</v>
      </c>
      <c r="U290" s="34" t="s">
        <v>21</v>
      </c>
      <c r="V290" s="28" t="str">
        <f t="shared" si="29"/>
        <v>No</v>
      </c>
      <c r="W290" s="34" t="s">
        <v>20</v>
      </c>
      <c r="X290" s="28">
        <f t="shared" si="30"/>
        <v>1</v>
      </c>
      <c r="Y290" s="34">
        <f t="shared" si="26"/>
        <v>1</v>
      </c>
      <c r="Z290" s="34" t="s">
        <v>808</v>
      </c>
      <c r="AA290" s="34" t="s">
        <v>21</v>
      </c>
      <c r="AB290" s="29" t="str">
        <f t="shared" si="27"/>
        <v>No radiocarbon age analysis</v>
      </c>
      <c r="AC290" s="34" t="s">
        <v>20</v>
      </c>
      <c r="AD290" s="34" t="s">
        <v>21</v>
      </c>
      <c r="AE290" s="34">
        <f t="shared" si="28"/>
        <v>2</v>
      </c>
      <c r="AF290" s="34" t="s">
        <v>20</v>
      </c>
      <c r="AG290" s="35" t="s">
        <v>686</v>
      </c>
      <c r="AH290" s="34">
        <v>1</v>
      </c>
      <c r="AI290" s="34">
        <v>18</v>
      </c>
      <c r="AJ290" s="34" t="s">
        <v>374</v>
      </c>
      <c r="AK290" s="34" t="s">
        <v>20</v>
      </c>
      <c r="AL290" s="34" t="s">
        <v>24</v>
      </c>
      <c r="AM290" s="41"/>
      <c r="AN290" s="41"/>
      <c r="AO290" s="34"/>
      <c r="AP290" s="34"/>
      <c r="AQ290" s="73" t="s">
        <v>25</v>
      </c>
      <c r="AR290" s="74"/>
      <c r="AS290" s="22"/>
      <c r="AT290" s="22"/>
      <c r="AU290" s="36" t="s">
        <v>152</v>
      </c>
      <c r="AV290" s="35"/>
      <c r="AW290" s="37">
        <v>1119</v>
      </c>
      <c r="AX290" s="37">
        <v>1348</v>
      </c>
      <c r="AY290" s="35" t="s">
        <v>33</v>
      </c>
      <c r="AZ290" s="70"/>
      <c r="BA290" s="70"/>
    </row>
    <row r="291" spans="1:53" ht="26.4" x14ac:dyDescent="0.25">
      <c r="A291" s="26" t="s">
        <v>777</v>
      </c>
      <c r="B291" s="10" t="s">
        <v>696</v>
      </c>
      <c r="C291" s="56"/>
      <c r="D291" s="57"/>
      <c r="E291" s="57"/>
      <c r="F291" s="57"/>
      <c r="G291" s="57"/>
      <c r="H291" s="53"/>
      <c r="I291" s="14" t="s">
        <v>653</v>
      </c>
      <c r="J291" s="34" t="s">
        <v>20</v>
      </c>
      <c r="K291" s="34" t="s">
        <v>20</v>
      </c>
      <c r="L291" s="34" t="s">
        <v>20</v>
      </c>
      <c r="M291" s="34" t="s">
        <v>20</v>
      </c>
      <c r="N291" s="34" t="s">
        <v>20</v>
      </c>
      <c r="O291" s="34" t="s">
        <v>20</v>
      </c>
      <c r="P291" s="34" t="s">
        <v>20</v>
      </c>
      <c r="Q291" s="34" t="s">
        <v>20</v>
      </c>
      <c r="R291" s="34" t="s">
        <v>20</v>
      </c>
      <c r="S291" s="34" t="s">
        <v>20</v>
      </c>
      <c r="T291" s="34">
        <v>0</v>
      </c>
      <c r="U291" s="34" t="s">
        <v>20</v>
      </c>
      <c r="V291" s="28" t="str">
        <f t="shared" si="29"/>
        <v>No</v>
      </c>
      <c r="W291" s="34" t="s">
        <v>20</v>
      </c>
      <c r="X291" s="28">
        <f t="shared" si="30"/>
        <v>0</v>
      </c>
      <c r="Y291" s="34">
        <f t="shared" si="26"/>
        <v>0</v>
      </c>
      <c r="Z291" s="34" t="s">
        <v>20</v>
      </c>
      <c r="AA291" s="34" t="s">
        <v>20</v>
      </c>
      <c r="AB291" s="29" t="str">
        <f t="shared" si="27"/>
        <v>No radiocarbon age analysis</v>
      </c>
      <c r="AC291" s="34" t="s">
        <v>20</v>
      </c>
      <c r="AD291" s="34" t="s">
        <v>21</v>
      </c>
      <c r="AE291" s="34">
        <f t="shared" si="28"/>
        <v>1</v>
      </c>
      <c r="AF291" s="34" t="s">
        <v>20</v>
      </c>
      <c r="AG291" s="35" t="s">
        <v>686</v>
      </c>
      <c r="AH291" s="34">
        <v>0</v>
      </c>
      <c r="AI291" s="34">
        <v>10</v>
      </c>
      <c r="AJ291" s="34" t="s">
        <v>77</v>
      </c>
      <c r="AK291" s="34" t="s">
        <v>20</v>
      </c>
      <c r="AL291" s="34" t="s">
        <v>24</v>
      </c>
      <c r="AM291" s="48"/>
      <c r="AN291" s="48"/>
      <c r="AO291" s="34"/>
      <c r="AP291" s="34"/>
      <c r="AQ291" s="73" t="s">
        <v>25</v>
      </c>
      <c r="AR291" s="74"/>
      <c r="AS291" s="22"/>
      <c r="AT291" s="22"/>
      <c r="AU291" s="36" t="s">
        <v>313</v>
      </c>
      <c r="AV291" s="35"/>
      <c r="AW291" s="37">
        <v>1285</v>
      </c>
      <c r="AX291" s="37">
        <v>1548</v>
      </c>
      <c r="AY291" s="35" t="s">
        <v>106</v>
      </c>
      <c r="AZ291" s="70"/>
      <c r="BA291" s="70"/>
    </row>
    <row r="292" spans="1:53" ht="26.4" x14ac:dyDescent="0.25">
      <c r="A292" s="26" t="s">
        <v>777</v>
      </c>
      <c r="B292" s="10" t="s">
        <v>697</v>
      </c>
      <c r="C292" s="56"/>
      <c r="D292" s="57"/>
      <c r="E292" s="57"/>
      <c r="F292" s="57"/>
      <c r="G292" s="57"/>
      <c r="H292" s="53"/>
      <c r="I292" s="14" t="s">
        <v>655</v>
      </c>
      <c r="J292" s="34" t="s">
        <v>20</v>
      </c>
      <c r="K292" s="34" t="s">
        <v>20</v>
      </c>
      <c r="L292" s="34" t="s">
        <v>20</v>
      </c>
      <c r="M292" s="34" t="s">
        <v>20</v>
      </c>
      <c r="N292" s="34" t="s">
        <v>20</v>
      </c>
      <c r="O292" s="34" t="s">
        <v>20</v>
      </c>
      <c r="P292" s="34" t="s">
        <v>20</v>
      </c>
      <c r="Q292" s="34" t="s">
        <v>20</v>
      </c>
      <c r="R292" s="34" t="s">
        <v>20</v>
      </c>
      <c r="S292" s="34" t="s">
        <v>20</v>
      </c>
      <c r="T292" s="34">
        <v>0</v>
      </c>
      <c r="U292" s="34" t="s">
        <v>21</v>
      </c>
      <c r="V292" s="28" t="str">
        <f t="shared" si="29"/>
        <v>Yes</v>
      </c>
      <c r="W292" s="34" t="s">
        <v>20</v>
      </c>
      <c r="X292" s="28">
        <f t="shared" si="30"/>
        <v>2</v>
      </c>
      <c r="Y292" s="34">
        <f t="shared" si="26"/>
        <v>2</v>
      </c>
      <c r="Z292" s="34" t="s">
        <v>21</v>
      </c>
      <c r="AA292" s="34" t="s">
        <v>21</v>
      </c>
      <c r="AB292" s="29" t="str">
        <f t="shared" si="27"/>
        <v>No radiocarbon age analysis</v>
      </c>
      <c r="AC292" s="34" t="s">
        <v>20</v>
      </c>
      <c r="AD292" s="34" t="s">
        <v>21</v>
      </c>
      <c r="AE292" s="34">
        <f t="shared" si="28"/>
        <v>3</v>
      </c>
      <c r="AF292" s="34" t="s">
        <v>20</v>
      </c>
      <c r="AG292" s="35" t="s">
        <v>686</v>
      </c>
      <c r="AH292" s="34" t="s">
        <v>235</v>
      </c>
      <c r="AI292" s="34">
        <v>23</v>
      </c>
      <c r="AJ292" s="34" t="s">
        <v>374</v>
      </c>
      <c r="AK292" s="34" t="s">
        <v>20</v>
      </c>
      <c r="AL292" s="34" t="s">
        <v>24</v>
      </c>
      <c r="AM292" s="48"/>
      <c r="AN292" s="48"/>
      <c r="AO292" s="34"/>
      <c r="AQ292" s="73" t="s">
        <v>25</v>
      </c>
      <c r="AR292" s="74"/>
      <c r="AS292" s="22"/>
      <c r="AT292" s="22"/>
      <c r="AU292" s="36" t="s">
        <v>78</v>
      </c>
      <c r="AV292" s="35"/>
      <c r="AW292" s="37">
        <v>1384</v>
      </c>
      <c r="AX292" s="37">
        <v>1731</v>
      </c>
      <c r="AY292" s="35" t="s">
        <v>33</v>
      </c>
      <c r="AZ292" s="70"/>
      <c r="BA292" s="70"/>
    </row>
    <row r="293" spans="1:53" ht="26.4" x14ac:dyDescent="0.25">
      <c r="A293" s="26" t="s">
        <v>777</v>
      </c>
      <c r="B293" s="10" t="s">
        <v>698</v>
      </c>
      <c r="C293" s="56"/>
      <c r="D293" s="57"/>
      <c r="E293" s="57"/>
      <c r="F293" s="57"/>
      <c r="G293" s="57"/>
      <c r="H293" s="53"/>
      <c r="I293" s="14" t="s">
        <v>699</v>
      </c>
      <c r="J293" s="34" t="s">
        <v>20</v>
      </c>
      <c r="K293" s="34" t="s">
        <v>20</v>
      </c>
      <c r="L293" s="34" t="s">
        <v>20</v>
      </c>
      <c r="M293" s="34" t="s">
        <v>20</v>
      </c>
      <c r="N293" s="34" t="s">
        <v>20</v>
      </c>
      <c r="O293" s="34" t="s">
        <v>20</v>
      </c>
      <c r="P293" s="34" t="s">
        <v>20</v>
      </c>
      <c r="Q293" s="34" t="s">
        <v>20</v>
      </c>
      <c r="R293" s="34" t="s">
        <v>20</v>
      </c>
      <c r="S293" s="34" t="s">
        <v>20</v>
      </c>
      <c r="T293" s="34">
        <v>0</v>
      </c>
      <c r="U293" s="34" t="s">
        <v>20</v>
      </c>
      <c r="V293" s="28" t="str">
        <f t="shared" si="29"/>
        <v>No</v>
      </c>
      <c r="W293" s="34" t="s">
        <v>20</v>
      </c>
      <c r="X293" s="28">
        <f t="shared" si="30"/>
        <v>0</v>
      </c>
      <c r="Y293" s="34">
        <f t="shared" si="26"/>
        <v>0</v>
      </c>
      <c r="Z293" s="34" t="s">
        <v>20</v>
      </c>
      <c r="AA293" s="34" t="s">
        <v>20</v>
      </c>
      <c r="AB293" s="29" t="str">
        <f t="shared" si="27"/>
        <v>No radiocarbon age analysis</v>
      </c>
      <c r="AC293" s="34" t="s">
        <v>20</v>
      </c>
      <c r="AD293" s="34" t="s">
        <v>21</v>
      </c>
      <c r="AE293" s="34">
        <f t="shared" si="28"/>
        <v>1</v>
      </c>
      <c r="AF293" s="34" t="s">
        <v>20</v>
      </c>
      <c r="AG293" s="35" t="s">
        <v>686</v>
      </c>
      <c r="AH293" s="34">
        <v>1</v>
      </c>
      <c r="AI293" s="34">
        <v>8</v>
      </c>
      <c r="AJ293" s="34" t="s">
        <v>77</v>
      </c>
      <c r="AK293" s="34" t="s">
        <v>20</v>
      </c>
      <c r="AL293" s="34" t="s">
        <v>24</v>
      </c>
      <c r="AM293" s="41"/>
      <c r="AN293" s="41"/>
      <c r="AO293" s="34"/>
      <c r="AP293" s="34"/>
      <c r="AQ293" s="73" t="s">
        <v>25</v>
      </c>
      <c r="AR293" s="74"/>
      <c r="AS293" s="22"/>
      <c r="AT293" s="22"/>
      <c r="AU293" s="36" t="s">
        <v>319</v>
      </c>
      <c r="AV293" s="35"/>
      <c r="AW293" s="37">
        <v>1662</v>
      </c>
      <c r="AX293" s="37">
        <v>1989</v>
      </c>
      <c r="AY293" s="35" t="s">
        <v>106</v>
      </c>
      <c r="AZ293" s="70"/>
      <c r="BA293" s="70"/>
    </row>
    <row r="294" spans="1:53" ht="26.4" x14ac:dyDescent="0.25">
      <c r="A294" s="26" t="s">
        <v>777</v>
      </c>
      <c r="B294" s="10" t="s">
        <v>700</v>
      </c>
      <c r="C294" s="56"/>
      <c r="D294" s="57"/>
      <c r="E294" s="57"/>
      <c r="F294" s="57"/>
      <c r="G294" s="57"/>
      <c r="H294" s="53"/>
      <c r="I294" s="14" t="s">
        <v>658</v>
      </c>
      <c r="J294" s="34" t="s">
        <v>20</v>
      </c>
      <c r="K294" s="34" t="s">
        <v>20</v>
      </c>
      <c r="L294" s="34" t="s">
        <v>20</v>
      </c>
      <c r="M294" s="34" t="s">
        <v>20</v>
      </c>
      <c r="N294" s="34" t="s">
        <v>20</v>
      </c>
      <c r="O294" s="34" t="s">
        <v>20</v>
      </c>
      <c r="P294" s="34" t="s">
        <v>20</v>
      </c>
      <c r="Q294" s="34" t="s">
        <v>20</v>
      </c>
      <c r="R294" s="34" t="s">
        <v>20</v>
      </c>
      <c r="S294" s="34" t="s">
        <v>20</v>
      </c>
      <c r="T294" s="34">
        <v>0</v>
      </c>
      <c r="U294" s="34" t="s">
        <v>21</v>
      </c>
      <c r="V294" s="28" t="str">
        <f t="shared" si="29"/>
        <v>Yes</v>
      </c>
      <c r="W294" s="34" t="s">
        <v>20</v>
      </c>
      <c r="X294" s="28">
        <f t="shared" si="30"/>
        <v>2</v>
      </c>
      <c r="Y294" s="34">
        <f t="shared" si="26"/>
        <v>2</v>
      </c>
      <c r="Z294" s="34" t="s">
        <v>21</v>
      </c>
      <c r="AA294" s="34" t="s">
        <v>21</v>
      </c>
      <c r="AB294" s="29" t="str">
        <f t="shared" si="27"/>
        <v>Yes</v>
      </c>
      <c r="AC294" s="34" t="s">
        <v>20</v>
      </c>
      <c r="AD294" s="34" t="s">
        <v>21</v>
      </c>
      <c r="AE294" s="34">
        <f t="shared" si="28"/>
        <v>4</v>
      </c>
      <c r="AF294" s="34" t="s">
        <v>20</v>
      </c>
      <c r="AG294" s="35" t="s">
        <v>686</v>
      </c>
      <c r="AH294" s="38">
        <v>44564</v>
      </c>
      <c r="AI294" s="34">
        <v>22</v>
      </c>
      <c r="AJ294" s="34" t="s">
        <v>374</v>
      </c>
      <c r="AK294" s="34" t="s">
        <v>20</v>
      </c>
      <c r="AL294" s="34" t="s">
        <v>24</v>
      </c>
      <c r="AM294" s="39">
        <v>2715</v>
      </c>
      <c r="AN294" s="39">
        <v>30</v>
      </c>
      <c r="AO294" s="34">
        <v>348</v>
      </c>
      <c r="AP294" s="34">
        <v>42</v>
      </c>
      <c r="AQ294" s="17">
        <v>1862</v>
      </c>
      <c r="AR294" s="17">
        <v>2128</v>
      </c>
      <c r="AS294" s="22">
        <v>1825.6907984141446</v>
      </c>
      <c r="AT294" s="22">
        <v>2092.0410872547172</v>
      </c>
      <c r="AU294" s="36" t="s">
        <v>257</v>
      </c>
      <c r="AV294" s="35"/>
      <c r="AW294" s="37">
        <v>1883</v>
      </c>
      <c r="AX294" s="37">
        <v>2198</v>
      </c>
      <c r="AY294" s="35" t="s">
        <v>106</v>
      </c>
      <c r="AZ294" s="70"/>
      <c r="BA294" s="70"/>
    </row>
    <row r="295" spans="1:53" ht="26.4" x14ac:dyDescent="0.25">
      <c r="A295" s="26" t="s">
        <v>777</v>
      </c>
      <c r="B295" s="10" t="s">
        <v>701</v>
      </c>
      <c r="C295" s="56"/>
      <c r="D295" s="57"/>
      <c r="E295" s="57"/>
      <c r="F295" s="57"/>
      <c r="G295" s="57"/>
      <c r="H295" s="53"/>
      <c r="I295" s="14" t="s">
        <v>658</v>
      </c>
      <c r="J295" s="34" t="s">
        <v>20</v>
      </c>
      <c r="K295" s="34" t="s">
        <v>20</v>
      </c>
      <c r="L295" s="34" t="s">
        <v>20</v>
      </c>
      <c r="M295" s="34" t="s">
        <v>20</v>
      </c>
      <c r="N295" s="34" t="s">
        <v>20</v>
      </c>
      <c r="O295" s="34" t="s">
        <v>20</v>
      </c>
      <c r="P295" s="34" t="s">
        <v>20</v>
      </c>
      <c r="Q295" s="34" t="s">
        <v>20</v>
      </c>
      <c r="R295" s="34" t="s">
        <v>20</v>
      </c>
      <c r="S295" s="34" t="s">
        <v>20</v>
      </c>
      <c r="T295" s="34">
        <v>0</v>
      </c>
      <c r="U295" s="34" t="s">
        <v>21</v>
      </c>
      <c r="V295" s="28" t="str">
        <f t="shared" si="29"/>
        <v>Yes</v>
      </c>
      <c r="W295" s="34" t="s">
        <v>20</v>
      </c>
      <c r="X295" s="28">
        <f t="shared" si="30"/>
        <v>2</v>
      </c>
      <c r="Y295" s="34">
        <f t="shared" si="26"/>
        <v>2</v>
      </c>
      <c r="Z295" s="34" t="s">
        <v>21</v>
      </c>
      <c r="AA295" s="34" t="s">
        <v>21</v>
      </c>
      <c r="AB295" s="29" t="str">
        <f t="shared" si="27"/>
        <v>No</v>
      </c>
      <c r="AC295" s="34" t="s">
        <v>20</v>
      </c>
      <c r="AD295" s="34" t="s">
        <v>21</v>
      </c>
      <c r="AE295" s="34">
        <f t="shared" si="28"/>
        <v>3</v>
      </c>
      <c r="AF295" s="34" t="s">
        <v>20</v>
      </c>
      <c r="AG295" s="35" t="s">
        <v>686</v>
      </c>
      <c r="AH295" s="34" t="s">
        <v>235</v>
      </c>
      <c r="AI295" s="34">
        <v>15</v>
      </c>
      <c r="AJ295" s="34" t="s">
        <v>374</v>
      </c>
      <c r="AK295" s="34" t="s">
        <v>20</v>
      </c>
      <c r="AL295" s="34" t="s">
        <v>24</v>
      </c>
      <c r="AM295" s="39">
        <v>2830</v>
      </c>
      <c r="AN295" s="39">
        <v>80</v>
      </c>
      <c r="AO295" s="34">
        <v>348</v>
      </c>
      <c r="AP295" s="34">
        <v>42</v>
      </c>
      <c r="AQ295" s="17">
        <v>1911</v>
      </c>
      <c r="AR295" s="17">
        <v>2335</v>
      </c>
      <c r="AS295" s="22">
        <v>1874.7531300565308</v>
      </c>
      <c r="AT295" s="22">
        <v>2298.9732820233885</v>
      </c>
      <c r="AU295" s="36" t="s">
        <v>324</v>
      </c>
      <c r="AV295" s="35"/>
      <c r="AW295" s="37">
        <v>2168</v>
      </c>
      <c r="AX295" s="37">
        <v>2456</v>
      </c>
      <c r="AY295" s="35" t="s">
        <v>106</v>
      </c>
      <c r="AZ295" s="70"/>
      <c r="BA295" s="70"/>
    </row>
    <row r="296" spans="1:53" ht="26.4" x14ac:dyDescent="0.25">
      <c r="A296" s="26" t="s">
        <v>777</v>
      </c>
      <c r="B296" s="10" t="s">
        <v>702</v>
      </c>
      <c r="C296" s="56"/>
      <c r="D296" s="57"/>
      <c r="E296" s="57"/>
      <c r="F296" s="57"/>
      <c r="G296" s="57"/>
      <c r="H296" s="53"/>
      <c r="I296" s="14" t="s">
        <v>653</v>
      </c>
      <c r="J296" s="34" t="s">
        <v>20</v>
      </c>
      <c r="K296" s="34" t="s">
        <v>20</v>
      </c>
      <c r="L296" s="34" t="s">
        <v>20</v>
      </c>
      <c r="M296" s="34" t="s">
        <v>20</v>
      </c>
      <c r="N296" s="34" t="s">
        <v>20</v>
      </c>
      <c r="O296" s="34" t="s">
        <v>20</v>
      </c>
      <c r="P296" s="34" t="s">
        <v>20</v>
      </c>
      <c r="Q296" s="34" t="s">
        <v>20</v>
      </c>
      <c r="R296" s="34" t="s">
        <v>20</v>
      </c>
      <c r="S296" s="34" t="s">
        <v>20</v>
      </c>
      <c r="T296" s="34">
        <v>0</v>
      </c>
      <c r="U296" s="34" t="s">
        <v>21</v>
      </c>
      <c r="V296" s="28" t="str">
        <f t="shared" si="29"/>
        <v>No</v>
      </c>
      <c r="W296" s="34" t="s">
        <v>20</v>
      </c>
      <c r="X296" s="28">
        <f t="shared" si="30"/>
        <v>1</v>
      </c>
      <c r="Y296" s="34">
        <f t="shared" si="26"/>
        <v>1</v>
      </c>
      <c r="Z296" s="34" t="s">
        <v>808</v>
      </c>
      <c r="AA296" s="34" t="s">
        <v>21</v>
      </c>
      <c r="AB296" s="29" t="str">
        <f t="shared" si="27"/>
        <v>No radiocarbon age analysis</v>
      </c>
      <c r="AC296" s="34" t="s">
        <v>20</v>
      </c>
      <c r="AD296" s="34" t="s">
        <v>21</v>
      </c>
      <c r="AE296" s="34">
        <f t="shared" si="28"/>
        <v>2</v>
      </c>
      <c r="AF296" s="34" t="s">
        <v>20</v>
      </c>
      <c r="AG296" s="35" t="s">
        <v>686</v>
      </c>
      <c r="AH296" s="38">
        <v>44563</v>
      </c>
      <c r="AI296" s="34" t="s">
        <v>24</v>
      </c>
      <c r="AJ296" s="34" t="s">
        <v>374</v>
      </c>
      <c r="AK296" s="34" t="s">
        <v>20</v>
      </c>
      <c r="AL296" s="34" t="s">
        <v>24</v>
      </c>
      <c r="AM296" s="41"/>
      <c r="AN296" s="41"/>
      <c r="AO296" s="34"/>
      <c r="AP296" s="34"/>
      <c r="AQ296" s="68" t="s">
        <v>25</v>
      </c>
      <c r="AR296" s="68"/>
      <c r="AS296" s="22"/>
      <c r="AT296" s="22"/>
      <c r="AU296" s="36" t="s">
        <v>32</v>
      </c>
      <c r="AV296" s="35"/>
      <c r="AW296" s="37">
        <v>2389</v>
      </c>
      <c r="AX296" s="37">
        <v>2673</v>
      </c>
      <c r="AY296" s="35" t="s">
        <v>33</v>
      </c>
      <c r="AZ296" s="70"/>
      <c r="BA296" s="70"/>
    </row>
    <row r="297" spans="1:53" ht="26.4" x14ac:dyDescent="0.25">
      <c r="A297" s="26" t="s">
        <v>777</v>
      </c>
      <c r="B297" s="10" t="s">
        <v>703</v>
      </c>
      <c r="C297" s="56"/>
      <c r="D297" s="57"/>
      <c r="E297" s="57"/>
      <c r="F297" s="57"/>
      <c r="G297" s="57"/>
      <c r="H297" s="53"/>
      <c r="I297" s="14" t="s">
        <v>704</v>
      </c>
      <c r="J297" s="34" t="s">
        <v>20</v>
      </c>
      <c r="K297" s="34" t="s">
        <v>20</v>
      </c>
      <c r="L297" s="34" t="s">
        <v>20</v>
      </c>
      <c r="M297" s="34" t="s">
        <v>20</v>
      </c>
      <c r="N297" s="34" t="s">
        <v>20</v>
      </c>
      <c r="O297" s="34" t="s">
        <v>20</v>
      </c>
      <c r="P297" s="34" t="s">
        <v>20</v>
      </c>
      <c r="Q297" s="34" t="s">
        <v>20</v>
      </c>
      <c r="R297" s="34" t="s">
        <v>20</v>
      </c>
      <c r="S297" s="34" t="s">
        <v>20</v>
      </c>
      <c r="T297" s="34">
        <v>0</v>
      </c>
      <c r="U297" s="34" t="s">
        <v>21</v>
      </c>
      <c r="V297" s="28" t="str">
        <f t="shared" si="29"/>
        <v>No</v>
      </c>
      <c r="W297" s="34" t="s">
        <v>20</v>
      </c>
      <c r="X297" s="28">
        <f t="shared" si="30"/>
        <v>1</v>
      </c>
      <c r="Y297" s="34">
        <f t="shared" si="26"/>
        <v>1</v>
      </c>
      <c r="Z297" s="34" t="s">
        <v>808</v>
      </c>
      <c r="AA297" s="34" t="s">
        <v>21</v>
      </c>
      <c r="AB297" s="29" t="str">
        <f t="shared" si="27"/>
        <v>No radiocarbon age analysis</v>
      </c>
      <c r="AC297" s="34" t="s">
        <v>20</v>
      </c>
      <c r="AD297" s="34" t="s">
        <v>21</v>
      </c>
      <c r="AE297" s="34">
        <f t="shared" si="28"/>
        <v>2</v>
      </c>
      <c r="AF297" s="34" t="s">
        <v>20</v>
      </c>
      <c r="AG297" s="35" t="s">
        <v>686</v>
      </c>
      <c r="AH297" s="34">
        <v>1</v>
      </c>
      <c r="AI297" s="34" t="s">
        <v>24</v>
      </c>
      <c r="AJ297" s="34" t="s">
        <v>374</v>
      </c>
      <c r="AK297" s="34" t="s">
        <v>20</v>
      </c>
      <c r="AL297" s="34" t="s">
        <v>24</v>
      </c>
      <c r="AM297" s="39"/>
      <c r="AN297" s="39"/>
      <c r="AO297" s="34"/>
      <c r="AP297" s="34"/>
      <c r="AQ297" s="68" t="s">
        <v>25</v>
      </c>
      <c r="AR297" s="68"/>
      <c r="AS297" s="22"/>
      <c r="AT297" s="22"/>
      <c r="AU297" s="36" t="s">
        <v>83</v>
      </c>
      <c r="AV297" s="35"/>
      <c r="AW297" s="37">
        <v>2865</v>
      </c>
      <c r="AX297" s="37">
        <v>3162</v>
      </c>
      <c r="AY297" s="35" t="s">
        <v>33</v>
      </c>
      <c r="AZ297" s="70"/>
      <c r="BA297" s="70"/>
    </row>
    <row r="298" spans="1:53" ht="26.4" x14ac:dyDescent="0.25">
      <c r="A298" s="26" t="s">
        <v>777</v>
      </c>
      <c r="B298" s="10" t="s">
        <v>705</v>
      </c>
      <c r="C298" s="56"/>
      <c r="D298" s="57"/>
      <c r="E298" s="57"/>
      <c r="F298" s="57"/>
      <c r="G298" s="57"/>
      <c r="H298" s="53"/>
      <c r="I298" s="14" t="s">
        <v>706</v>
      </c>
      <c r="J298" s="34" t="s">
        <v>20</v>
      </c>
      <c r="K298" s="34" t="s">
        <v>20</v>
      </c>
      <c r="L298" s="34" t="s">
        <v>20</v>
      </c>
      <c r="M298" s="34" t="s">
        <v>20</v>
      </c>
      <c r="N298" s="34" t="s">
        <v>20</v>
      </c>
      <c r="O298" s="34" t="s">
        <v>20</v>
      </c>
      <c r="P298" s="34" t="s">
        <v>20</v>
      </c>
      <c r="Q298" s="34" t="s">
        <v>20</v>
      </c>
      <c r="R298" s="34" t="s">
        <v>20</v>
      </c>
      <c r="S298" s="34" t="s">
        <v>20</v>
      </c>
      <c r="T298" s="34">
        <v>0</v>
      </c>
      <c r="U298" s="34" t="s">
        <v>20</v>
      </c>
      <c r="V298" s="28" t="str">
        <f t="shared" si="29"/>
        <v>No</v>
      </c>
      <c r="W298" s="34" t="s">
        <v>20</v>
      </c>
      <c r="X298" s="28">
        <f t="shared" si="30"/>
        <v>0</v>
      </c>
      <c r="Y298" s="34">
        <f t="shared" si="26"/>
        <v>0</v>
      </c>
      <c r="Z298" s="34" t="s">
        <v>20</v>
      </c>
      <c r="AA298" s="34" t="s">
        <v>20</v>
      </c>
      <c r="AB298" s="29" t="str">
        <f t="shared" si="27"/>
        <v>No radiocarbon age analysis</v>
      </c>
      <c r="AC298" s="34" t="s">
        <v>20</v>
      </c>
      <c r="AD298" s="34" t="s">
        <v>21</v>
      </c>
      <c r="AE298" s="34">
        <f t="shared" si="28"/>
        <v>1</v>
      </c>
      <c r="AF298" s="34" t="s">
        <v>20</v>
      </c>
      <c r="AG298" s="35" t="s">
        <v>686</v>
      </c>
      <c r="AH298" s="34">
        <v>1</v>
      </c>
      <c r="AI298" s="34" t="s">
        <v>24</v>
      </c>
      <c r="AJ298" s="34" t="s">
        <v>374</v>
      </c>
      <c r="AK298" s="34" t="s">
        <v>20</v>
      </c>
      <c r="AL298" s="34" t="s">
        <v>24</v>
      </c>
      <c r="AM298" s="39"/>
      <c r="AN298" s="39"/>
      <c r="AO298" s="34"/>
      <c r="AP298" s="34"/>
      <c r="AQ298" s="68" t="s">
        <v>25</v>
      </c>
      <c r="AR298" s="68"/>
      <c r="AS298" s="22"/>
      <c r="AT298" s="22"/>
      <c r="AU298" s="36" t="s">
        <v>85</v>
      </c>
      <c r="AV298" s="35"/>
      <c r="AW298" s="37">
        <v>3287</v>
      </c>
      <c r="AX298" s="37">
        <v>3596</v>
      </c>
      <c r="AY298" s="35" t="s">
        <v>33</v>
      </c>
      <c r="AZ298" s="70"/>
      <c r="BA298" s="70"/>
    </row>
    <row r="299" spans="1:53" ht="26.4" x14ac:dyDescent="0.25">
      <c r="A299" s="26" t="s">
        <v>777</v>
      </c>
      <c r="B299" s="10" t="s">
        <v>707</v>
      </c>
      <c r="C299" s="56"/>
      <c r="D299" s="57"/>
      <c r="E299" s="57"/>
      <c r="F299" s="57"/>
      <c r="G299" s="57"/>
      <c r="H299" s="53"/>
      <c r="I299" s="14" t="s">
        <v>663</v>
      </c>
      <c r="J299" s="34" t="s">
        <v>20</v>
      </c>
      <c r="K299" s="34" t="s">
        <v>20</v>
      </c>
      <c r="L299" s="34" t="s">
        <v>20</v>
      </c>
      <c r="M299" s="34" t="s">
        <v>20</v>
      </c>
      <c r="N299" s="34" t="s">
        <v>20</v>
      </c>
      <c r="O299" s="34" t="s">
        <v>20</v>
      </c>
      <c r="P299" s="34" t="s">
        <v>20</v>
      </c>
      <c r="Q299" s="34" t="s">
        <v>20</v>
      </c>
      <c r="R299" s="34" t="s">
        <v>20</v>
      </c>
      <c r="S299" s="34" t="s">
        <v>20</v>
      </c>
      <c r="T299" s="34">
        <v>0</v>
      </c>
      <c r="U299" s="34" t="s">
        <v>21</v>
      </c>
      <c r="V299" s="28" t="str">
        <f t="shared" si="29"/>
        <v>No</v>
      </c>
      <c r="W299" s="34" t="s">
        <v>20</v>
      </c>
      <c r="X299" s="28">
        <f t="shared" si="30"/>
        <v>1</v>
      </c>
      <c r="Y299" s="34">
        <f t="shared" si="26"/>
        <v>1</v>
      </c>
      <c r="Z299" s="34" t="s">
        <v>808</v>
      </c>
      <c r="AA299" s="34" t="s">
        <v>21</v>
      </c>
      <c r="AB299" s="29" t="str">
        <f t="shared" si="27"/>
        <v>No radiocarbon age analysis</v>
      </c>
      <c r="AC299" s="34" t="s">
        <v>20</v>
      </c>
      <c r="AD299" s="34" t="s">
        <v>21</v>
      </c>
      <c r="AE299" s="34">
        <f t="shared" si="28"/>
        <v>2</v>
      </c>
      <c r="AF299" s="34" t="s">
        <v>20</v>
      </c>
      <c r="AG299" s="35" t="s">
        <v>686</v>
      </c>
      <c r="AH299" s="38">
        <v>44596</v>
      </c>
      <c r="AI299" s="34" t="s">
        <v>24</v>
      </c>
      <c r="AJ299" s="34" t="s">
        <v>374</v>
      </c>
      <c r="AK299" s="34" t="s">
        <v>20</v>
      </c>
      <c r="AL299" s="34" t="s">
        <v>24</v>
      </c>
      <c r="AM299" s="41"/>
      <c r="AN299" s="41"/>
      <c r="AO299" s="34"/>
      <c r="AP299" s="34"/>
      <c r="AQ299" s="68" t="s">
        <v>25</v>
      </c>
      <c r="AR299" s="68"/>
      <c r="AS299" s="22"/>
      <c r="AT299" s="22"/>
      <c r="AU299" s="36" t="s">
        <v>453</v>
      </c>
      <c r="AV299" s="35"/>
      <c r="AW299" s="37">
        <v>3440</v>
      </c>
      <c r="AX299" s="37">
        <v>3755</v>
      </c>
      <c r="AY299" s="35" t="s">
        <v>106</v>
      </c>
      <c r="AZ299" s="70"/>
      <c r="BA299" s="70"/>
    </row>
    <row r="300" spans="1:53" ht="26.4" x14ac:dyDescent="0.25">
      <c r="A300" s="26" t="s">
        <v>777</v>
      </c>
      <c r="B300" s="10" t="s">
        <v>708</v>
      </c>
      <c r="C300" s="56"/>
      <c r="D300" s="57"/>
      <c r="E300" s="57"/>
      <c r="F300" s="57"/>
      <c r="G300" s="57"/>
      <c r="H300" s="53"/>
      <c r="I300" s="14" t="s">
        <v>665</v>
      </c>
      <c r="J300" s="34" t="s">
        <v>20</v>
      </c>
      <c r="K300" s="34" t="s">
        <v>20</v>
      </c>
      <c r="L300" s="34" t="s">
        <v>20</v>
      </c>
      <c r="M300" s="34" t="s">
        <v>20</v>
      </c>
      <c r="N300" s="34" t="s">
        <v>20</v>
      </c>
      <c r="O300" s="34" t="s">
        <v>20</v>
      </c>
      <c r="P300" s="34" t="s">
        <v>20</v>
      </c>
      <c r="Q300" s="34" t="s">
        <v>20</v>
      </c>
      <c r="R300" s="34" t="s">
        <v>20</v>
      </c>
      <c r="S300" s="34" t="s">
        <v>20</v>
      </c>
      <c r="T300" s="34">
        <v>0</v>
      </c>
      <c r="U300" s="34" t="s">
        <v>21</v>
      </c>
      <c r="V300" s="28" t="str">
        <f t="shared" si="29"/>
        <v>Yes</v>
      </c>
      <c r="W300" s="34" t="s">
        <v>20</v>
      </c>
      <c r="X300" s="28">
        <f t="shared" si="30"/>
        <v>2</v>
      </c>
      <c r="Y300" s="34">
        <f t="shared" si="26"/>
        <v>2</v>
      </c>
      <c r="Z300" s="34" t="s">
        <v>21</v>
      </c>
      <c r="AA300" s="34" t="s">
        <v>21</v>
      </c>
      <c r="AB300" s="29" t="str">
        <f t="shared" si="27"/>
        <v>No radiocarbon age analysis</v>
      </c>
      <c r="AC300" s="34" t="s">
        <v>20</v>
      </c>
      <c r="AD300" s="34" t="s">
        <v>21</v>
      </c>
      <c r="AE300" s="34">
        <f t="shared" si="28"/>
        <v>3</v>
      </c>
      <c r="AF300" s="34" t="s">
        <v>20</v>
      </c>
      <c r="AG300" s="35" t="s">
        <v>686</v>
      </c>
      <c r="AH300" s="34">
        <v>3</v>
      </c>
      <c r="AI300" s="34" t="s">
        <v>24</v>
      </c>
      <c r="AJ300" s="34" t="s">
        <v>374</v>
      </c>
      <c r="AK300" s="34" t="s">
        <v>20</v>
      </c>
      <c r="AL300" s="34" t="s">
        <v>24</v>
      </c>
      <c r="AM300" s="39"/>
      <c r="AN300" s="39"/>
      <c r="AO300" s="34"/>
      <c r="AP300" s="34"/>
      <c r="AQ300" s="68" t="s">
        <v>25</v>
      </c>
      <c r="AR300" s="68"/>
      <c r="AS300" s="22"/>
      <c r="AT300" s="22"/>
      <c r="AU300" s="36" t="s">
        <v>456</v>
      </c>
      <c r="AV300" s="35"/>
      <c r="AW300" s="37">
        <v>3697</v>
      </c>
      <c r="AX300" s="37">
        <v>4063</v>
      </c>
      <c r="AY300" s="35" t="s">
        <v>106</v>
      </c>
      <c r="AZ300" s="70"/>
      <c r="BA300" s="70"/>
    </row>
    <row r="301" spans="1:53" ht="26.4" x14ac:dyDescent="0.25">
      <c r="A301" s="26" t="s">
        <v>777</v>
      </c>
      <c r="B301" s="10" t="s">
        <v>709</v>
      </c>
      <c r="C301" s="56"/>
      <c r="D301" s="57"/>
      <c r="E301" s="57"/>
      <c r="F301" s="57"/>
      <c r="G301" s="57"/>
      <c r="H301" s="53"/>
      <c r="I301" s="14" t="s">
        <v>665</v>
      </c>
      <c r="J301" s="34" t="s">
        <v>20</v>
      </c>
      <c r="K301" s="34" t="s">
        <v>20</v>
      </c>
      <c r="L301" s="34" t="s">
        <v>20</v>
      </c>
      <c r="M301" s="34" t="s">
        <v>20</v>
      </c>
      <c r="N301" s="34" t="s">
        <v>20</v>
      </c>
      <c r="O301" s="34" t="s">
        <v>20</v>
      </c>
      <c r="P301" s="34" t="s">
        <v>20</v>
      </c>
      <c r="Q301" s="34" t="s">
        <v>20</v>
      </c>
      <c r="R301" s="34" t="s">
        <v>20</v>
      </c>
      <c r="S301" s="34" t="s">
        <v>20</v>
      </c>
      <c r="T301" s="34">
        <v>0</v>
      </c>
      <c r="U301" s="34" t="s">
        <v>21</v>
      </c>
      <c r="V301" s="28" t="str">
        <f t="shared" si="29"/>
        <v>No</v>
      </c>
      <c r="W301" s="34" t="s">
        <v>20</v>
      </c>
      <c r="X301" s="28">
        <f t="shared" si="30"/>
        <v>1</v>
      </c>
      <c r="Y301" s="34">
        <f t="shared" si="26"/>
        <v>1</v>
      </c>
      <c r="Z301" s="34" t="s">
        <v>808</v>
      </c>
      <c r="AA301" s="34" t="s">
        <v>21</v>
      </c>
      <c r="AB301" s="29" t="str">
        <f t="shared" si="27"/>
        <v>No radiocarbon age analysis</v>
      </c>
      <c r="AC301" s="34" t="s">
        <v>20</v>
      </c>
      <c r="AD301" s="34" t="s">
        <v>21</v>
      </c>
      <c r="AE301" s="34">
        <f t="shared" si="28"/>
        <v>2</v>
      </c>
      <c r="AF301" s="34" t="s">
        <v>20</v>
      </c>
      <c r="AG301" s="35" t="s">
        <v>686</v>
      </c>
      <c r="AH301" s="34" t="s">
        <v>710</v>
      </c>
      <c r="AI301" s="34" t="s">
        <v>24</v>
      </c>
      <c r="AJ301" s="34" t="s">
        <v>374</v>
      </c>
      <c r="AK301" s="34" t="s">
        <v>20</v>
      </c>
      <c r="AL301" s="34" t="s">
        <v>24</v>
      </c>
      <c r="AM301" s="39"/>
      <c r="AN301" s="39"/>
      <c r="AO301" s="34"/>
      <c r="AP301" s="34"/>
      <c r="AQ301" s="68" t="s">
        <v>25</v>
      </c>
      <c r="AR301" s="68"/>
      <c r="AS301" s="22"/>
      <c r="AT301" s="22"/>
      <c r="AU301" s="36" t="s">
        <v>88</v>
      </c>
      <c r="AV301" s="35"/>
      <c r="AW301" s="37">
        <v>3918</v>
      </c>
      <c r="AX301" s="37">
        <v>4278</v>
      </c>
      <c r="AY301" s="35" t="s">
        <v>33</v>
      </c>
      <c r="AZ301" s="70"/>
      <c r="BA301" s="70"/>
    </row>
    <row r="302" spans="1:53" ht="26.4" x14ac:dyDescent="0.25">
      <c r="A302" s="26" t="s">
        <v>777</v>
      </c>
      <c r="B302" s="10" t="s">
        <v>711</v>
      </c>
      <c r="C302" s="56"/>
      <c r="D302" s="57"/>
      <c r="E302" s="57"/>
      <c r="F302" s="57"/>
      <c r="G302" s="57"/>
      <c r="H302" s="53"/>
      <c r="I302" s="14" t="s">
        <v>665</v>
      </c>
      <c r="J302" s="34" t="s">
        <v>20</v>
      </c>
      <c r="K302" s="34" t="s">
        <v>20</v>
      </c>
      <c r="L302" s="34" t="s">
        <v>20</v>
      </c>
      <c r="M302" s="34" t="s">
        <v>20</v>
      </c>
      <c r="N302" s="34" t="s">
        <v>20</v>
      </c>
      <c r="O302" s="34" t="s">
        <v>20</v>
      </c>
      <c r="P302" s="34" t="s">
        <v>20</v>
      </c>
      <c r="Q302" s="34" t="s">
        <v>20</v>
      </c>
      <c r="R302" s="34" t="s">
        <v>20</v>
      </c>
      <c r="S302" s="34" t="s">
        <v>20</v>
      </c>
      <c r="T302" s="34">
        <v>0</v>
      </c>
      <c r="U302" s="34" t="s">
        <v>21</v>
      </c>
      <c r="V302" s="28" t="str">
        <f t="shared" si="29"/>
        <v>No</v>
      </c>
      <c r="W302" s="34" t="s">
        <v>20</v>
      </c>
      <c r="X302" s="28">
        <f t="shared" si="30"/>
        <v>1</v>
      </c>
      <c r="Y302" s="34">
        <f t="shared" si="26"/>
        <v>1</v>
      </c>
      <c r="Z302" s="34" t="s">
        <v>808</v>
      </c>
      <c r="AA302" s="34" t="s">
        <v>21</v>
      </c>
      <c r="AB302" s="29" t="str">
        <f t="shared" si="27"/>
        <v>No radiocarbon age analysis</v>
      </c>
      <c r="AC302" s="34" t="s">
        <v>20</v>
      </c>
      <c r="AD302" s="34" t="s">
        <v>21</v>
      </c>
      <c r="AE302" s="34">
        <f t="shared" si="28"/>
        <v>2</v>
      </c>
      <c r="AF302" s="34" t="s">
        <v>20</v>
      </c>
      <c r="AG302" s="35" t="s">
        <v>686</v>
      </c>
      <c r="AH302" s="38">
        <v>44595</v>
      </c>
      <c r="AI302" s="34" t="s">
        <v>24</v>
      </c>
      <c r="AJ302" s="34" t="s">
        <v>374</v>
      </c>
      <c r="AK302" s="34" t="s">
        <v>20</v>
      </c>
      <c r="AL302" s="34" t="s">
        <v>24</v>
      </c>
      <c r="AM302" s="41"/>
      <c r="AN302" s="41"/>
      <c r="AO302" s="34"/>
      <c r="AP302" s="34"/>
      <c r="AQ302" s="68" t="s">
        <v>25</v>
      </c>
      <c r="AR302" s="68"/>
      <c r="AS302" s="22"/>
      <c r="AT302" s="22"/>
      <c r="AU302" s="36" t="s">
        <v>270</v>
      </c>
      <c r="AV302" s="35"/>
      <c r="AW302" s="37">
        <v>4270</v>
      </c>
      <c r="AX302" s="37">
        <v>4598</v>
      </c>
      <c r="AY302" s="35" t="s">
        <v>106</v>
      </c>
      <c r="AZ302" s="70"/>
      <c r="BA302" s="70"/>
    </row>
    <row r="303" spans="1:53" ht="26.4" x14ac:dyDescent="0.25">
      <c r="A303" s="26" t="s">
        <v>777</v>
      </c>
      <c r="B303" s="7" t="s">
        <v>714</v>
      </c>
      <c r="C303" s="55" t="s">
        <v>712</v>
      </c>
      <c r="D303" s="58">
        <v>41.087181999999999</v>
      </c>
      <c r="E303" s="58">
        <v>-125.01957299999999</v>
      </c>
      <c r="F303" s="58" t="s">
        <v>17</v>
      </c>
      <c r="G303" s="58" t="s">
        <v>713</v>
      </c>
      <c r="H303" s="54">
        <v>2</v>
      </c>
      <c r="I303" s="10" t="s">
        <v>715</v>
      </c>
      <c r="J303" s="34" t="s">
        <v>20</v>
      </c>
      <c r="K303" s="34" t="s">
        <v>20</v>
      </c>
      <c r="L303" s="34" t="s">
        <v>20</v>
      </c>
      <c r="M303" s="34" t="s">
        <v>20</v>
      </c>
      <c r="N303" s="34" t="s">
        <v>20</v>
      </c>
      <c r="O303" s="34" t="s">
        <v>20</v>
      </c>
      <c r="P303" s="34" t="s">
        <v>20</v>
      </c>
      <c r="Q303" s="34" t="s">
        <v>20</v>
      </c>
      <c r="R303" s="34" t="s">
        <v>21</v>
      </c>
      <c r="S303" s="34" t="s">
        <v>20</v>
      </c>
      <c r="T303" s="34">
        <v>1</v>
      </c>
      <c r="U303" s="34" t="s">
        <v>21</v>
      </c>
      <c r="V303" s="28" t="str">
        <f t="shared" si="29"/>
        <v>Yes</v>
      </c>
      <c r="W303" s="34" t="s">
        <v>20</v>
      </c>
      <c r="X303" s="28">
        <f t="shared" si="30"/>
        <v>2</v>
      </c>
      <c r="Y303" s="34">
        <f t="shared" si="26"/>
        <v>3</v>
      </c>
      <c r="Z303" s="34" t="s">
        <v>21</v>
      </c>
      <c r="AA303" s="34" t="s">
        <v>21</v>
      </c>
      <c r="AB303" s="29" t="str">
        <f t="shared" si="27"/>
        <v>Yes</v>
      </c>
      <c r="AC303" s="34" t="s">
        <v>20</v>
      </c>
      <c r="AD303" s="34" t="s">
        <v>21</v>
      </c>
      <c r="AE303" s="34">
        <f t="shared" si="28"/>
        <v>4</v>
      </c>
      <c r="AF303" s="34" t="s">
        <v>20</v>
      </c>
      <c r="AG303" s="35" t="s">
        <v>716</v>
      </c>
      <c r="AH303" s="34" t="s">
        <v>413</v>
      </c>
      <c r="AI303" s="34" t="s">
        <v>24</v>
      </c>
      <c r="AJ303" s="34" t="s">
        <v>374</v>
      </c>
      <c r="AK303" s="34" t="s">
        <v>20</v>
      </c>
      <c r="AL303" s="34" t="s">
        <v>24</v>
      </c>
      <c r="AM303" s="39">
        <v>955</v>
      </c>
      <c r="AN303" s="39">
        <v>40</v>
      </c>
      <c r="AO303" s="34">
        <v>190</v>
      </c>
      <c r="AP303" s="34">
        <v>36</v>
      </c>
      <c r="AQ303" s="17">
        <v>98</v>
      </c>
      <c r="AR303" s="17">
        <v>412</v>
      </c>
      <c r="AS303" s="22">
        <v>67.254600261085784</v>
      </c>
      <c r="AT303" s="22">
        <v>381.37770853239562</v>
      </c>
      <c r="AU303" s="35" t="s">
        <v>141</v>
      </c>
      <c r="AV303" s="35"/>
      <c r="AW303" s="37">
        <v>139</v>
      </c>
      <c r="AX303" s="37">
        <v>371</v>
      </c>
      <c r="AY303" s="35" t="s">
        <v>33</v>
      </c>
      <c r="AZ303" s="75" t="s">
        <v>69</v>
      </c>
      <c r="BA303" s="69" t="s">
        <v>717</v>
      </c>
    </row>
    <row r="304" spans="1:53" ht="26.4" x14ac:dyDescent="0.25">
      <c r="A304" s="26" t="s">
        <v>777</v>
      </c>
      <c r="B304" s="7" t="s">
        <v>718</v>
      </c>
      <c r="C304" s="55"/>
      <c r="D304" s="58"/>
      <c r="E304" s="58"/>
      <c r="F304" s="58"/>
      <c r="G304" s="58"/>
      <c r="H304" s="54"/>
      <c r="I304" s="10" t="s">
        <v>719</v>
      </c>
      <c r="J304" s="34" t="s">
        <v>20</v>
      </c>
      <c r="K304" s="34" t="s">
        <v>20</v>
      </c>
      <c r="L304" s="34" t="s">
        <v>20</v>
      </c>
      <c r="M304" s="34" t="s">
        <v>20</v>
      </c>
      <c r="N304" s="34" t="s">
        <v>20</v>
      </c>
      <c r="O304" s="34" t="s">
        <v>20</v>
      </c>
      <c r="P304" s="34" t="s">
        <v>20</v>
      </c>
      <c r="Q304" s="34" t="s">
        <v>20</v>
      </c>
      <c r="R304" s="34" t="s">
        <v>21</v>
      </c>
      <c r="S304" s="34" t="s">
        <v>20</v>
      </c>
      <c r="T304" s="34">
        <v>1</v>
      </c>
      <c r="U304" s="34" t="s">
        <v>21</v>
      </c>
      <c r="V304" s="28" t="str">
        <f t="shared" si="29"/>
        <v>Yes</v>
      </c>
      <c r="W304" s="34" t="s">
        <v>20</v>
      </c>
      <c r="X304" s="28">
        <f t="shared" si="30"/>
        <v>2</v>
      </c>
      <c r="Y304" s="34">
        <f t="shared" si="26"/>
        <v>3</v>
      </c>
      <c r="Z304" s="34" t="s">
        <v>21</v>
      </c>
      <c r="AA304" s="34" t="s">
        <v>808</v>
      </c>
      <c r="AB304" s="29" t="str">
        <f t="shared" si="27"/>
        <v>Yes</v>
      </c>
      <c r="AC304" s="34" t="s">
        <v>20</v>
      </c>
      <c r="AD304" s="34" t="s">
        <v>21</v>
      </c>
      <c r="AE304" s="34">
        <f t="shared" si="28"/>
        <v>3</v>
      </c>
      <c r="AF304" s="34" t="s">
        <v>20</v>
      </c>
      <c r="AG304" s="35" t="s">
        <v>720</v>
      </c>
      <c r="AH304" s="34">
        <v>1</v>
      </c>
      <c r="AI304" s="34" t="s">
        <v>24</v>
      </c>
      <c r="AJ304" s="28" t="s">
        <v>23</v>
      </c>
      <c r="AK304" s="34" t="s">
        <v>20</v>
      </c>
      <c r="AL304" s="34" t="s">
        <v>24</v>
      </c>
      <c r="AM304" s="39">
        <v>1335</v>
      </c>
      <c r="AN304" s="39">
        <v>40</v>
      </c>
      <c r="AO304" s="34">
        <v>190</v>
      </c>
      <c r="AP304" s="34">
        <v>36</v>
      </c>
      <c r="AQ304" s="17">
        <v>509</v>
      </c>
      <c r="AR304" s="17">
        <v>651</v>
      </c>
      <c r="AS304" s="22">
        <v>475.08274472456225</v>
      </c>
      <c r="AT304" s="22">
        <v>617.35321751230094</v>
      </c>
      <c r="AU304" s="35" t="s">
        <v>145</v>
      </c>
      <c r="AV304" s="35"/>
      <c r="AW304" s="37">
        <v>384</v>
      </c>
      <c r="AX304" s="37">
        <v>573</v>
      </c>
      <c r="AY304" s="35" t="s">
        <v>33</v>
      </c>
      <c r="AZ304" s="64"/>
      <c r="BA304" s="69"/>
    </row>
    <row r="305" spans="1:53" ht="26.4" x14ac:dyDescent="0.25">
      <c r="A305" s="26" t="s">
        <v>777</v>
      </c>
      <c r="B305" s="7" t="s">
        <v>721</v>
      </c>
      <c r="C305" s="56"/>
      <c r="D305" s="57"/>
      <c r="E305" s="57"/>
      <c r="F305" s="57"/>
      <c r="G305" s="57"/>
      <c r="H305" s="53"/>
      <c r="I305" s="10" t="s">
        <v>722</v>
      </c>
      <c r="J305" s="34" t="s">
        <v>20</v>
      </c>
      <c r="K305" s="34" t="s">
        <v>20</v>
      </c>
      <c r="L305" s="34" t="s">
        <v>20</v>
      </c>
      <c r="M305" s="34" t="s">
        <v>20</v>
      </c>
      <c r="N305" s="34" t="s">
        <v>20</v>
      </c>
      <c r="O305" s="34" t="s">
        <v>20</v>
      </c>
      <c r="P305" s="34" t="s">
        <v>21</v>
      </c>
      <c r="Q305" s="34" t="s">
        <v>20</v>
      </c>
      <c r="R305" s="34" t="s">
        <v>20</v>
      </c>
      <c r="S305" s="34" t="s">
        <v>20</v>
      </c>
      <c r="T305" s="34">
        <v>2</v>
      </c>
      <c r="U305" s="34" t="s">
        <v>21</v>
      </c>
      <c r="V305" s="28" t="str">
        <f t="shared" si="29"/>
        <v>Yes</v>
      </c>
      <c r="W305" s="34" t="s">
        <v>20</v>
      </c>
      <c r="X305" s="28">
        <f t="shared" si="30"/>
        <v>2</v>
      </c>
      <c r="Y305" s="34">
        <f t="shared" ref="Y305:Y328" si="31">T305+X305</f>
        <v>4</v>
      </c>
      <c r="Z305" s="34" t="s">
        <v>21</v>
      </c>
      <c r="AA305" s="34" t="s">
        <v>21</v>
      </c>
      <c r="AB305" s="29" t="str">
        <f t="shared" si="27"/>
        <v>Yes</v>
      </c>
      <c r="AC305" s="34" t="s">
        <v>20</v>
      </c>
      <c r="AD305" s="34" t="s">
        <v>21</v>
      </c>
      <c r="AE305" s="34">
        <f t="shared" si="28"/>
        <v>4</v>
      </c>
      <c r="AF305" s="34" t="s">
        <v>20</v>
      </c>
      <c r="AG305" s="35" t="s">
        <v>723</v>
      </c>
      <c r="AH305" s="34">
        <v>1</v>
      </c>
      <c r="AI305" s="34" t="s">
        <v>24</v>
      </c>
      <c r="AJ305" s="34" t="s">
        <v>77</v>
      </c>
      <c r="AK305" s="34" t="s">
        <v>20</v>
      </c>
      <c r="AL305" s="34" t="s">
        <v>24</v>
      </c>
      <c r="AM305" s="42">
        <v>1680</v>
      </c>
      <c r="AN305" s="42">
        <v>40</v>
      </c>
      <c r="AO305" s="34">
        <v>190</v>
      </c>
      <c r="AP305" s="34">
        <v>36</v>
      </c>
      <c r="AQ305" s="18">
        <v>659</v>
      </c>
      <c r="AR305" s="18">
        <v>886</v>
      </c>
      <c r="AS305" s="22">
        <v>606.25950971600651</v>
      </c>
      <c r="AT305" s="22">
        <v>873.40497474926838</v>
      </c>
      <c r="AU305" s="35" t="s">
        <v>148</v>
      </c>
      <c r="AV305" s="35"/>
      <c r="AW305" s="37">
        <v>679</v>
      </c>
      <c r="AX305" s="37">
        <v>905</v>
      </c>
      <c r="AY305" s="35" t="s">
        <v>33</v>
      </c>
      <c r="AZ305" s="64"/>
      <c r="BA305" s="70"/>
    </row>
    <row r="306" spans="1:53" ht="26.4" x14ac:dyDescent="0.25">
      <c r="A306" s="26" t="s">
        <v>777</v>
      </c>
      <c r="B306" s="7" t="s">
        <v>724</v>
      </c>
      <c r="C306" s="56"/>
      <c r="D306" s="57"/>
      <c r="E306" s="57"/>
      <c r="F306" s="57"/>
      <c r="G306" s="57"/>
      <c r="H306" s="53"/>
      <c r="I306" s="10" t="s">
        <v>725</v>
      </c>
      <c r="J306" s="34" t="s">
        <v>20</v>
      </c>
      <c r="K306" s="34" t="s">
        <v>20</v>
      </c>
      <c r="L306" s="34" t="s">
        <v>20</v>
      </c>
      <c r="M306" s="34" t="s">
        <v>20</v>
      </c>
      <c r="N306" s="34" t="s">
        <v>20</v>
      </c>
      <c r="O306" s="34" t="s">
        <v>20</v>
      </c>
      <c r="P306" s="34" t="s">
        <v>20</v>
      </c>
      <c r="Q306" s="34" t="s">
        <v>20</v>
      </c>
      <c r="R306" s="34" t="s">
        <v>20</v>
      </c>
      <c r="S306" s="34" t="s">
        <v>20</v>
      </c>
      <c r="T306" s="34">
        <v>0</v>
      </c>
      <c r="U306" s="34" t="s">
        <v>21</v>
      </c>
      <c r="V306" s="28" t="str">
        <f t="shared" si="29"/>
        <v>Yes</v>
      </c>
      <c r="W306" s="34" t="s">
        <v>20</v>
      </c>
      <c r="X306" s="28">
        <f t="shared" si="30"/>
        <v>2</v>
      </c>
      <c r="Y306" s="34">
        <f t="shared" si="31"/>
        <v>2</v>
      </c>
      <c r="Z306" s="34" t="s">
        <v>21</v>
      </c>
      <c r="AA306" s="34" t="s">
        <v>21</v>
      </c>
      <c r="AB306" s="29" t="str">
        <f t="shared" si="27"/>
        <v>No radiocarbon age analysis</v>
      </c>
      <c r="AC306" s="34" t="s">
        <v>20</v>
      </c>
      <c r="AD306" s="34" t="s">
        <v>21</v>
      </c>
      <c r="AE306" s="34">
        <f t="shared" si="28"/>
        <v>3</v>
      </c>
      <c r="AF306" s="34" t="s">
        <v>20</v>
      </c>
      <c r="AG306" s="35" t="s">
        <v>723</v>
      </c>
      <c r="AH306" s="34">
        <v>1</v>
      </c>
      <c r="AI306" s="34" t="s">
        <v>24</v>
      </c>
      <c r="AJ306" s="28" t="s">
        <v>23</v>
      </c>
      <c r="AK306" s="34" t="s">
        <v>20</v>
      </c>
      <c r="AL306" s="34" t="s">
        <v>24</v>
      </c>
      <c r="AM306" s="39"/>
      <c r="AN306" s="39"/>
      <c r="AO306" s="34"/>
      <c r="AP306" s="34"/>
      <c r="AQ306" s="68" t="s">
        <v>25</v>
      </c>
      <c r="AR306" s="68"/>
      <c r="AS306" s="22"/>
      <c r="AT306" s="22"/>
      <c r="AU306" s="35" t="s">
        <v>309</v>
      </c>
      <c r="AV306" s="35"/>
      <c r="AW306" s="37">
        <v>943</v>
      </c>
      <c r="AX306" s="37">
        <v>1176</v>
      </c>
      <c r="AY306" s="35" t="s">
        <v>106</v>
      </c>
      <c r="AZ306" s="64"/>
      <c r="BA306" s="70"/>
    </row>
    <row r="307" spans="1:53" ht="26.4" x14ac:dyDescent="0.25">
      <c r="A307" s="26" t="s">
        <v>777</v>
      </c>
      <c r="B307" s="7" t="s">
        <v>726</v>
      </c>
      <c r="C307" s="56"/>
      <c r="D307" s="57"/>
      <c r="E307" s="57"/>
      <c r="F307" s="57"/>
      <c r="G307" s="57"/>
      <c r="H307" s="53"/>
      <c r="I307" s="10" t="s">
        <v>727</v>
      </c>
      <c r="J307" s="34" t="s">
        <v>20</v>
      </c>
      <c r="K307" s="34" t="s">
        <v>20</v>
      </c>
      <c r="L307" s="34" t="s">
        <v>20</v>
      </c>
      <c r="M307" s="34" t="s">
        <v>20</v>
      </c>
      <c r="N307" s="34" t="s">
        <v>20</v>
      </c>
      <c r="O307" s="34" t="s">
        <v>20</v>
      </c>
      <c r="P307" s="34" t="s">
        <v>20</v>
      </c>
      <c r="Q307" s="34" t="s">
        <v>20</v>
      </c>
      <c r="R307" s="34" t="s">
        <v>20</v>
      </c>
      <c r="S307" s="34" t="s">
        <v>20</v>
      </c>
      <c r="T307" s="34">
        <v>0</v>
      </c>
      <c r="U307" s="34" t="s">
        <v>21</v>
      </c>
      <c r="V307" s="28" t="str">
        <f t="shared" si="29"/>
        <v>Yes</v>
      </c>
      <c r="W307" s="34" t="s">
        <v>20</v>
      </c>
      <c r="X307" s="28">
        <f t="shared" si="30"/>
        <v>2</v>
      </c>
      <c r="Y307" s="34">
        <f t="shared" si="31"/>
        <v>2</v>
      </c>
      <c r="Z307" s="34" t="s">
        <v>21</v>
      </c>
      <c r="AA307" s="34" t="s">
        <v>21</v>
      </c>
      <c r="AB307" s="29" t="str">
        <f t="shared" si="27"/>
        <v>No radiocarbon age analysis</v>
      </c>
      <c r="AC307" s="34" t="s">
        <v>20</v>
      </c>
      <c r="AD307" s="34" t="s">
        <v>21</v>
      </c>
      <c r="AE307" s="34">
        <f t="shared" si="28"/>
        <v>3</v>
      </c>
      <c r="AF307" s="34" t="s">
        <v>20</v>
      </c>
      <c r="AG307" s="35" t="s">
        <v>723</v>
      </c>
      <c r="AH307" s="34">
        <v>1</v>
      </c>
      <c r="AI307" s="34" t="s">
        <v>24</v>
      </c>
      <c r="AJ307" s="28" t="s">
        <v>23</v>
      </c>
      <c r="AK307" s="34" t="s">
        <v>20</v>
      </c>
      <c r="AL307" s="34" t="s">
        <v>24</v>
      </c>
      <c r="AM307" s="39"/>
      <c r="AN307" s="39"/>
      <c r="AO307" s="34"/>
      <c r="AP307" s="34"/>
      <c r="AQ307" s="68" t="s">
        <v>25</v>
      </c>
      <c r="AR307" s="68"/>
      <c r="AS307" s="22"/>
      <c r="AT307" s="22"/>
      <c r="AU307" s="35" t="s">
        <v>728</v>
      </c>
      <c r="AV307" s="35"/>
      <c r="AW307" s="37"/>
      <c r="AX307" s="37"/>
      <c r="AY307" s="35" t="s">
        <v>106</v>
      </c>
      <c r="AZ307" s="64"/>
      <c r="BA307" s="70"/>
    </row>
    <row r="308" spans="1:53" ht="26.4" x14ac:dyDescent="0.25">
      <c r="A308" s="26" t="s">
        <v>777</v>
      </c>
      <c r="B308" s="7" t="s">
        <v>729</v>
      </c>
      <c r="C308" s="56"/>
      <c r="D308" s="57"/>
      <c r="E308" s="57"/>
      <c r="F308" s="57"/>
      <c r="G308" s="57"/>
      <c r="H308" s="53"/>
      <c r="I308" s="10" t="s">
        <v>730</v>
      </c>
      <c r="J308" s="34" t="s">
        <v>20</v>
      </c>
      <c r="K308" s="34" t="s">
        <v>20</v>
      </c>
      <c r="L308" s="34" t="s">
        <v>20</v>
      </c>
      <c r="M308" s="34" t="s">
        <v>20</v>
      </c>
      <c r="N308" s="34" t="s">
        <v>20</v>
      </c>
      <c r="O308" s="34" t="s">
        <v>20</v>
      </c>
      <c r="P308" s="34" t="s">
        <v>20</v>
      </c>
      <c r="Q308" s="34" t="s">
        <v>20</v>
      </c>
      <c r="R308" s="34" t="s">
        <v>21</v>
      </c>
      <c r="S308" s="34" t="s">
        <v>20</v>
      </c>
      <c r="T308" s="34">
        <v>1</v>
      </c>
      <c r="U308" s="34" t="s">
        <v>21</v>
      </c>
      <c r="V308" s="28" t="str">
        <f t="shared" si="29"/>
        <v>Yes</v>
      </c>
      <c r="W308" s="34" t="s">
        <v>20</v>
      </c>
      <c r="X308" s="28">
        <f t="shared" si="30"/>
        <v>2</v>
      </c>
      <c r="Y308" s="34">
        <f t="shared" si="31"/>
        <v>3</v>
      </c>
      <c r="Z308" s="34" t="s">
        <v>21</v>
      </c>
      <c r="AA308" s="34" t="s">
        <v>21</v>
      </c>
      <c r="AB308" s="29" t="str">
        <f t="shared" si="27"/>
        <v>Yes</v>
      </c>
      <c r="AC308" s="34" t="s">
        <v>20</v>
      </c>
      <c r="AD308" s="34" t="s">
        <v>21</v>
      </c>
      <c r="AE308" s="34">
        <f t="shared" si="28"/>
        <v>4</v>
      </c>
      <c r="AF308" s="34" t="s">
        <v>20</v>
      </c>
      <c r="AG308" s="35" t="s">
        <v>723</v>
      </c>
      <c r="AH308" s="34">
        <v>1</v>
      </c>
      <c r="AI308" s="34" t="s">
        <v>24</v>
      </c>
      <c r="AJ308" s="34" t="s">
        <v>378</v>
      </c>
      <c r="AK308" s="34" t="s">
        <v>20</v>
      </c>
      <c r="AL308" s="34" t="s">
        <v>24</v>
      </c>
      <c r="AM308" s="42">
        <v>1995</v>
      </c>
      <c r="AN308" s="42">
        <v>40</v>
      </c>
      <c r="AO308" s="34">
        <v>190</v>
      </c>
      <c r="AP308" s="34">
        <v>36</v>
      </c>
      <c r="AQ308" s="18">
        <v>1098</v>
      </c>
      <c r="AR308" s="18">
        <v>1301</v>
      </c>
      <c r="AS308" s="22">
        <v>1074.9996514958807</v>
      </c>
      <c r="AT308" s="22">
        <v>1278.2442741419602</v>
      </c>
      <c r="AU308" s="35" t="s">
        <v>152</v>
      </c>
      <c r="AV308" s="35"/>
      <c r="AW308" s="37">
        <v>1119</v>
      </c>
      <c r="AX308" s="37">
        <v>1348</v>
      </c>
      <c r="AY308" s="35" t="s">
        <v>33</v>
      </c>
      <c r="AZ308" s="64"/>
      <c r="BA308" s="70"/>
    </row>
    <row r="309" spans="1:53" ht="26.4" x14ac:dyDescent="0.25">
      <c r="A309" s="26" t="s">
        <v>777</v>
      </c>
      <c r="B309" s="7" t="s">
        <v>731</v>
      </c>
      <c r="C309" s="56"/>
      <c r="D309" s="57"/>
      <c r="E309" s="57"/>
      <c r="F309" s="57"/>
      <c r="G309" s="57"/>
      <c r="H309" s="53"/>
      <c r="I309" s="10" t="s">
        <v>732</v>
      </c>
      <c r="J309" s="34" t="s">
        <v>20</v>
      </c>
      <c r="K309" s="34" t="s">
        <v>20</v>
      </c>
      <c r="L309" s="34" t="s">
        <v>20</v>
      </c>
      <c r="M309" s="34" t="s">
        <v>20</v>
      </c>
      <c r="N309" s="34" t="s">
        <v>20</v>
      </c>
      <c r="O309" s="34" t="s">
        <v>20</v>
      </c>
      <c r="P309" s="34" t="s">
        <v>20</v>
      </c>
      <c r="Q309" s="34" t="s">
        <v>20</v>
      </c>
      <c r="R309" s="34" t="s">
        <v>20</v>
      </c>
      <c r="S309" s="34" t="s">
        <v>20</v>
      </c>
      <c r="T309" s="34">
        <v>0</v>
      </c>
      <c r="U309" s="34" t="s">
        <v>21</v>
      </c>
      <c r="V309" s="28" t="str">
        <f t="shared" si="29"/>
        <v>Yes</v>
      </c>
      <c r="W309" s="34" t="s">
        <v>20</v>
      </c>
      <c r="X309" s="28">
        <f t="shared" si="30"/>
        <v>2</v>
      </c>
      <c r="Y309" s="34">
        <f t="shared" si="31"/>
        <v>2</v>
      </c>
      <c r="Z309" s="34" t="s">
        <v>21</v>
      </c>
      <c r="AA309" s="34" t="s">
        <v>21</v>
      </c>
      <c r="AB309" s="29" t="str">
        <f t="shared" si="27"/>
        <v>No radiocarbon age analysis</v>
      </c>
      <c r="AC309" s="34" t="s">
        <v>20</v>
      </c>
      <c r="AD309" s="34" t="s">
        <v>21</v>
      </c>
      <c r="AE309" s="34">
        <f t="shared" si="28"/>
        <v>3</v>
      </c>
      <c r="AF309" s="34" t="s">
        <v>20</v>
      </c>
      <c r="AG309" s="35" t="s">
        <v>723</v>
      </c>
      <c r="AH309" s="38">
        <v>44595</v>
      </c>
      <c r="AI309" s="34" t="s">
        <v>24</v>
      </c>
      <c r="AJ309" s="28" t="s">
        <v>23</v>
      </c>
      <c r="AK309" s="34" t="s">
        <v>20</v>
      </c>
      <c r="AL309" s="34" t="s">
        <v>24</v>
      </c>
      <c r="AM309" s="39"/>
      <c r="AN309" s="39"/>
      <c r="AO309" s="34"/>
      <c r="AP309" s="34"/>
      <c r="AQ309" s="68" t="s">
        <v>25</v>
      </c>
      <c r="AR309" s="68"/>
      <c r="AS309" s="22"/>
      <c r="AT309" s="22"/>
      <c r="AU309" s="35" t="s">
        <v>313</v>
      </c>
      <c r="AV309" s="35"/>
      <c r="AW309" s="37">
        <v>1285</v>
      </c>
      <c r="AX309" s="37">
        <v>1548</v>
      </c>
      <c r="AY309" s="35" t="s">
        <v>106</v>
      </c>
      <c r="AZ309" s="64"/>
      <c r="BA309" s="70"/>
    </row>
    <row r="310" spans="1:53" ht="26.4" x14ac:dyDescent="0.25">
      <c r="A310" s="26" t="s">
        <v>777</v>
      </c>
      <c r="B310" s="7" t="s">
        <v>733</v>
      </c>
      <c r="C310" s="56"/>
      <c r="D310" s="57"/>
      <c r="E310" s="57"/>
      <c r="F310" s="57"/>
      <c r="G310" s="57"/>
      <c r="H310" s="53"/>
      <c r="I310" s="10" t="s">
        <v>734</v>
      </c>
      <c r="J310" s="34" t="s">
        <v>20</v>
      </c>
      <c r="K310" s="34" t="s">
        <v>20</v>
      </c>
      <c r="L310" s="34" t="s">
        <v>20</v>
      </c>
      <c r="M310" s="34" t="s">
        <v>20</v>
      </c>
      <c r="N310" s="34" t="s">
        <v>20</v>
      </c>
      <c r="O310" s="34" t="s">
        <v>20</v>
      </c>
      <c r="P310" s="34" t="s">
        <v>20</v>
      </c>
      <c r="Q310" s="34" t="s">
        <v>20</v>
      </c>
      <c r="R310" s="34" t="s">
        <v>20</v>
      </c>
      <c r="S310" s="34" t="s">
        <v>20</v>
      </c>
      <c r="T310" s="34">
        <v>0</v>
      </c>
      <c r="U310" s="34" t="s">
        <v>21</v>
      </c>
      <c r="V310" s="28" t="str">
        <f t="shared" si="29"/>
        <v>Yes</v>
      </c>
      <c r="W310" s="34" t="s">
        <v>20</v>
      </c>
      <c r="X310" s="28">
        <f t="shared" si="30"/>
        <v>2</v>
      </c>
      <c r="Y310" s="34">
        <f t="shared" si="31"/>
        <v>2</v>
      </c>
      <c r="Z310" s="34" t="s">
        <v>21</v>
      </c>
      <c r="AA310" s="34" t="s">
        <v>21</v>
      </c>
      <c r="AB310" s="29" t="str">
        <f t="shared" si="27"/>
        <v>No radiocarbon age analysis</v>
      </c>
      <c r="AC310" s="34" t="s">
        <v>20</v>
      </c>
      <c r="AD310" s="34" t="s">
        <v>21</v>
      </c>
      <c r="AE310" s="34">
        <f t="shared" si="28"/>
        <v>3</v>
      </c>
      <c r="AF310" s="34" t="s">
        <v>20</v>
      </c>
      <c r="AG310" s="35" t="s">
        <v>735</v>
      </c>
      <c r="AH310" s="34">
        <v>1</v>
      </c>
      <c r="AI310" s="34" t="s">
        <v>24</v>
      </c>
      <c r="AJ310" s="34" t="s">
        <v>378</v>
      </c>
      <c r="AK310" s="34" t="s">
        <v>20</v>
      </c>
      <c r="AL310" s="34" t="s">
        <v>24</v>
      </c>
      <c r="AM310" s="39"/>
      <c r="AN310" s="39"/>
      <c r="AO310" s="34"/>
      <c r="AP310" s="34"/>
      <c r="AQ310" s="68" t="s">
        <v>25</v>
      </c>
      <c r="AR310" s="68"/>
      <c r="AS310" s="22"/>
      <c r="AT310" s="22"/>
      <c r="AU310" s="35" t="s">
        <v>736</v>
      </c>
      <c r="AV310" s="35"/>
      <c r="AW310" s="37"/>
      <c r="AX310" s="37"/>
      <c r="AY310" s="35" t="s">
        <v>106</v>
      </c>
      <c r="AZ310" s="64"/>
      <c r="BA310" s="70"/>
    </row>
    <row r="311" spans="1:53" ht="26.4" x14ac:dyDescent="0.25">
      <c r="A311" s="26" t="s">
        <v>777</v>
      </c>
      <c r="B311" s="7" t="s">
        <v>737</v>
      </c>
      <c r="C311" s="56"/>
      <c r="D311" s="57"/>
      <c r="E311" s="57"/>
      <c r="F311" s="57"/>
      <c r="G311" s="57"/>
      <c r="H311" s="53"/>
      <c r="I311" s="10" t="s">
        <v>738</v>
      </c>
      <c r="J311" s="34" t="s">
        <v>20</v>
      </c>
      <c r="K311" s="34" t="s">
        <v>20</v>
      </c>
      <c r="L311" s="34" t="s">
        <v>20</v>
      </c>
      <c r="M311" s="34" t="s">
        <v>20</v>
      </c>
      <c r="N311" s="34" t="s">
        <v>20</v>
      </c>
      <c r="O311" s="34" t="s">
        <v>20</v>
      </c>
      <c r="P311" s="34" t="s">
        <v>20</v>
      </c>
      <c r="Q311" s="34" t="s">
        <v>20</v>
      </c>
      <c r="R311" s="34" t="s">
        <v>21</v>
      </c>
      <c r="S311" s="34" t="s">
        <v>20</v>
      </c>
      <c r="T311" s="34">
        <v>1</v>
      </c>
      <c r="U311" s="34" t="s">
        <v>21</v>
      </c>
      <c r="V311" s="28" t="str">
        <f t="shared" si="29"/>
        <v>Yes</v>
      </c>
      <c r="W311" s="34" t="s">
        <v>20</v>
      </c>
      <c r="X311" s="28">
        <f t="shared" si="30"/>
        <v>2</v>
      </c>
      <c r="Y311" s="34">
        <f t="shared" si="31"/>
        <v>3</v>
      </c>
      <c r="Z311" s="34" t="s">
        <v>21</v>
      </c>
      <c r="AA311" s="34" t="s">
        <v>21</v>
      </c>
      <c r="AB311" s="29" t="str">
        <f t="shared" si="27"/>
        <v>Yes</v>
      </c>
      <c r="AC311" s="34" t="s">
        <v>20</v>
      </c>
      <c r="AD311" s="34" t="s">
        <v>21</v>
      </c>
      <c r="AE311" s="34">
        <f t="shared" si="28"/>
        <v>4</v>
      </c>
      <c r="AF311" s="34" t="s">
        <v>20</v>
      </c>
      <c r="AG311" s="35" t="s">
        <v>723</v>
      </c>
      <c r="AH311" s="34">
        <v>2</v>
      </c>
      <c r="AI311" s="34" t="s">
        <v>24</v>
      </c>
      <c r="AJ311" s="34" t="s">
        <v>378</v>
      </c>
      <c r="AK311" s="34" t="s">
        <v>20</v>
      </c>
      <c r="AL311" s="34" t="s">
        <v>24</v>
      </c>
      <c r="AM311" s="42">
        <v>2325</v>
      </c>
      <c r="AN311" s="42">
        <v>40</v>
      </c>
      <c r="AO311" s="34">
        <v>190</v>
      </c>
      <c r="AP311" s="34">
        <v>36</v>
      </c>
      <c r="AQ311" s="18">
        <v>1412</v>
      </c>
      <c r="AR311" s="18">
        <v>1677</v>
      </c>
      <c r="AS311" s="22">
        <v>1382.5532898508977</v>
      </c>
      <c r="AT311" s="22">
        <v>1647.7842553667176</v>
      </c>
      <c r="AU311" s="35" t="s">
        <v>78</v>
      </c>
      <c r="AV311" s="35"/>
      <c r="AW311" s="37">
        <v>1384</v>
      </c>
      <c r="AX311" s="37">
        <v>1731</v>
      </c>
      <c r="AY311" s="35" t="s">
        <v>33</v>
      </c>
      <c r="AZ311" s="64"/>
      <c r="BA311" s="70"/>
    </row>
    <row r="312" spans="1:53" ht="26.4" x14ac:dyDescent="0.25">
      <c r="A312" s="26" t="s">
        <v>777</v>
      </c>
      <c r="B312" s="7" t="s">
        <v>739</v>
      </c>
      <c r="C312" s="56"/>
      <c r="D312" s="57"/>
      <c r="E312" s="57"/>
      <c r="F312" s="57"/>
      <c r="G312" s="57"/>
      <c r="H312" s="53"/>
      <c r="I312" s="10" t="s">
        <v>730</v>
      </c>
      <c r="J312" s="34" t="s">
        <v>20</v>
      </c>
      <c r="K312" s="34" t="s">
        <v>20</v>
      </c>
      <c r="L312" s="34" t="s">
        <v>20</v>
      </c>
      <c r="M312" s="34" t="s">
        <v>20</v>
      </c>
      <c r="N312" s="34" t="s">
        <v>20</v>
      </c>
      <c r="O312" s="34" t="s">
        <v>20</v>
      </c>
      <c r="P312" s="34" t="s">
        <v>20</v>
      </c>
      <c r="Q312" s="34" t="s">
        <v>20</v>
      </c>
      <c r="R312" s="34" t="s">
        <v>21</v>
      </c>
      <c r="S312" s="34" t="s">
        <v>20</v>
      </c>
      <c r="T312" s="34">
        <v>1</v>
      </c>
      <c r="U312" s="34" t="s">
        <v>21</v>
      </c>
      <c r="V312" s="28" t="str">
        <f t="shared" si="29"/>
        <v>Yes</v>
      </c>
      <c r="W312" s="34" t="s">
        <v>20</v>
      </c>
      <c r="X312" s="28">
        <f t="shared" si="30"/>
        <v>2</v>
      </c>
      <c r="Y312" s="34">
        <f t="shared" si="31"/>
        <v>3</v>
      </c>
      <c r="Z312" s="34" t="s">
        <v>21</v>
      </c>
      <c r="AA312" s="34" t="s">
        <v>21</v>
      </c>
      <c r="AB312" s="29" t="str">
        <f t="shared" si="27"/>
        <v>Yes</v>
      </c>
      <c r="AC312" s="34" t="s">
        <v>20</v>
      </c>
      <c r="AD312" s="34" t="s">
        <v>21</v>
      </c>
      <c r="AE312" s="34">
        <f t="shared" si="28"/>
        <v>4</v>
      </c>
      <c r="AF312" s="34" t="s">
        <v>20</v>
      </c>
      <c r="AG312" s="35" t="s">
        <v>723</v>
      </c>
      <c r="AH312" s="34">
        <v>2</v>
      </c>
      <c r="AI312" s="34" t="s">
        <v>24</v>
      </c>
      <c r="AJ312" s="34" t="s">
        <v>378</v>
      </c>
      <c r="AK312" s="34" t="s">
        <v>20</v>
      </c>
      <c r="AL312" s="34" t="s">
        <v>24</v>
      </c>
      <c r="AM312" s="39">
        <v>2650</v>
      </c>
      <c r="AN312" s="39">
        <v>40</v>
      </c>
      <c r="AO312" s="34">
        <v>190</v>
      </c>
      <c r="AP312" s="34">
        <v>36</v>
      </c>
      <c r="AQ312" s="17">
        <v>1801</v>
      </c>
      <c r="AR312" s="17">
        <v>2070</v>
      </c>
      <c r="AS312" s="22">
        <v>1741.2445562487978</v>
      </c>
      <c r="AT312" s="22">
        <v>2010.4732189980064</v>
      </c>
      <c r="AU312" s="35" t="s">
        <v>319</v>
      </c>
      <c r="AV312" s="35"/>
      <c r="AW312" s="37">
        <v>1662</v>
      </c>
      <c r="AX312" s="37">
        <v>1989</v>
      </c>
      <c r="AY312" s="35" t="s">
        <v>106</v>
      </c>
      <c r="AZ312" s="64"/>
      <c r="BA312" s="70"/>
    </row>
    <row r="313" spans="1:53" ht="26.4" x14ac:dyDescent="0.25">
      <c r="A313" s="26" t="s">
        <v>777</v>
      </c>
      <c r="B313" s="7" t="s">
        <v>740</v>
      </c>
      <c r="C313" s="56"/>
      <c r="D313" s="57"/>
      <c r="E313" s="57"/>
      <c r="F313" s="57"/>
      <c r="G313" s="57"/>
      <c r="H313" s="53"/>
      <c r="I313" s="10" t="s">
        <v>741</v>
      </c>
      <c r="J313" s="34" t="s">
        <v>20</v>
      </c>
      <c r="K313" s="34" t="s">
        <v>20</v>
      </c>
      <c r="L313" s="34" t="s">
        <v>20</v>
      </c>
      <c r="M313" s="34" t="s">
        <v>20</v>
      </c>
      <c r="N313" s="34" t="s">
        <v>20</v>
      </c>
      <c r="O313" s="34" t="s">
        <v>20</v>
      </c>
      <c r="P313" s="34" t="s">
        <v>20</v>
      </c>
      <c r="Q313" s="34" t="s">
        <v>20</v>
      </c>
      <c r="R313" s="34" t="s">
        <v>20</v>
      </c>
      <c r="S313" s="34" t="s">
        <v>20</v>
      </c>
      <c r="T313" s="34">
        <v>0</v>
      </c>
      <c r="U313" s="34" t="s">
        <v>21</v>
      </c>
      <c r="V313" s="28" t="str">
        <f t="shared" si="29"/>
        <v>Yes</v>
      </c>
      <c r="W313" s="34" t="s">
        <v>20</v>
      </c>
      <c r="X313" s="28">
        <f t="shared" si="30"/>
        <v>2</v>
      </c>
      <c r="Y313" s="34">
        <f t="shared" si="31"/>
        <v>2</v>
      </c>
      <c r="Z313" s="34" t="s">
        <v>21</v>
      </c>
      <c r="AA313" s="34" t="s">
        <v>21</v>
      </c>
      <c r="AB313" s="29" t="str">
        <f t="shared" si="27"/>
        <v>No radiocarbon age analysis</v>
      </c>
      <c r="AC313" s="34" t="s">
        <v>20</v>
      </c>
      <c r="AD313" s="34" t="s">
        <v>21</v>
      </c>
      <c r="AE313" s="34">
        <f t="shared" si="28"/>
        <v>3</v>
      </c>
      <c r="AF313" s="34" t="s">
        <v>20</v>
      </c>
      <c r="AG313" s="35" t="s">
        <v>723</v>
      </c>
      <c r="AH313" s="38">
        <v>44563</v>
      </c>
      <c r="AI313" s="34" t="s">
        <v>24</v>
      </c>
      <c r="AJ313" s="34" t="s">
        <v>378</v>
      </c>
      <c r="AK313" s="34" t="s">
        <v>20</v>
      </c>
      <c r="AL313" s="34" t="s">
        <v>24</v>
      </c>
      <c r="AM313" s="39"/>
      <c r="AN313" s="39"/>
      <c r="AO313" s="34"/>
      <c r="AP313" s="34"/>
      <c r="AQ313" s="68" t="s">
        <v>25</v>
      </c>
      <c r="AR313" s="68"/>
      <c r="AS313" s="22"/>
      <c r="AT313" s="22"/>
      <c r="AU313" s="35" t="s">
        <v>257</v>
      </c>
      <c r="AV313" s="35"/>
      <c r="AW313" s="37">
        <v>1883</v>
      </c>
      <c r="AX313" s="37">
        <v>2198</v>
      </c>
      <c r="AY313" s="35" t="s">
        <v>106</v>
      </c>
      <c r="AZ313" s="64"/>
      <c r="BA313" s="70"/>
    </row>
    <row r="314" spans="1:53" ht="26.4" x14ac:dyDescent="0.25">
      <c r="A314" s="26" t="s">
        <v>777</v>
      </c>
      <c r="B314" s="7" t="s">
        <v>742</v>
      </c>
      <c r="C314" s="56"/>
      <c r="D314" s="57"/>
      <c r="E314" s="57"/>
      <c r="F314" s="57"/>
      <c r="G314" s="57"/>
      <c r="H314" s="53"/>
      <c r="I314" s="10" t="s">
        <v>743</v>
      </c>
      <c r="J314" s="34" t="s">
        <v>20</v>
      </c>
      <c r="K314" s="34" t="s">
        <v>20</v>
      </c>
      <c r="L314" s="34" t="s">
        <v>20</v>
      </c>
      <c r="M314" s="34" t="s">
        <v>20</v>
      </c>
      <c r="N314" s="34" t="s">
        <v>20</v>
      </c>
      <c r="O314" s="34" t="s">
        <v>20</v>
      </c>
      <c r="P314" s="34" t="s">
        <v>20</v>
      </c>
      <c r="Q314" s="34" t="s">
        <v>20</v>
      </c>
      <c r="R314" s="34" t="s">
        <v>21</v>
      </c>
      <c r="S314" s="34" t="s">
        <v>20</v>
      </c>
      <c r="T314" s="34">
        <v>0.5</v>
      </c>
      <c r="U314" s="34" t="s">
        <v>21</v>
      </c>
      <c r="V314" s="28" t="str">
        <f t="shared" si="29"/>
        <v>Yes</v>
      </c>
      <c r="W314" s="34" t="s">
        <v>20</v>
      </c>
      <c r="X314" s="28">
        <f t="shared" si="30"/>
        <v>2</v>
      </c>
      <c r="Y314" s="34">
        <f t="shared" si="31"/>
        <v>2.5</v>
      </c>
      <c r="Z314" s="34" t="s">
        <v>21</v>
      </c>
      <c r="AA314" s="34" t="s">
        <v>21</v>
      </c>
      <c r="AB314" s="29" t="str">
        <f t="shared" si="27"/>
        <v>No</v>
      </c>
      <c r="AC314" s="34" t="s">
        <v>20</v>
      </c>
      <c r="AD314" s="34" t="s">
        <v>21</v>
      </c>
      <c r="AE314" s="34">
        <f t="shared" si="28"/>
        <v>3</v>
      </c>
      <c r="AF314" s="34" t="s">
        <v>20</v>
      </c>
      <c r="AG314" s="35" t="s">
        <v>723</v>
      </c>
      <c r="AH314" s="34">
        <v>1</v>
      </c>
      <c r="AI314" s="34" t="s">
        <v>24</v>
      </c>
      <c r="AJ314" s="28" t="s">
        <v>23</v>
      </c>
      <c r="AK314" s="34" t="s">
        <v>20</v>
      </c>
      <c r="AL314" s="34" t="s">
        <v>24</v>
      </c>
      <c r="AM314" s="41">
        <v>2690</v>
      </c>
      <c r="AN314" s="41">
        <v>40</v>
      </c>
      <c r="AO314" s="34">
        <v>190</v>
      </c>
      <c r="AP314" s="34">
        <v>36</v>
      </c>
      <c r="AQ314" s="18">
        <v>1978</v>
      </c>
      <c r="AR314" s="18">
        <v>2275</v>
      </c>
      <c r="AS314" s="22">
        <v>1948.5650524163266</v>
      </c>
      <c r="AT314" s="22">
        <v>2245.7713083118883</v>
      </c>
      <c r="AU314" s="35" t="s">
        <v>324</v>
      </c>
      <c r="AV314" s="35"/>
      <c r="AW314" s="37">
        <v>2168</v>
      </c>
      <c r="AX314" s="37">
        <v>2456</v>
      </c>
      <c r="AY314" s="35" t="s">
        <v>106</v>
      </c>
      <c r="AZ314" s="64"/>
      <c r="BA314" s="70"/>
    </row>
    <row r="315" spans="1:53" ht="26.4" x14ac:dyDescent="0.25">
      <c r="A315" s="26" t="s">
        <v>777</v>
      </c>
      <c r="B315" s="7" t="s">
        <v>744</v>
      </c>
      <c r="C315" s="56"/>
      <c r="D315" s="57"/>
      <c r="E315" s="57"/>
      <c r="F315" s="57"/>
      <c r="G315" s="57"/>
      <c r="H315" s="53"/>
      <c r="I315" s="10" t="s">
        <v>745</v>
      </c>
      <c r="J315" s="34" t="s">
        <v>20</v>
      </c>
      <c r="K315" s="34" t="s">
        <v>20</v>
      </c>
      <c r="L315" s="34" t="s">
        <v>20</v>
      </c>
      <c r="M315" s="34" t="s">
        <v>20</v>
      </c>
      <c r="N315" s="34" t="s">
        <v>20</v>
      </c>
      <c r="O315" s="34" t="s">
        <v>20</v>
      </c>
      <c r="P315" s="34" t="s">
        <v>20</v>
      </c>
      <c r="Q315" s="34" t="s">
        <v>20</v>
      </c>
      <c r="R315" s="34" t="s">
        <v>20</v>
      </c>
      <c r="S315" s="34" t="s">
        <v>20</v>
      </c>
      <c r="T315" s="34">
        <v>0</v>
      </c>
      <c r="U315" s="34" t="s">
        <v>21</v>
      </c>
      <c r="V315" s="28" t="str">
        <f t="shared" si="29"/>
        <v>Yes</v>
      </c>
      <c r="W315" s="34" t="s">
        <v>20</v>
      </c>
      <c r="X315" s="28">
        <f t="shared" si="30"/>
        <v>2</v>
      </c>
      <c r="Y315" s="34">
        <f t="shared" si="31"/>
        <v>2</v>
      </c>
      <c r="Z315" s="34" t="s">
        <v>21</v>
      </c>
      <c r="AA315" s="34" t="s">
        <v>21</v>
      </c>
      <c r="AB315" s="29" t="str">
        <f t="shared" si="27"/>
        <v>No radiocarbon age analysis</v>
      </c>
      <c r="AC315" s="34" t="s">
        <v>20</v>
      </c>
      <c r="AD315" s="34" t="s">
        <v>21</v>
      </c>
      <c r="AE315" s="34">
        <f t="shared" si="28"/>
        <v>3</v>
      </c>
      <c r="AF315" s="34" t="s">
        <v>20</v>
      </c>
      <c r="AG315" s="35" t="s">
        <v>723</v>
      </c>
      <c r="AH315" s="34" t="s">
        <v>413</v>
      </c>
      <c r="AI315" s="34" t="s">
        <v>24</v>
      </c>
      <c r="AJ315" s="34" t="s">
        <v>378</v>
      </c>
      <c r="AK315" s="34" t="s">
        <v>20</v>
      </c>
      <c r="AL315" s="34" t="s">
        <v>24</v>
      </c>
      <c r="AM315" s="39"/>
      <c r="AN315" s="39"/>
      <c r="AO315" s="34"/>
      <c r="AP315" s="34"/>
      <c r="AQ315" s="68" t="s">
        <v>25</v>
      </c>
      <c r="AR315" s="68"/>
      <c r="AS315" s="22"/>
      <c r="AT315" s="22"/>
      <c r="AU315" s="35" t="s">
        <v>32</v>
      </c>
      <c r="AV315" s="35"/>
      <c r="AW315" s="37">
        <v>2389</v>
      </c>
      <c r="AX315" s="37">
        <v>2673</v>
      </c>
      <c r="AY315" s="35" t="s">
        <v>33</v>
      </c>
      <c r="AZ315" s="65"/>
      <c r="BA315" s="70"/>
    </row>
    <row r="316" spans="1:53" ht="26.4" x14ac:dyDescent="0.25">
      <c r="A316" s="26" t="s">
        <v>777</v>
      </c>
      <c r="B316" s="7" t="s">
        <v>748</v>
      </c>
      <c r="C316" s="55" t="s">
        <v>746</v>
      </c>
      <c r="D316" s="58">
        <v>40.743212</v>
      </c>
      <c r="E316" s="58">
        <v>-125.385475</v>
      </c>
      <c r="F316" s="58" t="s">
        <v>17</v>
      </c>
      <c r="G316" s="55" t="s">
        <v>747</v>
      </c>
      <c r="H316" s="52">
        <v>1.1538461538461537</v>
      </c>
      <c r="I316" s="10" t="s">
        <v>749</v>
      </c>
      <c r="J316" s="34" t="s">
        <v>20</v>
      </c>
      <c r="K316" s="34" t="s">
        <v>20</v>
      </c>
      <c r="L316" s="34" t="s">
        <v>20</v>
      </c>
      <c r="M316" s="34" t="s">
        <v>20</v>
      </c>
      <c r="N316" s="34" t="s">
        <v>21</v>
      </c>
      <c r="O316" s="34" t="s">
        <v>20</v>
      </c>
      <c r="P316" s="34" t="s">
        <v>20</v>
      </c>
      <c r="Q316" s="34" t="s">
        <v>20</v>
      </c>
      <c r="R316" s="34" t="s">
        <v>20</v>
      </c>
      <c r="S316" s="34" t="s">
        <v>20</v>
      </c>
      <c r="T316" s="34">
        <v>3</v>
      </c>
      <c r="U316" s="34" t="s">
        <v>21</v>
      </c>
      <c r="V316" s="28" t="str">
        <f t="shared" si="29"/>
        <v>Yes</v>
      </c>
      <c r="W316" s="34" t="s">
        <v>20</v>
      </c>
      <c r="X316" s="28">
        <f t="shared" si="30"/>
        <v>2</v>
      </c>
      <c r="Y316" s="34">
        <f t="shared" si="31"/>
        <v>5</v>
      </c>
      <c r="Z316" s="34" t="s">
        <v>21</v>
      </c>
      <c r="AA316" s="34" t="s">
        <v>21</v>
      </c>
      <c r="AB316" s="29" t="str">
        <f t="shared" si="27"/>
        <v>Yes</v>
      </c>
      <c r="AC316" s="34" t="s">
        <v>20</v>
      </c>
      <c r="AD316" s="34" t="s">
        <v>21</v>
      </c>
      <c r="AE316" s="34">
        <f t="shared" si="28"/>
        <v>4</v>
      </c>
      <c r="AF316" s="34" t="s">
        <v>20</v>
      </c>
      <c r="AG316" s="35" t="s">
        <v>750</v>
      </c>
      <c r="AH316" s="34">
        <v>1</v>
      </c>
      <c r="AI316" s="34" t="s">
        <v>24</v>
      </c>
      <c r="AJ316" s="28" t="s">
        <v>23</v>
      </c>
      <c r="AK316" s="34" t="s">
        <v>20</v>
      </c>
      <c r="AL316" s="34" t="s">
        <v>24</v>
      </c>
      <c r="AM316" s="39">
        <v>1040</v>
      </c>
      <c r="AN316" s="39">
        <v>40</v>
      </c>
      <c r="AO316" s="34">
        <v>190</v>
      </c>
      <c r="AP316" s="34">
        <v>36</v>
      </c>
      <c r="AQ316" s="17">
        <v>261</v>
      </c>
      <c r="AR316" s="17">
        <v>454</v>
      </c>
      <c r="AS316" s="22">
        <v>177.73370367375182</v>
      </c>
      <c r="AT316" s="22">
        <v>371.15274532096464</v>
      </c>
      <c r="AU316" s="35" t="s">
        <v>141</v>
      </c>
      <c r="AV316" s="35"/>
      <c r="AW316" s="37">
        <v>139</v>
      </c>
      <c r="AX316" s="37">
        <v>371</v>
      </c>
      <c r="AY316" s="35" t="s">
        <v>33</v>
      </c>
      <c r="AZ316" s="75" t="s">
        <v>69</v>
      </c>
      <c r="BA316" s="71" t="s">
        <v>751</v>
      </c>
    </row>
    <row r="317" spans="1:53" ht="26.4" x14ac:dyDescent="0.25">
      <c r="A317" s="26" t="s">
        <v>777</v>
      </c>
      <c r="B317" s="7" t="s">
        <v>752</v>
      </c>
      <c r="C317" s="56"/>
      <c r="D317" s="57"/>
      <c r="E317" s="57"/>
      <c r="F317" s="57"/>
      <c r="G317" s="57"/>
      <c r="H317" s="53"/>
      <c r="I317" s="10" t="s">
        <v>753</v>
      </c>
      <c r="J317" s="34" t="s">
        <v>20</v>
      </c>
      <c r="K317" s="34" t="s">
        <v>20</v>
      </c>
      <c r="L317" s="34" t="s">
        <v>20</v>
      </c>
      <c r="M317" s="34" t="s">
        <v>20</v>
      </c>
      <c r="N317" s="34" t="s">
        <v>20</v>
      </c>
      <c r="O317" s="34" t="s">
        <v>20</v>
      </c>
      <c r="P317" s="34" t="s">
        <v>20</v>
      </c>
      <c r="Q317" s="34" t="s">
        <v>20</v>
      </c>
      <c r="R317" s="34" t="s">
        <v>20</v>
      </c>
      <c r="S317" s="34" t="s">
        <v>20</v>
      </c>
      <c r="T317" s="34">
        <v>1</v>
      </c>
      <c r="U317" s="34" t="s">
        <v>21</v>
      </c>
      <c r="V317" s="28" t="str">
        <f t="shared" si="29"/>
        <v>Yes</v>
      </c>
      <c r="W317" s="34" t="s">
        <v>20</v>
      </c>
      <c r="X317" s="28">
        <f t="shared" si="30"/>
        <v>2</v>
      </c>
      <c r="Y317" s="34">
        <f t="shared" si="31"/>
        <v>3</v>
      </c>
      <c r="Z317" s="34" t="s">
        <v>21</v>
      </c>
      <c r="AA317" s="34" t="s">
        <v>21</v>
      </c>
      <c r="AB317" s="29" t="str">
        <f t="shared" si="27"/>
        <v>Yes</v>
      </c>
      <c r="AC317" s="34" t="s">
        <v>20</v>
      </c>
      <c r="AD317" s="34" t="s">
        <v>21</v>
      </c>
      <c r="AE317" s="34">
        <f t="shared" si="28"/>
        <v>4</v>
      </c>
      <c r="AF317" s="34" t="s">
        <v>20</v>
      </c>
      <c r="AG317" s="35" t="s">
        <v>754</v>
      </c>
      <c r="AH317" s="34">
        <v>1</v>
      </c>
      <c r="AI317" s="34" t="s">
        <v>24</v>
      </c>
      <c r="AJ317" s="28" t="s">
        <v>23</v>
      </c>
      <c r="AK317" s="34" t="s">
        <v>20</v>
      </c>
      <c r="AL317" s="34" t="s">
        <v>24</v>
      </c>
      <c r="AM317" s="41">
        <v>1290</v>
      </c>
      <c r="AN317" s="41">
        <v>40</v>
      </c>
      <c r="AO317" s="34">
        <v>190</v>
      </c>
      <c r="AP317" s="34">
        <v>36</v>
      </c>
      <c r="AQ317" s="18">
        <v>485</v>
      </c>
      <c r="AR317" s="18">
        <v>632</v>
      </c>
      <c r="AS317" s="22">
        <v>448.20919943755052</v>
      </c>
      <c r="AT317" s="22">
        <v>595.89018286939313</v>
      </c>
      <c r="AU317" s="35" t="s">
        <v>145</v>
      </c>
      <c r="AV317" s="35"/>
      <c r="AW317" s="37">
        <v>384</v>
      </c>
      <c r="AX317" s="37">
        <v>573</v>
      </c>
      <c r="AY317" s="35" t="s">
        <v>33</v>
      </c>
      <c r="AZ317" s="64"/>
      <c r="BA317" s="70"/>
    </row>
    <row r="318" spans="1:53" ht="26.4" x14ac:dyDescent="0.25">
      <c r="A318" s="26" t="s">
        <v>777</v>
      </c>
      <c r="B318" s="7" t="s">
        <v>755</v>
      </c>
      <c r="C318" s="56"/>
      <c r="D318" s="57"/>
      <c r="E318" s="57"/>
      <c r="F318" s="57"/>
      <c r="G318" s="57"/>
      <c r="H318" s="53"/>
      <c r="I318" s="10" t="s">
        <v>756</v>
      </c>
      <c r="J318" s="34" t="s">
        <v>20</v>
      </c>
      <c r="K318" s="34" t="s">
        <v>20</v>
      </c>
      <c r="L318" s="34" t="s">
        <v>20</v>
      </c>
      <c r="M318" s="34" t="s">
        <v>20</v>
      </c>
      <c r="N318" s="34" t="s">
        <v>20</v>
      </c>
      <c r="O318" s="34" t="s">
        <v>20</v>
      </c>
      <c r="P318" s="34" t="s">
        <v>20</v>
      </c>
      <c r="Q318" s="34" t="s">
        <v>20</v>
      </c>
      <c r="R318" s="34" t="s">
        <v>20</v>
      </c>
      <c r="S318" s="34" t="s">
        <v>20</v>
      </c>
      <c r="T318" s="34">
        <v>0</v>
      </c>
      <c r="U318" s="34" t="s">
        <v>21</v>
      </c>
      <c r="V318" s="28" t="str">
        <f t="shared" si="29"/>
        <v>No</v>
      </c>
      <c r="W318" s="34" t="s">
        <v>20</v>
      </c>
      <c r="X318" s="28">
        <f t="shared" si="30"/>
        <v>1</v>
      </c>
      <c r="Y318" s="34">
        <f t="shared" si="31"/>
        <v>1</v>
      </c>
      <c r="Z318" s="34" t="s">
        <v>21</v>
      </c>
      <c r="AA318" s="34" t="s">
        <v>21</v>
      </c>
      <c r="AB318" s="29" t="str">
        <f t="shared" si="27"/>
        <v>No radiocarbon age analysis</v>
      </c>
      <c r="AC318" s="34" t="s">
        <v>20</v>
      </c>
      <c r="AD318" s="34" t="s">
        <v>808</v>
      </c>
      <c r="AE318" s="34">
        <f t="shared" si="28"/>
        <v>2</v>
      </c>
      <c r="AF318" s="34" t="s">
        <v>20</v>
      </c>
      <c r="AG318" s="35" t="s">
        <v>754</v>
      </c>
      <c r="AH318" s="34">
        <v>1</v>
      </c>
      <c r="AI318" s="34" t="s">
        <v>24</v>
      </c>
      <c r="AJ318" s="28" t="s">
        <v>23</v>
      </c>
      <c r="AK318" s="34" t="s">
        <v>20</v>
      </c>
      <c r="AL318" s="34" t="s">
        <v>24</v>
      </c>
      <c r="AM318" s="39"/>
      <c r="AN318" s="39"/>
      <c r="AO318" s="34"/>
      <c r="AP318" s="34"/>
      <c r="AQ318" s="68" t="s">
        <v>25</v>
      </c>
      <c r="AR318" s="68"/>
      <c r="AS318" s="22"/>
      <c r="AT318" s="22"/>
      <c r="AU318" s="35" t="s">
        <v>426</v>
      </c>
      <c r="AV318" s="35"/>
      <c r="AW318" s="37">
        <v>426.1761610977353</v>
      </c>
      <c r="AX318" s="37">
        <v>661.22923779764767</v>
      </c>
      <c r="AY318" s="35" t="s">
        <v>106</v>
      </c>
      <c r="AZ318" s="64"/>
      <c r="BA318" s="70"/>
    </row>
    <row r="319" spans="1:53" ht="26.4" x14ac:dyDescent="0.25">
      <c r="A319" s="26" t="s">
        <v>777</v>
      </c>
      <c r="B319" s="7" t="s">
        <v>757</v>
      </c>
      <c r="C319" s="56"/>
      <c r="D319" s="57"/>
      <c r="E319" s="57"/>
      <c r="F319" s="57"/>
      <c r="G319" s="57"/>
      <c r="H319" s="53"/>
      <c r="I319" s="10" t="s">
        <v>758</v>
      </c>
      <c r="J319" s="34" t="s">
        <v>20</v>
      </c>
      <c r="K319" s="34" t="s">
        <v>20</v>
      </c>
      <c r="L319" s="34" t="s">
        <v>20</v>
      </c>
      <c r="M319" s="34" t="s">
        <v>20</v>
      </c>
      <c r="N319" s="34" t="s">
        <v>20</v>
      </c>
      <c r="O319" s="34" t="s">
        <v>20</v>
      </c>
      <c r="P319" s="34" t="s">
        <v>20</v>
      </c>
      <c r="Q319" s="34" t="s">
        <v>20</v>
      </c>
      <c r="R319" s="34" t="s">
        <v>20</v>
      </c>
      <c r="S319" s="34" t="s">
        <v>20</v>
      </c>
      <c r="T319" s="34">
        <v>0</v>
      </c>
      <c r="U319" s="34" t="s">
        <v>21</v>
      </c>
      <c r="V319" s="28" t="str">
        <f t="shared" si="29"/>
        <v>Yes</v>
      </c>
      <c r="W319" s="34" t="s">
        <v>20</v>
      </c>
      <c r="X319" s="28">
        <f t="shared" si="30"/>
        <v>2</v>
      </c>
      <c r="Y319" s="34">
        <f t="shared" si="31"/>
        <v>2</v>
      </c>
      <c r="Z319" s="34" t="s">
        <v>21</v>
      </c>
      <c r="AA319" s="34" t="s">
        <v>21</v>
      </c>
      <c r="AB319" s="29" t="str">
        <f t="shared" si="27"/>
        <v>No radiocarbon age analysis</v>
      </c>
      <c r="AC319" s="34" t="s">
        <v>20</v>
      </c>
      <c r="AD319" s="34" t="s">
        <v>21</v>
      </c>
      <c r="AE319" s="34">
        <f t="shared" si="28"/>
        <v>3</v>
      </c>
      <c r="AF319" s="34" t="s">
        <v>20</v>
      </c>
      <c r="AG319" s="35" t="s">
        <v>754</v>
      </c>
      <c r="AH319" s="34">
        <v>1</v>
      </c>
      <c r="AI319" s="34" t="s">
        <v>24</v>
      </c>
      <c r="AJ319" s="28" t="s">
        <v>23</v>
      </c>
      <c r="AK319" s="34" t="s">
        <v>20</v>
      </c>
      <c r="AL319" s="34" t="s">
        <v>24</v>
      </c>
      <c r="AM319" s="39"/>
      <c r="AN319" s="39"/>
      <c r="AO319" s="34"/>
      <c r="AP319" s="34"/>
      <c r="AQ319" s="68" t="s">
        <v>25</v>
      </c>
      <c r="AR319" s="68"/>
      <c r="AS319" s="22"/>
      <c r="AT319" s="22"/>
      <c r="AU319" s="35" t="s">
        <v>148</v>
      </c>
      <c r="AV319" s="35"/>
      <c r="AW319" s="37">
        <v>679</v>
      </c>
      <c r="AX319" s="37">
        <v>905</v>
      </c>
      <c r="AY319" s="35" t="s">
        <v>33</v>
      </c>
      <c r="AZ319" s="64"/>
      <c r="BA319" s="70"/>
    </row>
    <row r="320" spans="1:53" ht="26.4" x14ac:dyDescent="0.25">
      <c r="A320" s="26" t="s">
        <v>777</v>
      </c>
      <c r="B320" s="7" t="s">
        <v>759</v>
      </c>
      <c r="C320" s="56"/>
      <c r="D320" s="57"/>
      <c r="E320" s="57"/>
      <c r="F320" s="57"/>
      <c r="G320" s="57"/>
      <c r="H320" s="53"/>
      <c r="I320" s="10" t="s">
        <v>758</v>
      </c>
      <c r="J320" s="34" t="s">
        <v>20</v>
      </c>
      <c r="K320" s="34" t="s">
        <v>20</v>
      </c>
      <c r="L320" s="34" t="s">
        <v>20</v>
      </c>
      <c r="M320" s="34" t="s">
        <v>20</v>
      </c>
      <c r="N320" s="34" t="s">
        <v>20</v>
      </c>
      <c r="O320" s="34" t="s">
        <v>20</v>
      </c>
      <c r="P320" s="34" t="s">
        <v>20</v>
      </c>
      <c r="Q320" s="34" t="s">
        <v>20</v>
      </c>
      <c r="R320" s="34" t="s">
        <v>20</v>
      </c>
      <c r="S320" s="34" t="s">
        <v>20</v>
      </c>
      <c r="T320" s="34">
        <v>0</v>
      </c>
      <c r="U320" s="34" t="s">
        <v>21</v>
      </c>
      <c r="V320" s="28" t="str">
        <f t="shared" si="29"/>
        <v>Yes</v>
      </c>
      <c r="W320" s="34" t="s">
        <v>20</v>
      </c>
      <c r="X320" s="28">
        <f t="shared" si="30"/>
        <v>2</v>
      </c>
      <c r="Y320" s="34">
        <f t="shared" si="31"/>
        <v>2</v>
      </c>
      <c r="Z320" s="34" t="s">
        <v>21</v>
      </c>
      <c r="AA320" s="34" t="s">
        <v>21</v>
      </c>
      <c r="AB320" s="29" t="str">
        <f t="shared" si="27"/>
        <v>No radiocarbon age analysis</v>
      </c>
      <c r="AC320" s="34" t="s">
        <v>20</v>
      </c>
      <c r="AD320" s="34" t="s">
        <v>21</v>
      </c>
      <c r="AE320" s="34">
        <f t="shared" si="28"/>
        <v>3</v>
      </c>
      <c r="AF320" s="34" t="s">
        <v>20</v>
      </c>
      <c r="AG320" s="35" t="s">
        <v>754</v>
      </c>
      <c r="AH320" s="34">
        <v>1</v>
      </c>
      <c r="AI320" s="34" t="s">
        <v>24</v>
      </c>
      <c r="AJ320" s="28" t="s">
        <v>23</v>
      </c>
      <c r="AK320" s="34" t="s">
        <v>20</v>
      </c>
      <c r="AL320" s="34" t="s">
        <v>24</v>
      </c>
      <c r="AM320" s="41"/>
      <c r="AN320" s="41"/>
      <c r="AO320" s="34"/>
      <c r="AP320" s="34"/>
      <c r="AQ320" s="68" t="s">
        <v>25</v>
      </c>
      <c r="AR320" s="68"/>
      <c r="AS320" s="22"/>
      <c r="AT320" s="22"/>
      <c r="AU320" s="35" t="s">
        <v>309</v>
      </c>
      <c r="AV320" s="35"/>
      <c r="AW320" s="37">
        <v>943</v>
      </c>
      <c r="AX320" s="37">
        <v>1176</v>
      </c>
      <c r="AY320" s="35" t="s">
        <v>106</v>
      </c>
      <c r="AZ320" s="64"/>
      <c r="BA320" s="70"/>
    </row>
    <row r="321" spans="1:53" ht="26.4" x14ac:dyDescent="0.25">
      <c r="A321" s="26" t="s">
        <v>777</v>
      </c>
      <c r="B321" s="7" t="s">
        <v>760</v>
      </c>
      <c r="C321" s="56"/>
      <c r="D321" s="57"/>
      <c r="E321" s="57"/>
      <c r="F321" s="57"/>
      <c r="G321" s="57"/>
      <c r="H321" s="53"/>
      <c r="I321" s="10" t="s">
        <v>758</v>
      </c>
      <c r="J321" s="34" t="s">
        <v>20</v>
      </c>
      <c r="K321" s="34" t="s">
        <v>20</v>
      </c>
      <c r="L321" s="34" t="s">
        <v>20</v>
      </c>
      <c r="M321" s="34" t="s">
        <v>20</v>
      </c>
      <c r="N321" s="34" t="s">
        <v>20</v>
      </c>
      <c r="O321" s="34" t="s">
        <v>20</v>
      </c>
      <c r="P321" s="34" t="s">
        <v>20</v>
      </c>
      <c r="Q321" s="34" t="s">
        <v>20</v>
      </c>
      <c r="R321" s="34" t="s">
        <v>20</v>
      </c>
      <c r="S321" s="34" t="s">
        <v>20</v>
      </c>
      <c r="T321" s="34">
        <v>0</v>
      </c>
      <c r="U321" s="34" t="s">
        <v>21</v>
      </c>
      <c r="V321" s="28" t="str">
        <f t="shared" si="29"/>
        <v>No</v>
      </c>
      <c r="W321" s="34" t="s">
        <v>20</v>
      </c>
      <c r="X321" s="28">
        <f t="shared" si="30"/>
        <v>1</v>
      </c>
      <c r="Y321" s="34">
        <f t="shared" si="31"/>
        <v>1</v>
      </c>
      <c r="Z321" s="34" t="s">
        <v>808</v>
      </c>
      <c r="AA321" s="34" t="s">
        <v>808</v>
      </c>
      <c r="AB321" s="29" t="str">
        <f t="shared" si="27"/>
        <v>No radiocarbon age analysis</v>
      </c>
      <c r="AC321" s="34" t="s">
        <v>20</v>
      </c>
      <c r="AD321" s="34" t="s">
        <v>808</v>
      </c>
      <c r="AE321" s="34">
        <f t="shared" si="28"/>
        <v>0</v>
      </c>
      <c r="AF321" s="34" t="s">
        <v>20</v>
      </c>
      <c r="AG321" s="35" t="s">
        <v>754</v>
      </c>
      <c r="AH321" s="34">
        <v>1</v>
      </c>
      <c r="AI321" s="34" t="s">
        <v>24</v>
      </c>
      <c r="AJ321" s="28" t="s">
        <v>23</v>
      </c>
      <c r="AK321" s="34" t="s">
        <v>20</v>
      </c>
      <c r="AL321" s="34" t="s">
        <v>24</v>
      </c>
      <c r="AM321" s="39"/>
      <c r="AN321" s="39"/>
      <c r="AO321" s="34"/>
      <c r="AP321" s="34"/>
      <c r="AQ321" s="68" t="s">
        <v>25</v>
      </c>
      <c r="AR321" s="68"/>
      <c r="AS321" s="22"/>
      <c r="AT321" s="22"/>
      <c r="AU321" s="35" t="s">
        <v>728</v>
      </c>
      <c r="AV321" s="35"/>
      <c r="AW321" s="37">
        <v>942.44077099380627</v>
      </c>
      <c r="AX321" s="37">
        <v>1176.214589658739</v>
      </c>
      <c r="AY321" s="35" t="s">
        <v>106</v>
      </c>
      <c r="AZ321" s="64"/>
      <c r="BA321" s="70"/>
    </row>
    <row r="322" spans="1:53" ht="26.4" x14ac:dyDescent="0.25">
      <c r="A322" s="26" t="s">
        <v>777</v>
      </c>
      <c r="B322" s="7" t="s">
        <v>761</v>
      </c>
      <c r="C322" s="56"/>
      <c r="D322" s="57"/>
      <c r="E322" s="57"/>
      <c r="F322" s="57"/>
      <c r="G322" s="57"/>
      <c r="H322" s="53"/>
      <c r="I322" s="10" t="s">
        <v>762</v>
      </c>
      <c r="J322" s="34" t="s">
        <v>20</v>
      </c>
      <c r="K322" s="34" t="s">
        <v>20</v>
      </c>
      <c r="L322" s="34" t="s">
        <v>20</v>
      </c>
      <c r="M322" s="34" t="s">
        <v>20</v>
      </c>
      <c r="N322" s="34" t="s">
        <v>20</v>
      </c>
      <c r="O322" s="34" t="s">
        <v>20</v>
      </c>
      <c r="P322" s="34" t="s">
        <v>20</v>
      </c>
      <c r="Q322" s="34" t="s">
        <v>20</v>
      </c>
      <c r="R322" s="34" t="s">
        <v>20</v>
      </c>
      <c r="S322" s="34" t="s">
        <v>20</v>
      </c>
      <c r="T322" s="34">
        <v>0</v>
      </c>
      <c r="U322" s="34" t="s">
        <v>21</v>
      </c>
      <c r="V322" s="28" t="str">
        <f t="shared" si="29"/>
        <v>No</v>
      </c>
      <c r="W322" s="34" t="s">
        <v>20</v>
      </c>
      <c r="X322" s="28">
        <f t="shared" si="30"/>
        <v>1</v>
      </c>
      <c r="Y322" s="34">
        <f t="shared" si="31"/>
        <v>1</v>
      </c>
      <c r="Z322" s="34" t="s">
        <v>808</v>
      </c>
      <c r="AA322" s="34" t="s">
        <v>808</v>
      </c>
      <c r="AB322" s="29" t="str">
        <f t="shared" ref="AB322:AB327" si="32">IF( IF(ISTEXT(AQ322), TRUE, FALSE), "No radiocarbon age analysis", IF(ABS((MEDIAN(AS322,AW322,AX322)-MEDIAN(AT322,AW322,AX322))/(MAX(AT322,AX322)-MIN(AS322,AW322)))&gt;0.3,"Yes","No"))</f>
        <v>No radiocarbon age analysis</v>
      </c>
      <c r="AC322" s="34" t="s">
        <v>20</v>
      </c>
      <c r="AD322" s="34" t="s">
        <v>21</v>
      </c>
      <c r="AE322" s="34">
        <f t="shared" ref="AE322:AE328" si="33">COUNTIF(Z322:AD322,"Yes")</f>
        <v>1</v>
      </c>
      <c r="AF322" s="34" t="s">
        <v>20</v>
      </c>
      <c r="AG322" s="35" t="s">
        <v>754</v>
      </c>
      <c r="AH322" s="34">
        <v>1</v>
      </c>
      <c r="AI322" s="34" t="s">
        <v>24</v>
      </c>
      <c r="AJ322" s="28" t="s">
        <v>23</v>
      </c>
      <c r="AK322" s="34" t="s">
        <v>20</v>
      </c>
      <c r="AL322" s="34" t="s">
        <v>24</v>
      </c>
      <c r="AM322" s="39"/>
      <c r="AN322" s="39"/>
      <c r="AO322" s="34"/>
      <c r="AP322" s="34"/>
      <c r="AQ322" s="68" t="s">
        <v>25</v>
      </c>
      <c r="AR322" s="68"/>
      <c r="AS322" s="22"/>
      <c r="AT322" s="22"/>
      <c r="AU322" s="35" t="s">
        <v>763</v>
      </c>
      <c r="AV322" s="35"/>
      <c r="AW322" s="37"/>
      <c r="AX322" s="37"/>
      <c r="AY322" s="35" t="s">
        <v>33</v>
      </c>
      <c r="AZ322" s="64"/>
      <c r="BA322" s="70"/>
    </row>
    <row r="323" spans="1:53" ht="26.4" x14ac:dyDescent="0.25">
      <c r="A323" s="26" t="s">
        <v>777</v>
      </c>
      <c r="B323" s="7" t="s">
        <v>764</v>
      </c>
      <c r="C323" s="56"/>
      <c r="D323" s="57"/>
      <c r="E323" s="57"/>
      <c r="F323" s="57"/>
      <c r="G323" s="57"/>
      <c r="H323" s="53"/>
      <c r="I323" s="10" t="s">
        <v>765</v>
      </c>
      <c r="J323" s="34" t="s">
        <v>20</v>
      </c>
      <c r="K323" s="34" t="s">
        <v>20</v>
      </c>
      <c r="L323" s="34" t="s">
        <v>20</v>
      </c>
      <c r="M323" s="34" t="s">
        <v>20</v>
      </c>
      <c r="N323" s="34" t="s">
        <v>20</v>
      </c>
      <c r="O323" s="34" t="s">
        <v>20</v>
      </c>
      <c r="P323" s="34" t="s">
        <v>20</v>
      </c>
      <c r="Q323" s="34" t="s">
        <v>20</v>
      </c>
      <c r="R323" s="34" t="s">
        <v>20</v>
      </c>
      <c r="S323" s="34" t="s">
        <v>20</v>
      </c>
      <c r="T323" s="34">
        <v>0</v>
      </c>
      <c r="U323" s="34" t="s">
        <v>21</v>
      </c>
      <c r="V323" s="28" t="str">
        <f t="shared" ref="V323:V328" si="34">IF(AE323&lt;3, "No", "Yes")</f>
        <v>Yes</v>
      </c>
      <c r="W323" s="34" t="s">
        <v>20</v>
      </c>
      <c r="X323" s="28">
        <f t="shared" ref="X323:X328" si="35">COUNTIF(U323:W323,"Yes")</f>
        <v>2</v>
      </c>
      <c r="Y323" s="34">
        <f t="shared" si="31"/>
        <v>2</v>
      </c>
      <c r="Z323" s="34" t="s">
        <v>21</v>
      </c>
      <c r="AA323" s="34" t="s">
        <v>21</v>
      </c>
      <c r="AB323" s="29" t="str">
        <f t="shared" si="32"/>
        <v>No radiocarbon age analysis</v>
      </c>
      <c r="AC323" s="34" t="s">
        <v>20</v>
      </c>
      <c r="AD323" s="34" t="s">
        <v>21</v>
      </c>
      <c r="AE323" s="34">
        <f t="shared" si="33"/>
        <v>3</v>
      </c>
      <c r="AF323" s="34" t="s">
        <v>20</v>
      </c>
      <c r="AG323" s="35" t="s">
        <v>754</v>
      </c>
      <c r="AH323" s="34">
        <v>1</v>
      </c>
      <c r="AI323" s="34" t="s">
        <v>24</v>
      </c>
      <c r="AJ323" s="28" t="s">
        <v>23</v>
      </c>
      <c r="AK323" s="34" t="s">
        <v>20</v>
      </c>
      <c r="AL323" s="34" t="s">
        <v>24</v>
      </c>
      <c r="AM323" s="41"/>
      <c r="AN323" s="41"/>
      <c r="AO323" s="34"/>
      <c r="AP323" s="34"/>
      <c r="AQ323" s="68" t="s">
        <v>25</v>
      </c>
      <c r="AR323" s="68"/>
      <c r="AS323" s="22"/>
      <c r="AT323" s="22"/>
      <c r="AU323" s="35" t="s">
        <v>152</v>
      </c>
      <c r="AV323" s="35"/>
      <c r="AW323" s="37">
        <v>1119</v>
      </c>
      <c r="AX323" s="37">
        <v>1348</v>
      </c>
      <c r="AY323" s="35" t="s">
        <v>33</v>
      </c>
      <c r="AZ323" s="64"/>
      <c r="BA323" s="70"/>
    </row>
    <row r="324" spans="1:53" ht="26.4" x14ac:dyDescent="0.25">
      <c r="A324" s="26" t="s">
        <v>777</v>
      </c>
      <c r="B324" s="10" t="s">
        <v>766</v>
      </c>
      <c r="C324" s="56"/>
      <c r="D324" s="57"/>
      <c r="E324" s="57"/>
      <c r="F324" s="57"/>
      <c r="G324" s="57"/>
      <c r="H324" s="53"/>
      <c r="I324" s="13" t="s">
        <v>765</v>
      </c>
      <c r="J324" s="34" t="s">
        <v>20</v>
      </c>
      <c r="K324" s="34" t="s">
        <v>20</v>
      </c>
      <c r="L324" s="34" t="s">
        <v>20</v>
      </c>
      <c r="M324" s="34" t="s">
        <v>20</v>
      </c>
      <c r="N324" s="34" t="s">
        <v>20</v>
      </c>
      <c r="O324" s="34" t="s">
        <v>20</v>
      </c>
      <c r="P324" s="34" t="s">
        <v>20</v>
      </c>
      <c r="Q324" s="34" t="s">
        <v>20</v>
      </c>
      <c r="R324" s="34" t="s">
        <v>21</v>
      </c>
      <c r="S324" s="34" t="s">
        <v>20</v>
      </c>
      <c r="T324" s="34">
        <v>1</v>
      </c>
      <c r="U324" s="34" t="s">
        <v>20</v>
      </c>
      <c r="V324" s="28" t="str">
        <f t="shared" si="34"/>
        <v>Yes</v>
      </c>
      <c r="W324" s="34" t="s">
        <v>20</v>
      </c>
      <c r="X324" s="28">
        <f t="shared" si="35"/>
        <v>1</v>
      </c>
      <c r="Y324" s="34">
        <f t="shared" si="31"/>
        <v>2</v>
      </c>
      <c r="Z324" s="34" t="s">
        <v>21</v>
      </c>
      <c r="AA324" s="34" t="s">
        <v>21</v>
      </c>
      <c r="AB324" s="29" t="str">
        <f t="shared" si="32"/>
        <v>Yes</v>
      </c>
      <c r="AC324" s="34" t="s">
        <v>20</v>
      </c>
      <c r="AD324" s="34" t="s">
        <v>21</v>
      </c>
      <c r="AE324" s="34">
        <f t="shared" si="33"/>
        <v>4</v>
      </c>
      <c r="AF324" s="34" t="s">
        <v>20</v>
      </c>
      <c r="AG324" s="35" t="s">
        <v>754</v>
      </c>
      <c r="AH324" s="34">
        <v>1</v>
      </c>
      <c r="AI324" s="34" t="s">
        <v>24</v>
      </c>
      <c r="AJ324" s="28" t="s">
        <v>23</v>
      </c>
      <c r="AK324" s="34" t="s">
        <v>20</v>
      </c>
      <c r="AL324" s="34" t="s">
        <v>24</v>
      </c>
      <c r="AM324" s="39">
        <v>2310</v>
      </c>
      <c r="AN324" s="39">
        <v>40</v>
      </c>
      <c r="AO324" s="34">
        <v>190</v>
      </c>
      <c r="AP324" s="34">
        <v>36</v>
      </c>
      <c r="AQ324" s="17">
        <v>1393</v>
      </c>
      <c r="AR324" s="17">
        <v>1670</v>
      </c>
      <c r="AS324" s="22">
        <v>1298.5075480727746</v>
      </c>
      <c r="AT324" s="22">
        <v>1575.8292609329694</v>
      </c>
      <c r="AU324" s="36" t="s">
        <v>767</v>
      </c>
      <c r="AV324" s="35"/>
      <c r="AW324" s="37">
        <v>1285</v>
      </c>
      <c r="AX324" s="37">
        <v>1548</v>
      </c>
      <c r="AY324" s="35" t="s">
        <v>106</v>
      </c>
      <c r="AZ324" s="64"/>
      <c r="BA324" s="70"/>
    </row>
    <row r="325" spans="1:53" ht="26.4" x14ac:dyDescent="0.25">
      <c r="A325" s="26" t="s">
        <v>777</v>
      </c>
      <c r="B325" s="10" t="s">
        <v>768</v>
      </c>
      <c r="C325" s="56"/>
      <c r="D325" s="57"/>
      <c r="E325" s="57"/>
      <c r="F325" s="57"/>
      <c r="G325" s="57"/>
      <c r="H325" s="53"/>
      <c r="I325" s="13" t="s">
        <v>769</v>
      </c>
      <c r="J325" s="34" t="s">
        <v>20</v>
      </c>
      <c r="K325" s="34" t="s">
        <v>20</v>
      </c>
      <c r="L325" s="34" t="s">
        <v>20</v>
      </c>
      <c r="M325" s="34" t="s">
        <v>20</v>
      </c>
      <c r="N325" s="34" t="s">
        <v>20</v>
      </c>
      <c r="O325" s="34" t="s">
        <v>20</v>
      </c>
      <c r="P325" s="34" t="s">
        <v>20</v>
      </c>
      <c r="Q325" s="34" t="s">
        <v>20</v>
      </c>
      <c r="R325" s="34" t="s">
        <v>20</v>
      </c>
      <c r="S325" s="34" t="s">
        <v>20</v>
      </c>
      <c r="T325" s="34">
        <v>0</v>
      </c>
      <c r="U325" s="34" t="s">
        <v>21</v>
      </c>
      <c r="V325" s="28" t="str">
        <f t="shared" si="34"/>
        <v>No</v>
      </c>
      <c r="W325" s="34" t="s">
        <v>20</v>
      </c>
      <c r="X325" s="28">
        <f t="shared" si="35"/>
        <v>1</v>
      </c>
      <c r="Y325" s="34">
        <f t="shared" si="31"/>
        <v>1</v>
      </c>
      <c r="Z325" s="34" t="s">
        <v>20</v>
      </c>
      <c r="AA325" s="34" t="s">
        <v>20</v>
      </c>
      <c r="AB325" s="29" t="str">
        <f t="shared" si="32"/>
        <v>No radiocarbon age analysis</v>
      </c>
      <c r="AC325" s="34" t="s">
        <v>20</v>
      </c>
      <c r="AD325" s="34" t="s">
        <v>21</v>
      </c>
      <c r="AE325" s="34">
        <f t="shared" si="33"/>
        <v>1</v>
      </c>
      <c r="AF325" s="34" t="s">
        <v>20</v>
      </c>
      <c r="AG325" s="35" t="s">
        <v>754</v>
      </c>
      <c r="AH325" s="34" t="s">
        <v>413</v>
      </c>
      <c r="AI325" s="34" t="s">
        <v>24</v>
      </c>
      <c r="AJ325" s="28" t="s">
        <v>23</v>
      </c>
      <c r="AK325" s="34" t="s">
        <v>20</v>
      </c>
      <c r="AL325" s="34" t="s">
        <v>24</v>
      </c>
      <c r="AM325" s="39"/>
      <c r="AN325" s="39"/>
      <c r="AO325" s="34"/>
      <c r="AP325" s="34"/>
      <c r="AQ325" s="68" t="s">
        <v>25</v>
      </c>
      <c r="AR325" s="68"/>
      <c r="AS325" s="22"/>
      <c r="AT325" s="22"/>
      <c r="AU325" s="36" t="s">
        <v>224</v>
      </c>
      <c r="AV325" s="35"/>
      <c r="AW325" s="37">
        <v>1384</v>
      </c>
      <c r="AX325" s="37">
        <v>1731</v>
      </c>
      <c r="AY325" s="35" t="s">
        <v>33</v>
      </c>
      <c r="AZ325" s="64"/>
      <c r="BA325" s="70"/>
    </row>
    <row r="326" spans="1:53" ht="26.4" x14ac:dyDescent="0.25">
      <c r="A326" s="26" t="s">
        <v>777</v>
      </c>
      <c r="B326" s="10" t="s">
        <v>770</v>
      </c>
      <c r="C326" s="56"/>
      <c r="D326" s="57"/>
      <c r="E326" s="57"/>
      <c r="F326" s="57"/>
      <c r="G326" s="57"/>
      <c r="H326" s="53"/>
      <c r="I326" s="13" t="s">
        <v>771</v>
      </c>
      <c r="J326" s="34" t="s">
        <v>20</v>
      </c>
      <c r="K326" s="34" t="s">
        <v>20</v>
      </c>
      <c r="L326" s="34" t="s">
        <v>20</v>
      </c>
      <c r="M326" s="34" t="s">
        <v>20</v>
      </c>
      <c r="N326" s="34" t="s">
        <v>20</v>
      </c>
      <c r="O326" s="34" t="s">
        <v>20</v>
      </c>
      <c r="P326" s="34" t="s">
        <v>20</v>
      </c>
      <c r="Q326" s="34" t="s">
        <v>20</v>
      </c>
      <c r="R326" s="34" t="s">
        <v>21</v>
      </c>
      <c r="S326" s="34" t="s">
        <v>20</v>
      </c>
      <c r="T326" s="34">
        <v>1</v>
      </c>
      <c r="U326" s="34" t="s">
        <v>20</v>
      </c>
      <c r="V326" s="28" t="str">
        <f t="shared" si="34"/>
        <v>No</v>
      </c>
      <c r="W326" s="34" t="s">
        <v>20</v>
      </c>
      <c r="X326" s="28">
        <f t="shared" si="35"/>
        <v>0</v>
      </c>
      <c r="Y326" s="34">
        <f t="shared" si="31"/>
        <v>1</v>
      </c>
      <c r="Z326" s="34" t="s">
        <v>808</v>
      </c>
      <c r="AA326" s="34" t="s">
        <v>20</v>
      </c>
      <c r="AB326" s="29" t="str">
        <f t="shared" si="32"/>
        <v>No</v>
      </c>
      <c r="AC326" s="34" t="s">
        <v>20</v>
      </c>
      <c r="AD326" s="34" t="s">
        <v>21</v>
      </c>
      <c r="AE326" s="34">
        <f t="shared" si="33"/>
        <v>1</v>
      </c>
      <c r="AF326" s="34" t="s">
        <v>20</v>
      </c>
      <c r="AG326" s="35" t="s">
        <v>754</v>
      </c>
      <c r="AH326" s="34">
        <v>1</v>
      </c>
      <c r="AI326" s="34" t="s">
        <v>24</v>
      </c>
      <c r="AJ326" s="28" t="s">
        <v>23</v>
      </c>
      <c r="AK326" s="34" t="s">
        <v>20</v>
      </c>
      <c r="AL326" s="34" t="s">
        <v>24</v>
      </c>
      <c r="AM326" s="41">
        <v>3430</v>
      </c>
      <c r="AN326" s="41">
        <v>60</v>
      </c>
      <c r="AO326" s="34">
        <v>190</v>
      </c>
      <c r="AP326" s="34">
        <v>36</v>
      </c>
      <c r="AQ326" s="18">
        <v>2729</v>
      </c>
      <c r="AR326" s="18">
        <v>3051</v>
      </c>
      <c r="AS326" s="22">
        <v>2643.5473333171303</v>
      </c>
      <c r="AT326" s="22">
        <v>2965.9543451511895</v>
      </c>
      <c r="AU326" s="36" t="s">
        <v>772</v>
      </c>
      <c r="AV326" s="35"/>
      <c r="AW326" s="37">
        <v>2389</v>
      </c>
      <c r="AX326" s="37">
        <v>2673</v>
      </c>
      <c r="AY326" s="35" t="s">
        <v>33</v>
      </c>
      <c r="AZ326" s="64"/>
      <c r="BA326" s="70"/>
    </row>
    <row r="327" spans="1:53" ht="26.4" x14ac:dyDescent="0.25">
      <c r="A327" s="26" t="s">
        <v>777</v>
      </c>
      <c r="B327" s="10" t="s">
        <v>773</v>
      </c>
      <c r="C327" s="56"/>
      <c r="D327" s="57"/>
      <c r="E327" s="57"/>
      <c r="F327" s="57"/>
      <c r="G327" s="57"/>
      <c r="H327" s="53"/>
      <c r="I327" s="13" t="s">
        <v>765</v>
      </c>
      <c r="J327" s="34" t="s">
        <v>20</v>
      </c>
      <c r="K327" s="34" t="s">
        <v>20</v>
      </c>
      <c r="L327" s="34" t="s">
        <v>20</v>
      </c>
      <c r="M327" s="34" t="s">
        <v>20</v>
      </c>
      <c r="N327" s="34" t="s">
        <v>20</v>
      </c>
      <c r="O327" s="34" t="s">
        <v>20</v>
      </c>
      <c r="P327" s="34" t="s">
        <v>21</v>
      </c>
      <c r="Q327" s="34" t="s">
        <v>20</v>
      </c>
      <c r="R327" s="34" t="s">
        <v>20</v>
      </c>
      <c r="S327" s="34" t="s">
        <v>20</v>
      </c>
      <c r="T327" s="34">
        <v>2</v>
      </c>
      <c r="U327" s="34" t="s">
        <v>20</v>
      </c>
      <c r="V327" s="28" t="str">
        <f t="shared" si="34"/>
        <v>No</v>
      </c>
      <c r="W327" s="34" t="s">
        <v>20</v>
      </c>
      <c r="X327" s="28">
        <f t="shared" si="35"/>
        <v>0</v>
      </c>
      <c r="Y327" s="34">
        <f t="shared" si="31"/>
        <v>2</v>
      </c>
      <c r="Z327" s="34" t="s">
        <v>808</v>
      </c>
      <c r="AA327" s="34" t="s">
        <v>20</v>
      </c>
      <c r="AB327" s="29" t="str">
        <f t="shared" si="32"/>
        <v>No</v>
      </c>
      <c r="AC327" s="34" t="s">
        <v>20</v>
      </c>
      <c r="AD327" s="34" t="s">
        <v>21</v>
      </c>
      <c r="AE327" s="34">
        <f t="shared" si="33"/>
        <v>1</v>
      </c>
      <c r="AF327" s="34" t="s">
        <v>20</v>
      </c>
      <c r="AG327" s="35" t="s">
        <v>754</v>
      </c>
      <c r="AH327" s="34">
        <v>1</v>
      </c>
      <c r="AI327" s="34" t="s">
        <v>24</v>
      </c>
      <c r="AJ327" s="28" t="s">
        <v>23</v>
      </c>
      <c r="AK327" s="34" t="s">
        <v>20</v>
      </c>
      <c r="AL327" s="34" t="s">
        <v>24</v>
      </c>
      <c r="AM327" s="39">
        <v>3810</v>
      </c>
      <c r="AN327" s="39">
        <v>50</v>
      </c>
      <c r="AO327" s="34">
        <v>190</v>
      </c>
      <c r="AP327" s="34">
        <v>36</v>
      </c>
      <c r="AQ327" s="17">
        <v>3199</v>
      </c>
      <c r="AR327" s="17">
        <v>3498</v>
      </c>
      <c r="AS327" s="22">
        <v>3131.1146241577371</v>
      </c>
      <c r="AT327" s="22">
        <v>3430.5775905175774</v>
      </c>
      <c r="AU327" s="36" t="s">
        <v>614</v>
      </c>
      <c r="AV327" s="35"/>
      <c r="AW327" s="37">
        <v>2865</v>
      </c>
      <c r="AX327" s="37">
        <v>3162</v>
      </c>
      <c r="AY327" s="35" t="s">
        <v>33</v>
      </c>
      <c r="AZ327" s="64"/>
      <c r="BA327" s="70"/>
    </row>
    <row r="328" spans="1:53" ht="26.4" x14ac:dyDescent="0.25">
      <c r="A328" s="26" t="s">
        <v>777</v>
      </c>
      <c r="B328" s="10" t="s">
        <v>774</v>
      </c>
      <c r="C328" s="56"/>
      <c r="D328" s="57"/>
      <c r="E328" s="57"/>
      <c r="F328" s="57"/>
      <c r="G328" s="57"/>
      <c r="H328" s="53"/>
      <c r="I328" s="13" t="s">
        <v>765</v>
      </c>
      <c r="J328" s="34" t="s">
        <v>20</v>
      </c>
      <c r="K328" s="34" t="s">
        <v>20</v>
      </c>
      <c r="L328" s="34" t="s">
        <v>20</v>
      </c>
      <c r="M328" s="34" t="s">
        <v>20</v>
      </c>
      <c r="N328" s="34" t="s">
        <v>20</v>
      </c>
      <c r="O328" s="34" t="s">
        <v>20</v>
      </c>
      <c r="P328" s="34" t="s">
        <v>20</v>
      </c>
      <c r="Q328" s="34" t="s">
        <v>20</v>
      </c>
      <c r="R328" s="34" t="s">
        <v>21</v>
      </c>
      <c r="S328" s="34" t="s">
        <v>20</v>
      </c>
      <c r="T328" s="34">
        <v>1</v>
      </c>
      <c r="U328" s="34" t="s">
        <v>20</v>
      </c>
      <c r="V328" s="28" t="str">
        <f t="shared" si="34"/>
        <v>No</v>
      </c>
      <c r="W328" s="34" t="s">
        <v>20</v>
      </c>
      <c r="X328" s="28">
        <f t="shared" si="35"/>
        <v>0</v>
      </c>
      <c r="Y328" s="34">
        <f t="shared" si="31"/>
        <v>1</v>
      </c>
      <c r="Z328" s="34" t="s">
        <v>808</v>
      </c>
      <c r="AA328" s="34" t="s">
        <v>20</v>
      </c>
      <c r="AB328" s="29" t="str">
        <f>IF( IF(ISTEXT(AQ328), TRUE, FALSE), "No radiocarbon age analysis", IF(ABS((MEDIAN(AS328,AW328,AX328)-MEDIAN(AT328,AW328,AX328))/(MAX(AT328,AX328)-MIN(AS328,AW328)))&gt;0.3,"Yes","No"))</f>
        <v>No</v>
      </c>
      <c r="AC328" s="34" t="s">
        <v>20</v>
      </c>
      <c r="AD328" s="34" t="s">
        <v>21</v>
      </c>
      <c r="AE328" s="34">
        <f t="shared" si="33"/>
        <v>1</v>
      </c>
      <c r="AF328" s="34" t="s">
        <v>20</v>
      </c>
      <c r="AG328" s="35" t="s">
        <v>754</v>
      </c>
      <c r="AH328" s="34">
        <v>1</v>
      </c>
      <c r="AI328" s="34" t="s">
        <v>24</v>
      </c>
      <c r="AJ328" s="28" t="s">
        <v>23</v>
      </c>
      <c r="AK328" s="34" t="s">
        <v>20</v>
      </c>
      <c r="AL328" s="34" t="s">
        <v>24</v>
      </c>
      <c r="AM328" s="39">
        <v>4230</v>
      </c>
      <c r="AN328" s="39">
        <v>40</v>
      </c>
      <c r="AO328" s="34">
        <v>190</v>
      </c>
      <c r="AP328" s="34">
        <v>36</v>
      </c>
      <c r="AQ328" s="17">
        <v>3693</v>
      </c>
      <c r="AR328" s="17">
        <v>4010</v>
      </c>
      <c r="AS328" s="22">
        <v>3633.9623294126072</v>
      </c>
      <c r="AT328" s="22">
        <v>3951.4011081363474</v>
      </c>
      <c r="AU328" s="36" t="s">
        <v>775</v>
      </c>
      <c r="AV328" s="35"/>
      <c r="AW328" s="37">
        <v>3287</v>
      </c>
      <c r="AX328" s="37">
        <v>3596</v>
      </c>
      <c r="AY328" s="35" t="s">
        <v>33</v>
      </c>
      <c r="AZ328" s="65"/>
      <c r="BA328" s="70"/>
    </row>
    <row r="329" spans="1:53" x14ac:dyDescent="0.25">
      <c r="B329" s="4"/>
      <c r="D329" s="2"/>
      <c r="E329" s="2"/>
      <c r="F329" s="2"/>
      <c r="G329" s="5"/>
      <c r="H329" s="5"/>
      <c r="I329" s="6"/>
      <c r="T329" s="2"/>
      <c r="X329" s="2"/>
      <c r="AE329" s="2"/>
      <c r="AF329" s="50"/>
      <c r="AH329" s="2"/>
      <c r="AI329" s="2"/>
      <c r="AJ329" s="15"/>
      <c r="AK329" s="2"/>
      <c r="AL329" s="2"/>
      <c r="AO329" s="2"/>
      <c r="AP329" s="2"/>
      <c r="AS329" s="23"/>
      <c r="AT329" s="23"/>
      <c r="AU329" s="3"/>
      <c r="AZ329" s="2"/>
      <c r="BA329" s="4"/>
    </row>
    <row r="330" spans="1:53" x14ac:dyDescent="0.25">
      <c r="B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row>
    <row r="331" spans="1:53" x14ac:dyDescent="0.25">
      <c r="B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row>
    <row r="332" spans="1:53" x14ac:dyDescent="0.25">
      <c r="B332" s="4"/>
      <c r="D332" s="2"/>
      <c r="E332" s="2"/>
      <c r="F332" s="2"/>
      <c r="G332" s="5"/>
      <c r="H332" s="5"/>
      <c r="I332" s="4"/>
      <c r="T332" s="2"/>
      <c r="X332" s="2"/>
      <c r="AE332" s="2"/>
      <c r="AF332" s="50"/>
      <c r="AH332" s="2"/>
      <c r="AI332" s="2"/>
      <c r="AJ332" s="15"/>
      <c r="AK332" s="2"/>
      <c r="AL332" s="2"/>
      <c r="AO332" s="2"/>
      <c r="AP332" s="2"/>
      <c r="AS332" s="23"/>
      <c r="AT332" s="23"/>
      <c r="AU332" s="3"/>
      <c r="AZ332" s="2"/>
      <c r="BA332" s="4"/>
    </row>
    <row r="333" spans="1:53" x14ac:dyDescent="0.25">
      <c r="B333" s="4"/>
      <c r="D333" s="2"/>
      <c r="E333" s="2"/>
      <c r="F333" s="2"/>
      <c r="G333" s="5"/>
      <c r="H333" s="5"/>
      <c r="I333" s="4"/>
      <c r="T333" s="2"/>
      <c r="X333" s="2"/>
      <c r="AE333" s="2"/>
      <c r="AF333" s="50"/>
      <c r="AH333" s="2"/>
      <c r="AI333" s="2"/>
      <c r="AJ333" s="15"/>
      <c r="AK333" s="2"/>
      <c r="AL333" s="2"/>
      <c r="AO333" s="2"/>
      <c r="AP333" s="2"/>
      <c r="AS333" s="23"/>
      <c r="AT333" s="23"/>
      <c r="AU333" s="3"/>
      <c r="AZ333" s="2"/>
      <c r="BA333" s="4"/>
    </row>
    <row r="334" spans="1:53" x14ac:dyDescent="0.25">
      <c r="B334" s="4"/>
      <c r="D334" s="2"/>
      <c r="E334" s="2"/>
      <c r="F334" s="2"/>
      <c r="G334" s="5"/>
      <c r="H334" s="5"/>
      <c r="I334" s="4"/>
      <c r="T334" s="2"/>
      <c r="X334" s="2"/>
      <c r="AE334" s="2"/>
      <c r="AF334" s="50"/>
      <c r="AH334" s="2"/>
      <c r="AI334" s="2"/>
      <c r="AJ334" s="15"/>
      <c r="AK334" s="2"/>
      <c r="AL334" s="2"/>
      <c r="AO334" s="2"/>
      <c r="AP334" s="2"/>
      <c r="AS334" s="23"/>
      <c r="AT334" s="23"/>
      <c r="AU334" s="3"/>
      <c r="AZ334" s="2"/>
      <c r="BA334" s="4"/>
    </row>
    <row r="335" spans="1:53" x14ac:dyDescent="0.25">
      <c r="B335" s="4"/>
      <c r="D335" s="2"/>
      <c r="E335" s="2"/>
      <c r="F335" s="2"/>
      <c r="G335" s="5"/>
      <c r="H335" s="5"/>
      <c r="I335" s="4"/>
      <c r="T335" s="2"/>
      <c r="X335" s="2"/>
      <c r="AE335" s="2"/>
      <c r="AF335" s="50"/>
      <c r="AH335" s="2"/>
      <c r="AI335" s="2"/>
      <c r="AJ335" s="15"/>
      <c r="AK335" s="2"/>
      <c r="AL335" s="2"/>
      <c r="AO335" s="2"/>
      <c r="AP335" s="2"/>
      <c r="AS335" s="23"/>
      <c r="AT335" s="23"/>
      <c r="AU335" s="3"/>
      <c r="AZ335" s="2"/>
      <c r="BA335" s="4"/>
    </row>
    <row r="336" spans="1:53" x14ac:dyDescent="0.25">
      <c r="B336" s="4"/>
      <c r="D336" s="2"/>
      <c r="E336" s="2"/>
      <c r="F336" s="2"/>
      <c r="G336" s="5"/>
      <c r="H336" s="5"/>
      <c r="I336" s="4"/>
      <c r="T336" s="2"/>
      <c r="X336" s="2"/>
      <c r="AE336" s="2"/>
      <c r="AF336" s="50"/>
      <c r="AH336" s="2"/>
      <c r="AI336" s="2"/>
      <c r="AJ336" s="15"/>
      <c r="AK336" s="2"/>
      <c r="AL336" s="2"/>
      <c r="AO336" s="2"/>
      <c r="AP336" s="2"/>
      <c r="AS336" s="23"/>
      <c r="AT336" s="23"/>
      <c r="AU336" s="3"/>
      <c r="AZ336" s="2"/>
      <c r="BA336" s="4"/>
    </row>
    <row r="337" spans="2:53" x14ac:dyDescent="0.25">
      <c r="B337" s="4"/>
      <c r="D337" s="2"/>
      <c r="E337" s="2"/>
      <c r="F337" s="2"/>
      <c r="G337" s="5"/>
      <c r="H337" s="5"/>
      <c r="I337" s="4"/>
      <c r="T337" s="2"/>
      <c r="X337" s="2"/>
      <c r="AE337" s="2"/>
      <c r="AF337" s="50"/>
      <c r="AH337" s="2"/>
      <c r="AI337" s="2"/>
      <c r="AJ337" s="15"/>
      <c r="AK337" s="2"/>
      <c r="AL337" s="2"/>
      <c r="AO337" s="2"/>
      <c r="AP337" s="2"/>
      <c r="AS337" s="23"/>
      <c r="AT337" s="23"/>
      <c r="AU337" s="3"/>
      <c r="AZ337" s="2"/>
      <c r="BA337" s="4"/>
    </row>
    <row r="338" spans="2:53" x14ac:dyDescent="0.25">
      <c r="B338" s="4"/>
      <c r="D338" s="2"/>
      <c r="E338" s="2"/>
      <c r="F338" s="2"/>
      <c r="G338" s="5"/>
      <c r="H338" s="5"/>
      <c r="I338" s="4"/>
      <c r="T338" s="2"/>
      <c r="X338" s="2"/>
      <c r="AE338" s="2"/>
      <c r="AF338" s="50"/>
      <c r="AH338" s="2"/>
      <c r="AI338" s="2"/>
      <c r="AJ338" s="15"/>
      <c r="AK338" s="2"/>
      <c r="AL338" s="2"/>
      <c r="AO338" s="2"/>
      <c r="AP338" s="2"/>
      <c r="AS338" s="23"/>
      <c r="AT338" s="23"/>
      <c r="AU338" s="3"/>
      <c r="AZ338" s="2"/>
      <c r="BA338" s="4"/>
    </row>
    <row r="339" spans="2:53" x14ac:dyDescent="0.25">
      <c r="B339" s="4"/>
      <c r="D339" s="2"/>
      <c r="E339" s="2"/>
      <c r="F339" s="2"/>
      <c r="G339" s="5"/>
      <c r="H339" s="5"/>
      <c r="I339" s="4"/>
      <c r="T339" s="2"/>
      <c r="X339" s="2"/>
      <c r="AE339" s="2"/>
      <c r="AF339" s="50"/>
      <c r="AH339" s="2"/>
      <c r="AI339" s="2"/>
      <c r="AJ339" s="15"/>
      <c r="AK339" s="2"/>
      <c r="AL339" s="2"/>
      <c r="AO339" s="2"/>
      <c r="AP339" s="2"/>
      <c r="AS339" s="23"/>
      <c r="AT339" s="23"/>
      <c r="AU339" s="3"/>
      <c r="AZ339" s="2"/>
      <c r="BA339" s="4"/>
    </row>
    <row r="340" spans="2:53" x14ac:dyDescent="0.25">
      <c r="B340" s="4"/>
      <c r="D340" s="2"/>
      <c r="E340" s="2"/>
      <c r="F340" s="2"/>
      <c r="G340" s="5"/>
      <c r="H340" s="5"/>
      <c r="I340" s="4"/>
      <c r="T340" s="2"/>
      <c r="X340" s="2"/>
      <c r="AE340" s="2"/>
      <c r="AF340" s="50"/>
      <c r="AH340" s="2"/>
      <c r="AI340" s="2"/>
      <c r="AJ340" s="15"/>
      <c r="AK340" s="2"/>
      <c r="AL340" s="2"/>
      <c r="AO340" s="2"/>
      <c r="AP340" s="2"/>
      <c r="AS340" s="23"/>
      <c r="AT340" s="23"/>
      <c r="AU340" s="3"/>
      <c r="AZ340" s="2"/>
      <c r="BA340" s="4"/>
    </row>
    <row r="341" spans="2:53" x14ac:dyDescent="0.25">
      <c r="B341" s="4"/>
      <c r="D341" s="2"/>
      <c r="E341" s="2"/>
      <c r="F341" s="2"/>
      <c r="G341" s="5"/>
      <c r="H341" s="5"/>
      <c r="I341" s="4"/>
      <c r="T341" s="2"/>
      <c r="X341" s="2"/>
      <c r="AE341" s="2"/>
      <c r="AF341" s="50"/>
      <c r="AH341" s="2"/>
      <c r="AI341" s="2"/>
      <c r="AJ341" s="15"/>
      <c r="AK341" s="2"/>
      <c r="AL341" s="2"/>
      <c r="AO341" s="2"/>
      <c r="AP341" s="2"/>
      <c r="AS341" s="23"/>
      <c r="AT341" s="23"/>
      <c r="AU341" s="3"/>
      <c r="AZ341" s="2"/>
      <c r="BA341" s="4"/>
    </row>
    <row r="342" spans="2:53" x14ac:dyDescent="0.25">
      <c r="B342" s="4"/>
      <c r="D342" s="2"/>
      <c r="E342" s="2"/>
      <c r="F342" s="2"/>
      <c r="G342" s="5"/>
      <c r="H342" s="5"/>
      <c r="I342" s="4"/>
      <c r="T342" s="2"/>
      <c r="X342" s="2"/>
      <c r="AE342" s="2"/>
      <c r="AF342" s="50"/>
      <c r="AH342" s="2"/>
      <c r="AI342" s="2"/>
      <c r="AJ342" s="15"/>
      <c r="AK342" s="2"/>
      <c r="AL342" s="2"/>
      <c r="AO342" s="2"/>
      <c r="AP342" s="2"/>
      <c r="AS342" s="23"/>
      <c r="AT342" s="23"/>
      <c r="AU342" s="3"/>
      <c r="AZ342" s="2"/>
      <c r="BA342" s="4"/>
    </row>
    <row r="343" spans="2:53" x14ac:dyDescent="0.25">
      <c r="B343" s="4"/>
      <c r="D343" s="2"/>
      <c r="E343" s="2"/>
      <c r="F343" s="2"/>
      <c r="G343" s="5"/>
      <c r="H343" s="5"/>
      <c r="I343" s="4"/>
      <c r="T343" s="2"/>
      <c r="X343" s="2"/>
      <c r="AE343" s="2"/>
      <c r="AF343" s="50"/>
      <c r="AH343" s="2"/>
      <c r="AI343" s="2"/>
      <c r="AJ343" s="15"/>
      <c r="AK343" s="2"/>
      <c r="AL343" s="2"/>
      <c r="AO343" s="2"/>
      <c r="AP343" s="2"/>
      <c r="AS343" s="23"/>
      <c r="AT343" s="23"/>
      <c r="AU343" s="3"/>
      <c r="AZ343" s="2"/>
      <c r="BA343" s="4"/>
    </row>
    <row r="344" spans="2:53" x14ac:dyDescent="0.25">
      <c r="B344" s="4"/>
      <c r="D344" s="2"/>
      <c r="E344" s="2"/>
      <c r="F344" s="2"/>
      <c r="G344" s="5"/>
      <c r="H344" s="5"/>
      <c r="I344" s="4"/>
      <c r="T344" s="2"/>
      <c r="X344" s="2"/>
      <c r="AE344" s="2"/>
      <c r="AF344" s="50"/>
      <c r="AH344" s="2"/>
      <c r="AI344" s="2"/>
      <c r="AJ344" s="15"/>
      <c r="AK344" s="2"/>
      <c r="AL344" s="2"/>
      <c r="AO344" s="2"/>
      <c r="AP344" s="2"/>
      <c r="AS344" s="23"/>
      <c r="AT344" s="23"/>
      <c r="AU344" s="3"/>
      <c r="AZ344" s="2"/>
      <c r="BA344" s="4"/>
    </row>
    <row r="345" spans="2:53" x14ac:dyDescent="0.25">
      <c r="B345" s="4"/>
      <c r="D345" s="2"/>
      <c r="E345" s="2"/>
      <c r="F345" s="2"/>
      <c r="G345" s="5"/>
      <c r="H345" s="5"/>
      <c r="I345" s="4"/>
      <c r="T345" s="2"/>
      <c r="X345" s="2"/>
      <c r="AE345" s="2"/>
      <c r="AF345" s="50"/>
      <c r="AH345" s="2"/>
      <c r="AI345" s="2"/>
      <c r="AJ345" s="15"/>
      <c r="AK345" s="2"/>
      <c r="AL345" s="2"/>
      <c r="AO345" s="2"/>
      <c r="AP345" s="2"/>
      <c r="AS345" s="23"/>
      <c r="AT345" s="23"/>
      <c r="AU345" s="3"/>
      <c r="AZ345" s="2"/>
      <c r="BA345" s="4"/>
    </row>
    <row r="346" spans="2:53" x14ac:dyDescent="0.25">
      <c r="B346" s="4"/>
      <c r="D346" s="2"/>
      <c r="E346" s="2"/>
      <c r="F346" s="2"/>
      <c r="G346" s="5"/>
      <c r="H346" s="5"/>
      <c r="I346" s="4"/>
      <c r="T346" s="2"/>
      <c r="X346" s="2"/>
      <c r="AE346" s="2"/>
      <c r="AF346" s="50"/>
      <c r="AH346" s="2"/>
      <c r="AI346" s="2"/>
      <c r="AJ346" s="15"/>
      <c r="AK346" s="2"/>
      <c r="AL346" s="2"/>
      <c r="AO346" s="2"/>
      <c r="AP346" s="2"/>
      <c r="AS346" s="23"/>
      <c r="AT346" s="23"/>
      <c r="AU346" s="3"/>
      <c r="AZ346" s="2"/>
      <c r="BA346" s="4"/>
    </row>
    <row r="347" spans="2:53" x14ac:dyDescent="0.25">
      <c r="B347" s="4"/>
      <c r="D347" s="2"/>
      <c r="E347" s="2"/>
      <c r="F347" s="2"/>
      <c r="G347" s="5"/>
      <c r="H347" s="5"/>
      <c r="I347" s="4"/>
      <c r="T347" s="2"/>
      <c r="X347" s="2"/>
      <c r="AE347" s="2"/>
      <c r="AF347" s="50"/>
      <c r="AH347" s="2"/>
      <c r="AI347" s="2"/>
      <c r="AJ347" s="15"/>
      <c r="AK347" s="2"/>
      <c r="AL347" s="2"/>
      <c r="AO347" s="2"/>
      <c r="AP347" s="2"/>
      <c r="AS347" s="23"/>
      <c r="AT347" s="23"/>
      <c r="AU347" s="3"/>
      <c r="AZ347" s="2"/>
      <c r="BA347" s="4"/>
    </row>
    <row r="348" spans="2:53" x14ac:dyDescent="0.25">
      <c r="B348" s="4"/>
      <c r="D348" s="2"/>
      <c r="E348" s="2"/>
      <c r="F348" s="2"/>
      <c r="G348" s="5"/>
      <c r="H348" s="5"/>
      <c r="I348" s="4"/>
      <c r="T348" s="2"/>
      <c r="X348" s="2"/>
      <c r="AE348" s="2"/>
      <c r="AF348" s="50"/>
      <c r="AH348" s="2"/>
      <c r="AI348" s="2"/>
      <c r="AJ348" s="15"/>
      <c r="AK348" s="2"/>
      <c r="AL348" s="2"/>
      <c r="AO348" s="2"/>
      <c r="AP348" s="2"/>
      <c r="AS348" s="23"/>
      <c r="AT348" s="23"/>
      <c r="AU348" s="3"/>
      <c r="AZ348" s="2"/>
      <c r="BA348" s="4"/>
    </row>
    <row r="349" spans="2:53" x14ac:dyDescent="0.25">
      <c r="B349" s="4"/>
      <c r="D349" s="2"/>
      <c r="E349" s="2"/>
      <c r="F349" s="2"/>
      <c r="G349" s="5"/>
      <c r="H349" s="5"/>
      <c r="I349" s="4"/>
      <c r="T349" s="2"/>
      <c r="X349" s="2"/>
      <c r="AE349" s="2"/>
      <c r="AF349" s="50"/>
      <c r="AH349" s="2"/>
      <c r="AI349" s="2"/>
      <c r="AJ349" s="15"/>
      <c r="AK349" s="2"/>
      <c r="AL349" s="2"/>
      <c r="AO349" s="2"/>
      <c r="AP349" s="2"/>
      <c r="AS349" s="23"/>
      <c r="AT349" s="23"/>
      <c r="AU349" s="3"/>
      <c r="AZ349" s="2"/>
      <c r="BA349" s="4"/>
    </row>
    <row r="350" spans="2:53" x14ac:dyDescent="0.25">
      <c r="B350" s="4"/>
      <c r="D350" s="2"/>
      <c r="E350" s="2"/>
      <c r="F350" s="2"/>
      <c r="G350" s="5"/>
      <c r="H350" s="5"/>
      <c r="I350" s="4"/>
      <c r="T350" s="2"/>
      <c r="X350" s="2"/>
      <c r="AE350" s="2"/>
      <c r="AF350" s="50"/>
      <c r="AH350" s="2"/>
      <c r="AI350" s="2"/>
      <c r="AJ350" s="15"/>
      <c r="AK350" s="2"/>
      <c r="AL350" s="2"/>
      <c r="AO350" s="2"/>
      <c r="AP350" s="2"/>
      <c r="AS350" s="23"/>
      <c r="AT350" s="23"/>
      <c r="AU350" s="3"/>
      <c r="AZ350" s="2"/>
      <c r="BA350" s="4"/>
    </row>
    <row r="351" spans="2:53" x14ac:dyDescent="0.25">
      <c r="B351" s="4"/>
      <c r="D351" s="2"/>
      <c r="E351" s="2"/>
      <c r="F351" s="2"/>
      <c r="G351" s="5"/>
      <c r="H351" s="5"/>
      <c r="I351" s="4"/>
      <c r="T351" s="2"/>
      <c r="X351" s="2"/>
      <c r="AE351" s="2"/>
      <c r="AF351" s="50"/>
      <c r="AH351" s="2"/>
      <c r="AI351" s="2"/>
      <c r="AJ351" s="15"/>
      <c r="AK351" s="2"/>
      <c r="AL351" s="2"/>
      <c r="AO351" s="2"/>
      <c r="AP351" s="2"/>
      <c r="AS351" s="23"/>
      <c r="AT351" s="23"/>
      <c r="AU351" s="3"/>
      <c r="AZ351" s="2"/>
      <c r="BA351" s="4"/>
    </row>
    <row r="352" spans="2:53" x14ac:dyDescent="0.25">
      <c r="B352" s="4"/>
      <c r="D352" s="2"/>
      <c r="E352" s="2"/>
      <c r="F352" s="2"/>
      <c r="G352" s="5"/>
      <c r="H352" s="5"/>
      <c r="I352" s="4"/>
      <c r="T352" s="2"/>
      <c r="X352" s="2"/>
      <c r="AE352" s="2"/>
      <c r="AF352" s="50"/>
      <c r="AH352" s="2"/>
      <c r="AI352" s="2"/>
      <c r="AJ352" s="15"/>
      <c r="AK352" s="2"/>
      <c r="AL352" s="2"/>
      <c r="AO352" s="2"/>
      <c r="AP352" s="2"/>
      <c r="AS352" s="23"/>
      <c r="AT352" s="23"/>
      <c r="AU352" s="3"/>
      <c r="AZ352" s="2"/>
      <c r="BA352" s="4"/>
    </row>
    <row r="353" spans="2:53" x14ac:dyDescent="0.25">
      <c r="B353" s="4"/>
      <c r="D353" s="2"/>
      <c r="E353" s="2"/>
      <c r="F353" s="2"/>
      <c r="G353" s="5"/>
      <c r="H353" s="5"/>
      <c r="I353" s="4"/>
      <c r="T353" s="2"/>
      <c r="X353" s="2"/>
      <c r="AE353" s="2"/>
      <c r="AF353" s="50"/>
      <c r="AH353" s="2"/>
      <c r="AI353" s="2"/>
      <c r="AJ353" s="15"/>
      <c r="AK353" s="2"/>
      <c r="AL353" s="2"/>
      <c r="AO353" s="2"/>
      <c r="AP353" s="2"/>
      <c r="AS353" s="23"/>
      <c r="AT353" s="23"/>
      <c r="AU353" s="3"/>
      <c r="AZ353" s="2"/>
      <c r="BA353" s="4"/>
    </row>
    <row r="354" spans="2:53" x14ac:dyDescent="0.25">
      <c r="B354" s="4"/>
      <c r="D354" s="2"/>
      <c r="E354" s="2"/>
      <c r="F354" s="2"/>
      <c r="G354" s="5"/>
      <c r="H354" s="5"/>
      <c r="I354" s="4"/>
      <c r="T354" s="2"/>
      <c r="X354" s="2"/>
      <c r="AE354" s="2"/>
      <c r="AF354" s="50"/>
      <c r="AH354" s="2"/>
      <c r="AI354" s="2"/>
      <c r="AJ354" s="15"/>
      <c r="AK354" s="2"/>
      <c r="AL354" s="2"/>
      <c r="AO354" s="2"/>
      <c r="AP354" s="2"/>
      <c r="AS354" s="23"/>
      <c r="AT354" s="23"/>
      <c r="AU354" s="3"/>
      <c r="AZ354" s="2"/>
      <c r="BA354" s="4"/>
    </row>
    <row r="355" spans="2:53" x14ac:dyDescent="0.25">
      <c r="B355" s="4"/>
      <c r="D355" s="2"/>
      <c r="E355" s="2"/>
      <c r="F355" s="2"/>
      <c r="G355" s="5"/>
      <c r="H355" s="5"/>
      <c r="I355" s="4"/>
      <c r="T355" s="2"/>
      <c r="X355" s="2"/>
      <c r="AE355" s="2"/>
      <c r="AF355" s="50"/>
      <c r="AH355" s="2"/>
      <c r="AI355" s="2"/>
      <c r="AJ355" s="15"/>
      <c r="AK355" s="2"/>
      <c r="AL355" s="2"/>
      <c r="AO355" s="2"/>
      <c r="AP355" s="2"/>
      <c r="AS355" s="23"/>
      <c r="AT355" s="23"/>
      <c r="AU355" s="3"/>
      <c r="AZ355" s="2"/>
      <c r="BA355" s="4"/>
    </row>
    <row r="356" spans="2:53" x14ac:dyDescent="0.25">
      <c r="B356" s="4"/>
      <c r="D356" s="2"/>
      <c r="E356" s="2"/>
      <c r="F356" s="2"/>
      <c r="G356" s="5"/>
      <c r="H356" s="5"/>
      <c r="I356" s="4"/>
      <c r="T356" s="2"/>
      <c r="X356" s="2"/>
      <c r="AE356" s="2"/>
      <c r="AF356" s="50"/>
      <c r="AH356" s="2"/>
      <c r="AI356" s="2"/>
      <c r="AJ356" s="15"/>
      <c r="AK356" s="2"/>
      <c r="AL356" s="2"/>
      <c r="AO356" s="2"/>
      <c r="AP356" s="2"/>
      <c r="AS356" s="23"/>
      <c r="AT356" s="23"/>
      <c r="AU356" s="3"/>
      <c r="AZ356" s="2"/>
      <c r="BA356" s="4"/>
    </row>
    <row r="357" spans="2:53" x14ac:dyDescent="0.25">
      <c r="B357" s="4"/>
      <c r="D357" s="2"/>
      <c r="E357" s="2"/>
      <c r="F357" s="2"/>
      <c r="G357" s="5"/>
      <c r="H357" s="5"/>
      <c r="I357" s="4"/>
      <c r="T357" s="2"/>
      <c r="X357" s="2"/>
      <c r="AE357" s="2"/>
      <c r="AF357" s="50"/>
      <c r="AH357" s="2"/>
      <c r="AI357" s="2"/>
      <c r="AJ357" s="15"/>
      <c r="AK357" s="2"/>
      <c r="AL357" s="2"/>
      <c r="AO357" s="2"/>
      <c r="AP357" s="2"/>
      <c r="AS357" s="23"/>
      <c r="AT357" s="23"/>
      <c r="AU357" s="3"/>
      <c r="AZ357" s="2"/>
      <c r="BA357" s="4"/>
    </row>
    <row r="358" spans="2:53" x14ac:dyDescent="0.25">
      <c r="B358" s="4"/>
      <c r="D358" s="2"/>
      <c r="E358" s="2"/>
      <c r="F358" s="2"/>
      <c r="G358" s="5"/>
      <c r="H358" s="5"/>
      <c r="I358" s="4"/>
      <c r="T358" s="2"/>
      <c r="X358" s="2"/>
      <c r="AE358" s="2"/>
      <c r="AF358" s="50"/>
      <c r="AH358" s="2"/>
      <c r="AI358" s="2"/>
      <c r="AJ358" s="15"/>
      <c r="AK358" s="2"/>
      <c r="AL358" s="2"/>
      <c r="AO358" s="2"/>
      <c r="AP358" s="2"/>
      <c r="AS358" s="23"/>
      <c r="AT358" s="23"/>
      <c r="AU358" s="3"/>
      <c r="AZ358" s="2"/>
      <c r="BA358" s="4"/>
    </row>
    <row r="359" spans="2:53" x14ac:dyDescent="0.25">
      <c r="B359" s="4"/>
      <c r="D359" s="2"/>
      <c r="E359" s="2"/>
      <c r="F359" s="2"/>
      <c r="G359" s="5"/>
      <c r="H359" s="5"/>
      <c r="I359" s="4"/>
      <c r="T359" s="2"/>
      <c r="X359" s="2"/>
      <c r="AE359" s="2"/>
      <c r="AF359" s="50"/>
      <c r="AH359" s="2"/>
      <c r="AI359" s="2"/>
      <c r="AJ359" s="15"/>
      <c r="AK359" s="2"/>
      <c r="AL359" s="2"/>
      <c r="AO359" s="2"/>
      <c r="AP359" s="2"/>
      <c r="AS359" s="23"/>
      <c r="AT359" s="23"/>
      <c r="AU359" s="3"/>
      <c r="AZ359" s="2"/>
      <c r="BA359" s="4"/>
    </row>
    <row r="360" spans="2:53" x14ac:dyDescent="0.25">
      <c r="B360" s="4"/>
      <c r="D360" s="2"/>
      <c r="E360" s="2"/>
      <c r="F360" s="2"/>
      <c r="G360" s="5"/>
      <c r="H360" s="5"/>
      <c r="I360" s="4"/>
      <c r="T360" s="2"/>
      <c r="X360" s="2"/>
      <c r="AE360" s="2"/>
      <c r="AF360" s="50"/>
      <c r="AH360" s="2"/>
      <c r="AI360" s="2"/>
      <c r="AJ360" s="15"/>
      <c r="AK360" s="2"/>
      <c r="AL360" s="2"/>
      <c r="AO360" s="2"/>
      <c r="AP360" s="2"/>
      <c r="AS360" s="23"/>
      <c r="AT360" s="23"/>
      <c r="AU360" s="3"/>
      <c r="AZ360" s="2"/>
      <c r="BA360" s="4"/>
    </row>
    <row r="361" spans="2:53" x14ac:dyDescent="0.25">
      <c r="B361" s="4"/>
      <c r="D361" s="2"/>
      <c r="E361" s="2"/>
      <c r="F361" s="2"/>
      <c r="G361" s="5"/>
      <c r="H361" s="5"/>
      <c r="I361" s="4"/>
      <c r="T361" s="2"/>
      <c r="X361" s="2"/>
      <c r="AE361" s="2"/>
      <c r="AF361" s="50"/>
      <c r="AH361" s="2"/>
      <c r="AI361" s="2"/>
      <c r="AJ361" s="15"/>
      <c r="AK361" s="2"/>
      <c r="AL361" s="2"/>
      <c r="AO361" s="2"/>
      <c r="AP361" s="2"/>
      <c r="AS361" s="23"/>
      <c r="AT361" s="23"/>
      <c r="AU361" s="3"/>
      <c r="AZ361" s="2"/>
      <c r="BA361" s="4"/>
    </row>
    <row r="362" spans="2:53" x14ac:dyDescent="0.25">
      <c r="B362" s="4"/>
      <c r="D362" s="2"/>
      <c r="E362" s="2"/>
      <c r="F362" s="2"/>
      <c r="G362" s="5"/>
      <c r="H362" s="5"/>
      <c r="I362" s="4"/>
      <c r="T362" s="2"/>
      <c r="X362" s="2"/>
      <c r="AE362" s="2"/>
      <c r="AF362" s="50"/>
      <c r="AH362" s="2"/>
      <c r="AI362" s="2"/>
      <c r="AJ362" s="15"/>
      <c r="AK362" s="2"/>
      <c r="AL362" s="2"/>
      <c r="AO362" s="2"/>
      <c r="AP362" s="2"/>
      <c r="AS362" s="23"/>
      <c r="AT362" s="23"/>
      <c r="AU362" s="3"/>
      <c r="AZ362" s="2"/>
      <c r="BA362" s="4"/>
    </row>
    <row r="363" spans="2:53" x14ac:dyDescent="0.25">
      <c r="B363" s="4"/>
      <c r="D363" s="2"/>
      <c r="E363" s="2"/>
      <c r="F363" s="2"/>
      <c r="G363" s="5"/>
      <c r="H363" s="5"/>
      <c r="I363" s="4"/>
      <c r="T363" s="2"/>
      <c r="X363" s="2"/>
      <c r="AE363" s="2"/>
      <c r="AF363" s="50"/>
      <c r="AH363" s="2"/>
      <c r="AI363" s="2"/>
      <c r="AJ363" s="15"/>
      <c r="AK363" s="2"/>
      <c r="AL363" s="2"/>
      <c r="AO363" s="2"/>
      <c r="AP363" s="2"/>
      <c r="AS363" s="23"/>
      <c r="AT363" s="23"/>
      <c r="AU363" s="3"/>
      <c r="AZ363" s="2"/>
      <c r="BA363" s="4"/>
    </row>
    <row r="364" spans="2:53" x14ac:dyDescent="0.25">
      <c r="B364" s="4"/>
      <c r="D364" s="2"/>
      <c r="E364" s="2"/>
      <c r="F364" s="2"/>
      <c r="G364" s="5"/>
      <c r="H364" s="5"/>
      <c r="I364" s="4"/>
      <c r="T364" s="2"/>
      <c r="X364" s="2"/>
      <c r="AE364" s="2"/>
      <c r="AF364" s="50"/>
      <c r="AH364" s="2"/>
      <c r="AI364" s="2"/>
      <c r="AJ364" s="15"/>
      <c r="AK364" s="2"/>
      <c r="AL364" s="2"/>
      <c r="AO364" s="2"/>
      <c r="AP364" s="2"/>
      <c r="AS364" s="23"/>
      <c r="AT364" s="23"/>
      <c r="AU364" s="3"/>
      <c r="AZ364" s="2"/>
      <c r="BA364" s="4"/>
    </row>
    <row r="365" spans="2:53" x14ac:dyDescent="0.25">
      <c r="B365" s="4"/>
      <c r="D365" s="2"/>
      <c r="E365" s="2"/>
      <c r="F365" s="2"/>
      <c r="G365" s="5"/>
      <c r="H365" s="5"/>
      <c r="I365" s="4"/>
      <c r="T365" s="2"/>
      <c r="X365" s="2"/>
      <c r="AE365" s="2"/>
      <c r="AF365" s="50"/>
      <c r="AH365" s="2"/>
      <c r="AI365" s="2"/>
      <c r="AJ365" s="15"/>
      <c r="AK365" s="2"/>
      <c r="AL365" s="2"/>
      <c r="AO365" s="2"/>
      <c r="AP365" s="2"/>
      <c r="AS365" s="23"/>
      <c r="AT365" s="23"/>
      <c r="AU365" s="3"/>
      <c r="AZ365" s="2"/>
      <c r="BA365" s="4"/>
    </row>
    <row r="366" spans="2:53" x14ac:dyDescent="0.25">
      <c r="B366" s="4"/>
      <c r="D366" s="2"/>
      <c r="E366" s="2"/>
      <c r="F366" s="2"/>
      <c r="G366" s="5"/>
      <c r="H366" s="5"/>
      <c r="I366" s="4"/>
      <c r="T366" s="2"/>
      <c r="X366" s="2"/>
      <c r="AE366" s="2"/>
      <c r="AF366" s="50"/>
      <c r="AH366" s="2"/>
      <c r="AI366" s="2"/>
      <c r="AJ366" s="15"/>
      <c r="AK366" s="2"/>
      <c r="AL366" s="2"/>
      <c r="AO366" s="2"/>
      <c r="AP366" s="2"/>
      <c r="AS366" s="23"/>
      <c r="AT366" s="23"/>
      <c r="AU366" s="3"/>
      <c r="AZ366" s="2"/>
      <c r="BA366" s="4"/>
    </row>
    <row r="367" spans="2:53" x14ac:dyDescent="0.25">
      <c r="B367" s="4"/>
      <c r="D367" s="2"/>
      <c r="E367" s="2"/>
      <c r="F367" s="2"/>
      <c r="G367" s="5"/>
      <c r="H367" s="5"/>
      <c r="I367" s="4"/>
      <c r="T367" s="2"/>
      <c r="X367" s="2"/>
      <c r="AE367" s="2"/>
      <c r="AF367" s="50"/>
      <c r="AH367" s="2"/>
      <c r="AI367" s="2"/>
      <c r="AJ367" s="15"/>
      <c r="AK367" s="2"/>
      <c r="AL367" s="2"/>
      <c r="AO367" s="2"/>
      <c r="AP367" s="2"/>
      <c r="AS367" s="23"/>
      <c r="AT367" s="23"/>
      <c r="AU367" s="3"/>
      <c r="AZ367" s="2"/>
      <c r="BA367" s="4"/>
    </row>
    <row r="368" spans="2:53" x14ac:dyDescent="0.25">
      <c r="B368" s="4"/>
      <c r="D368" s="2"/>
      <c r="E368" s="2"/>
      <c r="F368" s="2"/>
      <c r="G368" s="5"/>
      <c r="H368" s="5"/>
      <c r="I368" s="4"/>
      <c r="T368" s="2"/>
      <c r="X368" s="2"/>
      <c r="AE368" s="2"/>
      <c r="AF368" s="50"/>
      <c r="AH368" s="2"/>
      <c r="AI368" s="2"/>
      <c r="AJ368" s="15"/>
      <c r="AK368" s="2"/>
      <c r="AL368" s="2"/>
      <c r="AO368" s="2"/>
      <c r="AP368" s="2"/>
      <c r="AS368" s="23"/>
      <c r="AT368" s="23"/>
      <c r="AU368" s="3"/>
      <c r="AZ368" s="2"/>
      <c r="BA368" s="4"/>
    </row>
    <row r="369" spans="2:53" x14ac:dyDescent="0.25">
      <c r="B369" s="4"/>
      <c r="D369" s="2"/>
      <c r="E369" s="2"/>
      <c r="F369" s="2"/>
      <c r="G369" s="5"/>
      <c r="H369" s="5"/>
      <c r="I369" s="4"/>
      <c r="T369" s="2"/>
      <c r="X369" s="2"/>
      <c r="AE369" s="2"/>
      <c r="AF369" s="50"/>
      <c r="AH369" s="2"/>
      <c r="AI369" s="2"/>
      <c r="AJ369" s="15"/>
      <c r="AK369" s="2"/>
      <c r="AL369" s="2"/>
      <c r="AO369" s="2"/>
      <c r="AP369" s="2"/>
      <c r="AS369" s="23"/>
      <c r="AT369" s="23"/>
      <c r="AU369" s="3"/>
      <c r="AZ369" s="2"/>
      <c r="BA369" s="4"/>
    </row>
    <row r="370" spans="2:53" x14ac:dyDescent="0.25">
      <c r="B370" s="4"/>
      <c r="D370" s="2"/>
      <c r="E370" s="2"/>
      <c r="F370" s="2"/>
      <c r="G370" s="5"/>
      <c r="H370" s="5"/>
      <c r="I370" s="4"/>
      <c r="T370" s="2"/>
      <c r="X370" s="2"/>
      <c r="AE370" s="2"/>
      <c r="AF370" s="50"/>
      <c r="AH370" s="2"/>
      <c r="AI370" s="2"/>
      <c r="AJ370" s="15"/>
      <c r="AK370" s="2"/>
      <c r="AL370" s="2"/>
      <c r="AO370" s="2"/>
      <c r="AP370" s="2"/>
      <c r="AS370" s="23"/>
      <c r="AT370" s="23"/>
      <c r="AU370" s="3"/>
      <c r="AZ370" s="2"/>
      <c r="BA370" s="4"/>
    </row>
    <row r="371" spans="2:53" x14ac:dyDescent="0.25">
      <c r="B371" s="4"/>
      <c r="D371" s="2"/>
      <c r="E371" s="2"/>
      <c r="F371" s="2"/>
      <c r="G371" s="5"/>
      <c r="H371" s="5"/>
      <c r="I371" s="4"/>
      <c r="T371" s="2"/>
      <c r="X371" s="2"/>
      <c r="AE371" s="2"/>
      <c r="AF371" s="50"/>
      <c r="AH371" s="2"/>
      <c r="AI371" s="2"/>
      <c r="AJ371" s="15"/>
      <c r="AK371" s="2"/>
      <c r="AL371" s="2"/>
      <c r="AO371" s="2"/>
      <c r="AP371" s="2"/>
      <c r="AS371" s="23"/>
      <c r="AT371" s="23"/>
      <c r="AU371" s="3"/>
      <c r="AZ371" s="2"/>
      <c r="BA371" s="4"/>
    </row>
    <row r="372" spans="2:53" x14ac:dyDescent="0.25">
      <c r="B372" s="4"/>
      <c r="D372" s="2"/>
      <c r="E372" s="2"/>
      <c r="F372" s="2"/>
      <c r="G372" s="5"/>
      <c r="H372" s="5"/>
      <c r="I372" s="4"/>
      <c r="T372" s="2"/>
      <c r="X372" s="2"/>
      <c r="AE372" s="2"/>
      <c r="AF372" s="50"/>
      <c r="AH372" s="2"/>
      <c r="AI372" s="2"/>
      <c r="AJ372" s="15"/>
      <c r="AK372" s="2"/>
      <c r="AL372" s="2"/>
      <c r="AO372" s="2"/>
      <c r="AP372" s="2"/>
      <c r="AS372" s="23"/>
      <c r="AT372" s="23"/>
      <c r="AU372" s="3"/>
      <c r="AZ372" s="2"/>
      <c r="BA372" s="4"/>
    </row>
    <row r="373" spans="2:53" x14ac:dyDescent="0.25">
      <c r="B373" s="4"/>
      <c r="D373" s="2"/>
      <c r="E373" s="2"/>
      <c r="F373" s="2"/>
      <c r="G373" s="5"/>
      <c r="H373" s="5"/>
      <c r="I373" s="4"/>
      <c r="T373" s="2"/>
      <c r="X373" s="2"/>
      <c r="AE373" s="2"/>
      <c r="AF373" s="50"/>
      <c r="AH373" s="2"/>
      <c r="AI373" s="2"/>
      <c r="AJ373" s="15"/>
      <c r="AK373" s="2"/>
      <c r="AL373" s="2"/>
      <c r="AO373" s="2"/>
      <c r="AP373" s="2"/>
      <c r="AS373" s="23"/>
      <c r="AT373" s="23"/>
      <c r="AU373" s="3"/>
      <c r="AZ373" s="2"/>
      <c r="BA373" s="4"/>
    </row>
    <row r="374" spans="2:53" x14ac:dyDescent="0.25">
      <c r="B374" s="4"/>
      <c r="D374" s="2"/>
      <c r="E374" s="2"/>
      <c r="F374" s="2"/>
      <c r="G374" s="5"/>
      <c r="H374" s="5"/>
      <c r="I374" s="4"/>
      <c r="T374" s="2"/>
      <c r="X374" s="2"/>
      <c r="AE374" s="2"/>
      <c r="AF374" s="50"/>
      <c r="AH374" s="2"/>
      <c r="AI374" s="2"/>
      <c r="AJ374" s="15"/>
      <c r="AK374" s="2"/>
      <c r="AL374" s="2"/>
      <c r="AO374" s="2"/>
      <c r="AP374" s="2"/>
      <c r="AS374" s="23"/>
      <c r="AT374" s="23"/>
      <c r="AU374" s="3"/>
      <c r="AZ374" s="2"/>
      <c r="BA374" s="4"/>
    </row>
    <row r="375" spans="2:53" x14ac:dyDescent="0.25">
      <c r="B375" s="4"/>
      <c r="D375" s="2"/>
      <c r="E375" s="2"/>
      <c r="F375" s="2"/>
      <c r="G375" s="5"/>
      <c r="H375" s="5"/>
      <c r="I375" s="4"/>
      <c r="T375" s="2"/>
      <c r="X375" s="2"/>
      <c r="AE375" s="2"/>
      <c r="AF375" s="50"/>
      <c r="AH375" s="2"/>
      <c r="AI375" s="2"/>
      <c r="AJ375" s="15"/>
      <c r="AK375" s="2"/>
      <c r="AL375" s="2"/>
      <c r="AO375" s="2"/>
      <c r="AP375" s="2"/>
      <c r="AS375" s="23"/>
      <c r="AT375" s="23"/>
      <c r="AU375" s="3"/>
      <c r="AZ375" s="2"/>
      <c r="BA375" s="4"/>
    </row>
    <row r="376" spans="2:53" x14ac:dyDescent="0.25">
      <c r="B376" s="4"/>
      <c r="D376" s="2"/>
      <c r="E376" s="2"/>
      <c r="F376" s="2"/>
      <c r="G376" s="5"/>
      <c r="H376" s="5"/>
      <c r="I376" s="4"/>
      <c r="T376" s="2"/>
      <c r="X376" s="2"/>
      <c r="AE376" s="2"/>
      <c r="AF376" s="50"/>
      <c r="AH376" s="2"/>
      <c r="AI376" s="2"/>
      <c r="AJ376" s="15"/>
      <c r="AK376" s="2"/>
      <c r="AL376" s="2"/>
      <c r="AO376" s="2"/>
      <c r="AP376" s="2"/>
      <c r="AS376" s="23"/>
      <c r="AT376" s="23"/>
      <c r="AU376" s="3"/>
      <c r="AZ376" s="2"/>
      <c r="BA376" s="4"/>
    </row>
    <row r="377" spans="2:53" x14ac:dyDescent="0.25">
      <c r="B377" s="4"/>
      <c r="D377" s="2"/>
      <c r="E377" s="2"/>
      <c r="F377" s="2"/>
      <c r="G377" s="5"/>
      <c r="H377" s="5"/>
      <c r="I377" s="4"/>
      <c r="T377" s="2"/>
      <c r="X377" s="2"/>
      <c r="AE377" s="2"/>
      <c r="AF377" s="50"/>
      <c r="AH377" s="2"/>
      <c r="AI377" s="2"/>
      <c r="AJ377" s="15"/>
      <c r="AK377" s="2"/>
      <c r="AL377" s="2"/>
      <c r="AO377" s="2"/>
      <c r="AP377" s="2"/>
      <c r="AS377" s="23"/>
      <c r="AT377" s="23"/>
      <c r="AU377" s="3"/>
      <c r="AZ377" s="2"/>
      <c r="BA377" s="4"/>
    </row>
    <row r="378" spans="2:53" x14ac:dyDescent="0.25">
      <c r="B378" s="4"/>
      <c r="D378" s="2"/>
      <c r="E378" s="2"/>
      <c r="F378" s="2"/>
      <c r="G378" s="5"/>
      <c r="H378" s="5"/>
      <c r="I378" s="4"/>
      <c r="T378" s="2"/>
      <c r="X378" s="2"/>
      <c r="AE378" s="2"/>
      <c r="AF378" s="50"/>
      <c r="AH378" s="2"/>
      <c r="AI378" s="2"/>
      <c r="AJ378" s="15"/>
      <c r="AK378" s="2"/>
      <c r="AL378" s="2"/>
      <c r="AO378" s="2"/>
      <c r="AP378" s="2"/>
      <c r="AS378" s="23"/>
      <c r="AT378" s="23"/>
      <c r="AU378" s="3"/>
      <c r="AZ378" s="2"/>
      <c r="BA378" s="4"/>
    </row>
    <row r="379" spans="2:53" x14ac:dyDescent="0.25">
      <c r="B379" s="4"/>
      <c r="D379" s="2"/>
      <c r="E379" s="2"/>
      <c r="F379" s="2"/>
      <c r="G379" s="5"/>
      <c r="H379" s="5"/>
      <c r="I379" s="4"/>
      <c r="T379" s="2"/>
      <c r="X379" s="2"/>
      <c r="AE379" s="2"/>
      <c r="AF379" s="50"/>
      <c r="AH379" s="2"/>
      <c r="AI379" s="2"/>
      <c r="AJ379" s="15"/>
      <c r="AK379" s="2"/>
      <c r="AL379" s="2"/>
      <c r="AO379" s="2"/>
      <c r="AP379" s="2"/>
      <c r="AS379" s="23"/>
      <c r="AT379" s="23"/>
      <c r="AU379" s="3"/>
      <c r="AZ379" s="2"/>
      <c r="BA379" s="4"/>
    </row>
    <row r="380" spans="2:53" x14ac:dyDescent="0.25">
      <c r="B380" s="4"/>
      <c r="D380" s="2"/>
      <c r="E380" s="2"/>
      <c r="F380" s="2"/>
      <c r="G380" s="5"/>
      <c r="H380" s="5"/>
      <c r="I380" s="4"/>
      <c r="T380" s="2"/>
      <c r="X380" s="2"/>
      <c r="AE380" s="2"/>
      <c r="AF380" s="50"/>
      <c r="AH380" s="2"/>
      <c r="AI380" s="2"/>
      <c r="AJ380" s="15"/>
      <c r="AK380" s="2"/>
      <c r="AL380" s="2"/>
      <c r="AO380" s="2"/>
      <c r="AP380" s="2"/>
      <c r="AS380" s="23"/>
      <c r="AT380" s="23"/>
      <c r="AU380" s="3"/>
      <c r="AZ380" s="2"/>
      <c r="BA380" s="4"/>
    </row>
    <row r="381" spans="2:53" x14ac:dyDescent="0.25">
      <c r="B381" s="4"/>
      <c r="D381" s="2"/>
      <c r="E381" s="2"/>
      <c r="F381" s="2"/>
      <c r="G381" s="5"/>
      <c r="H381" s="5"/>
      <c r="I381" s="4"/>
      <c r="T381" s="2"/>
      <c r="X381" s="2"/>
      <c r="AE381" s="2"/>
      <c r="AF381" s="50"/>
      <c r="AH381" s="2"/>
      <c r="AI381" s="2"/>
      <c r="AJ381" s="15"/>
      <c r="AK381" s="2"/>
      <c r="AL381" s="2"/>
      <c r="AO381" s="2"/>
      <c r="AP381" s="2"/>
      <c r="AS381" s="23"/>
      <c r="AT381" s="23"/>
      <c r="AU381" s="3"/>
      <c r="AZ381" s="2"/>
      <c r="BA381" s="4"/>
    </row>
    <row r="382" spans="2:53" x14ac:dyDescent="0.25">
      <c r="B382" s="4"/>
      <c r="D382" s="2"/>
      <c r="E382" s="2"/>
      <c r="F382" s="2"/>
      <c r="G382" s="5"/>
      <c r="H382" s="5"/>
      <c r="I382" s="4"/>
      <c r="T382" s="2"/>
      <c r="X382" s="2"/>
      <c r="AE382" s="2"/>
      <c r="AF382" s="50"/>
      <c r="AH382" s="2"/>
      <c r="AI382" s="2"/>
      <c r="AJ382" s="15"/>
      <c r="AK382" s="2"/>
      <c r="AL382" s="2"/>
      <c r="AO382" s="2"/>
      <c r="AP382" s="2"/>
      <c r="AS382" s="23"/>
      <c r="AT382" s="23"/>
      <c r="AU382" s="3"/>
      <c r="AZ382" s="2"/>
      <c r="BA382" s="4"/>
    </row>
    <row r="383" spans="2:53" x14ac:dyDescent="0.25">
      <c r="B383" s="4"/>
      <c r="D383" s="2"/>
      <c r="E383" s="2"/>
      <c r="F383" s="2"/>
      <c r="G383" s="5"/>
      <c r="H383" s="5"/>
      <c r="I383" s="4"/>
      <c r="T383" s="2"/>
      <c r="X383" s="2"/>
      <c r="AE383" s="2"/>
      <c r="AF383" s="50"/>
      <c r="AH383" s="2"/>
      <c r="AI383" s="2"/>
      <c r="AJ383" s="15"/>
      <c r="AK383" s="2"/>
      <c r="AL383" s="2"/>
      <c r="AO383" s="2"/>
      <c r="AP383" s="2"/>
      <c r="AS383" s="23"/>
      <c r="AT383" s="23"/>
      <c r="AU383" s="3"/>
      <c r="AZ383" s="2"/>
      <c r="BA383" s="4"/>
    </row>
    <row r="384" spans="2:53" x14ac:dyDescent="0.25">
      <c r="B384" s="4"/>
      <c r="D384" s="2"/>
      <c r="E384" s="2"/>
      <c r="F384" s="2"/>
      <c r="G384" s="5"/>
      <c r="H384" s="5"/>
      <c r="I384" s="4"/>
      <c r="T384" s="2"/>
      <c r="X384" s="2"/>
      <c r="AE384" s="2"/>
      <c r="AF384" s="50"/>
      <c r="AH384" s="2"/>
      <c r="AI384" s="2"/>
      <c r="AJ384" s="15"/>
      <c r="AK384" s="2"/>
      <c r="AL384" s="2"/>
      <c r="AO384" s="2"/>
      <c r="AP384" s="2"/>
      <c r="AS384" s="23"/>
      <c r="AT384" s="23"/>
      <c r="AU384" s="3"/>
      <c r="AZ384" s="2"/>
      <c r="BA384" s="4"/>
    </row>
    <row r="385" spans="2:53" x14ac:dyDescent="0.25">
      <c r="B385" s="4"/>
      <c r="D385" s="2"/>
      <c r="E385" s="2"/>
      <c r="F385" s="2"/>
      <c r="G385" s="5"/>
      <c r="H385" s="5"/>
      <c r="I385" s="4"/>
      <c r="T385" s="2"/>
      <c r="X385" s="2"/>
      <c r="AE385" s="2"/>
      <c r="AF385" s="50"/>
      <c r="AH385" s="2"/>
      <c r="AI385" s="2"/>
      <c r="AJ385" s="15"/>
      <c r="AK385" s="2"/>
      <c r="AL385" s="2"/>
      <c r="AO385" s="2"/>
      <c r="AP385" s="2"/>
      <c r="AS385" s="23"/>
      <c r="AT385" s="23"/>
      <c r="AU385" s="3"/>
      <c r="AZ385" s="2"/>
      <c r="BA385" s="4"/>
    </row>
    <row r="386" spans="2:53" x14ac:dyDescent="0.25">
      <c r="B386" s="4"/>
      <c r="D386" s="2"/>
      <c r="E386" s="2"/>
      <c r="F386" s="2"/>
      <c r="G386" s="5"/>
      <c r="H386" s="5"/>
      <c r="I386" s="4"/>
      <c r="T386" s="2"/>
      <c r="X386" s="2"/>
      <c r="AE386" s="2"/>
      <c r="AF386" s="50"/>
      <c r="AH386" s="2"/>
      <c r="AI386" s="2"/>
      <c r="AJ386" s="15"/>
      <c r="AK386" s="2"/>
      <c r="AL386" s="2"/>
      <c r="AO386" s="2"/>
      <c r="AP386" s="2"/>
      <c r="AS386" s="23"/>
      <c r="AT386" s="23"/>
      <c r="AU386" s="3"/>
      <c r="AZ386" s="2"/>
      <c r="BA386" s="4"/>
    </row>
    <row r="387" spans="2:53" x14ac:dyDescent="0.25">
      <c r="B387" s="4"/>
      <c r="D387" s="2"/>
      <c r="E387" s="2"/>
      <c r="F387" s="2"/>
      <c r="G387" s="5"/>
      <c r="H387" s="5"/>
      <c r="I387" s="4"/>
      <c r="T387" s="2"/>
      <c r="X387" s="2"/>
      <c r="AE387" s="2"/>
      <c r="AF387" s="50"/>
      <c r="AH387" s="2"/>
      <c r="AI387" s="2"/>
      <c r="AJ387" s="15"/>
      <c r="AK387" s="2"/>
      <c r="AL387" s="2"/>
      <c r="AO387" s="2"/>
      <c r="AP387" s="2"/>
      <c r="AS387" s="23"/>
      <c r="AT387" s="23"/>
      <c r="AU387" s="3"/>
      <c r="AZ387" s="2"/>
      <c r="BA387" s="4"/>
    </row>
    <row r="388" spans="2:53" x14ac:dyDescent="0.25">
      <c r="B388" s="4"/>
      <c r="D388" s="2"/>
      <c r="E388" s="2"/>
      <c r="F388" s="2"/>
      <c r="G388" s="5"/>
      <c r="H388" s="5"/>
      <c r="I388" s="4"/>
      <c r="T388" s="2"/>
      <c r="X388" s="2"/>
      <c r="AE388" s="2"/>
      <c r="AF388" s="50"/>
      <c r="AH388" s="2"/>
      <c r="AI388" s="2"/>
      <c r="AJ388" s="15"/>
      <c r="AK388" s="2"/>
      <c r="AL388" s="2"/>
      <c r="AO388" s="2"/>
      <c r="AP388" s="2"/>
      <c r="AS388" s="23"/>
      <c r="AT388" s="23"/>
      <c r="AU388" s="3"/>
      <c r="AZ388" s="2"/>
      <c r="BA388" s="4"/>
    </row>
    <row r="389" spans="2:53" x14ac:dyDescent="0.25">
      <c r="B389" s="4"/>
      <c r="D389" s="2"/>
      <c r="E389" s="2"/>
      <c r="F389" s="2"/>
      <c r="G389" s="5"/>
      <c r="H389" s="5"/>
      <c r="I389" s="4"/>
      <c r="T389" s="2"/>
      <c r="X389" s="2"/>
      <c r="AE389" s="2"/>
      <c r="AF389" s="50"/>
      <c r="AH389" s="2"/>
      <c r="AI389" s="2"/>
      <c r="AJ389" s="15"/>
      <c r="AK389" s="2"/>
      <c r="AL389" s="2"/>
      <c r="AO389" s="2"/>
      <c r="AP389" s="2"/>
      <c r="AS389" s="23"/>
      <c r="AT389" s="23"/>
      <c r="AU389" s="3"/>
      <c r="AZ389" s="2"/>
      <c r="BA389" s="4"/>
    </row>
    <row r="390" spans="2:53" x14ac:dyDescent="0.25">
      <c r="B390" s="4"/>
      <c r="D390" s="2"/>
      <c r="E390" s="2"/>
      <c r="F390" s="2"/>
      <c r="G390" s="5"/>
      <c r="H390" s="5"/>
      <c r="I390" s="4"/>
      <c r="T390" s="2"/>
      <c r="X390" s="2"/>
      <c r="AE390" s="2"/>
      <c r="AF390" s="50"/>
      <c r="AH390" s="2"/>
      <c r="AI390" s="2"/>
      <c r="AJ390" s="15"/>
      <c r="AK390" s="2"/>
      <c r="AL390" s="2"/>
      <c r="AO390" s="2"/>
      <c r="AP390" s="2"/>
      <c r="AS390" s="23"/>
      <c r="AT390" s="23"/>
      <c r="AU390" s="3"/>
      <c r="AZ390" s="2"/>
      <c r="BA390" s="4"/>
    </row>
    <row r="391" spans="2:53" x14ac:dyDescent="0.25">
      <c r="B391" s="4"/>
      <c r="D391" s="2"/>
      <c r="E391" s="2"/>
      <c r="F391" s="2"/>
      <c r="G391" s="5"/>
      <c r="H391" s="5"/>
      <c r="I391" s="4"/>
      <c r="T391" s="2"/>
      <c r="X391" s="2"/>
      <c r="AE391" s="2"/>
      <c r="AF391" s="50"/>
      <c r="AH391" s="2"/>
      <c r="AI391" s="2"/>
      <c r="AJ391" s="15"/>
      <c r="AK391" s="2"/>
      <c r="AL391" s="2"/>
      <c r="AO391" s="2"/>
      <c r="AP391" s="2"/>
      <c r="AS391" s="23"/>
      <c r="AT391" s="23"/>
      <c r="AU391" s="3"/>
      <c r="AZ391" s="2"/>
      <c r="BA391" s="4"/>
    </row>
    <row r="392" spans="2:53" x14ac:dyDescent="0.25">
      <c r="B392" s="4"/>
      <c r="D392" s="2"/>
      <c r="E392" s="2"/>
      <c r="F392" s="2"/>
      <c r="G392" s="5"/>
      <c r="H392" s="5"/>
      <c r="I392" s="4"/>
      <c r="T392" s="2"/>
      <c r="X392" s="2"/>
      <c r="AE392" s="2"/>
      <c r="AF392" s="50"/>
      <c r="AH392" s="2"/>
      <c r="AI392" s="2"/>
      <c r="AJ392" s="15"/>
      <c r="AK392" s="2"/>
      <c r="AL392" s="2"/>
      <c r="AO392" s="2"/>
      <c r="AP392" s="2"/>
      <c r="AS392" s="23"/>
      <c r="AT392" s="23"/>
      <c r="AU392" s="3"/>
      <c r="AZ392" s="2"/>
      <c r="BA392" s="4"/>
    </row>
    <row r="393" spans="2:53" x14ac:dyDescent="0.25">
      <c r="B393" s="4"/>
      <c r="D393" s="2"/>
      <c r="E393" s="2"/>
      <c r="F393" s="2"/>
      <c r="G393" s="5"/>
      <c r="H393" s="5"/>
      <c r="I393" s="4"/>
      <c r="T393" s="2"/>
      <c r="X393" s="2"/>
      <c r="AE393" s="2"/>
      <c r="AF393" s="50"/>
      <c r="AH393" s="2"/>
      <c r="AI393" s="2"/>
      <c r="AJ393" s="15"/>
      <c r="AK393" s="2"/>
      <c r="AL393" s="2"/>
      <c r="AO393" s="2"/>
      <c r="AP393" s="2"/>
      <c r="AS393" s="23"/>
      <c r="AT393" s="23"/>
      <c r="AU393" s="3"/>
      <c r="AZ393" s="2"/>
      <c r="BA393" s="4"/>
    </row>
    <row r="394" spans="2:53" x14ac:dyDescent="0.25">
      <c r="B394" s="4"/>
      <c r="D394" s="2"/>
      <c r="E394" s="2"/>
      <c r="F394" s="2"/>
      <c r="G394" s="5"/>
      <c r="H394" s="5"/>
      <c r="I394" s="4"/>
      <c r="T394" s="2"/>
      <c r="X394" s="2"/>
      <c r="AE394" s="2"/>
      <c r="AF394" s="50"/>
      <c r="AH394" s="2"/>
      <c r="AI394" s="2"/>
      <c r="AJ394" s="15"/>
      <c r="AK394" s="2"/>
      <c r="AL394" s="2"/>
      <c r="AO394" s="2"/>
      <c r="AP394" s="2"/>
      <c r="AS394" s="23"/>
      <c r="AT394" s="23"/>
      <c r="AU394" s="3"/>
      <c r="AZ394" s="2"/>
      <c r="BA394" s="4"/>
    </row>
    <row r="395" spans="2:53" x14ac:dyDescent="0.25">
      <c r="B395" s="4"/>
      <c r="D395" s="2"/>
      <c r="E395" s="2"/>
      <c r="F395" s="2"/>
      <c r="G395" s="5"/>
      <c r="H395" s="5"/>
      <c r="I395" s="4"/>
      <c r="T395" s="2"/>
      <c r="X395" s="2"/>
      <c r="AE395" s="2"/>
      <c r="AF395" s="50"/>
      <c r="AH395" s="2"/>
      <c r="AI395" s="2"/>
      <c r="AJ395" s="15"/>
      <c r="AK395" s="2"/>
      <c r="AL395" s="2"/>
      <c r="AO395" s="2"/>
      <c r="AP395" s="2"/>
      <c r="AS395" s="23"/>
      <c r="AT395" s="23"/>
      <c r="AU395" s="3"/>
      <c r="AZ395" s="2"/>
      <c r="BA395" s="4"/>
    </row>
    <row r="396" spans="2:53" x14ac:dyDescent="0.25">
      <c r="B396" s="4"/>
      <c r="D396" s="2"/>
      <c r="E396" s="2"/>
      <c r="F396" s="2"/>
      <c r="G396" s="5"/>
      <c r="H396" s="5"/>
      <c r="I396" s="4"/>
      <c r="T396" s="2"/>
      <c r="X396" s="2"/>
      <c r="AE396" s="2"/>
      <c r="AF396" s="50"/>
      <c r="AH396" s="2"/>
      <c r="AI396" s="2"/>
      <c r="AJ396" s="15"/>
      <c r="AK396" s="2"/>
      <c r="AL396" s="2"/>
      <c r="AO396" s="2"/>
      <c r="AP396" s="2"/>
      <c r="AS396" s="23"/>
      <c r="AT396" s="23"/>
      <c r="AU396" s="3"/>
      <c r="AZ396" s="2"/>
      <c r="BA396" s="4"/>
    </row>
    <row r="397" spans="2:53" x14ac:dyDescent="0.25">
      <c r="B397" s="4"/>
      <c r="D397" s="2"/>
      <c r="E397" s="2"/>
      <c r="F397" s="2"/>
      <c r="G397" s="5"/>
      <c r="H397" s="5"/>
      <c r="I397" s="4"/>
      <c r="T397" s="2"/>
      <c r="X397" s="2"/>
      <c r="AE397" s="2"/>
      <c r="AF397" s="50"/>
      <c r="AH397" s="2"/>
      <c r="AI397" s="2"/>
      <c r="AJ397" s="15"/>
      <c r="AK397" s="2"/>
      <c r="AL397" s="2"/>
      <c r="AO397" s="2"/>
      <c r="AP397" s="2"/>
      <c r="AS397" s="23"/>
      <c r="AT397" s="23"/>
      <c r="AU397" s="3"/>
      <c r="AZ397" s="2"/>
      <c r="BA397" s="4"/>
    </row>
    <row r="398" spans="2:53" x14ac:dyDescent="0.25">
      <c r="B398" s="4"/>
      <c r="D398" s="2"/>
      <c r="E398" s="2"/>
      <c r="F398" s="2"/>
      <c r="G398" s="5"/>
      <c r="H398" s="5"/>
      <c r="I398" s="4"/>
      <c r="T398" s="2"/>
      <c r="X398" s="2"/>
      <c r="AE398" s="2"/>
      <c r="AF398" s="50"/>
      <c r="AH398" s="2"/>
      <c r="AI398" s="2"/>
      <c r="AJ398" s="15"/>
      <c r="AK398" s="2"/>
      <c r="AL398" s="2"/>
      <c r="AO398" s="2"/>
      <c r="AP398" s="2"/>
      <c r="AS398" s="23"/>
      <c r="AT398" s="23"/>
      <c r="AU398" s="3"/>
      <c r="AZ398" s="2"/>
      <c r="BA398" s="4"/>
    </row>
    <row r="399" spans="2:53" x14ac:dyDescent="0.25">
      <c r="B399" s="4"/>
      <c r="D399" s="2"/>
      <c r="E399" s="2"/>
      <c r="F399" s="2"/>
      <c r="G399" s="5"/>
      <c r="H399" s="5"/>
      <c r="I399" s="4"/>
      <c r="T399" s="2"/>
      <c r="X399" s="2"/>
      <c r="AE399" s="2"/>
      <c r="AF399" s="50"/>
      <c r="AH399" s="2"/>
      <c r="AI399" s="2"/>
      <c r="AJ399" s="15"/>
      <c r="AK399" s="2"/>
      <c r="AL399" s="2"/>
      <c r="AO399" s="2"/>
      <c r="AP399" s="2"/>
      <c r="AS399" s="23"/>
      <c r="AT399" s="23"/>
      <c r="AU399" s="3"/>
      <c r="AZ399" s="2"/>
      <c r="BA399" s="4"/>
    </row>
    <row r="400" spans="2:53" x14ac:dyDescent="0.25">
      <c r="B400" s="4"/>
      <c r="D400" s="2"/>
      <c r="E400" s="2"/>
      <c r="F400" s="2"/>
      <c r="G400" s="5"/>
      <c r="H400" s="5"/>
      <c r="I400" s="4"/>
      <c r="T400" s="2"/>
      <c r="X400" s="2"/>
      <c r="AE400" s="2"/>
      <c r="AF400" s="50"/>
      <c r="AH400" s="2"/>
      <c r="AI400" s="2"/>
      <c r="AJ400" s="15"/>
      <c r="AK400" s="2"/>
      <c r="AL400" s="2"/>
      <c r="AO400" s="2"/>
      <c r="AP400" s="2"/>
      <c r="AS400" s="23"/>
      <c r="AT400" s="23"/>
      <c r="AU400" s="3"/>
      <c r="AZ400" s="2"/>
      <c r="BA400" s="4"/>
    </row>
    <row r="401" spans="2:53" x14ac:dyDescent="0.25">
      <c r="B401" s="4"/>
      <c r="D401" s="2"/>
      <c r="E401" s="2"/>
      <c r="F401" s="2"/>
      <c r="G401" s="5"/>
      <c r="H401" s="5"/>
      <c r="I401" s="4"/>
      <c r="T401" s="2"/>
      <c r="X401" s="2"/>
      <c r="AE401" s="2"/>
      <c r="AF401" s="50"/>
      <c r="AH401" s="2"/>
      <c r="AI401" s="2"/>
      <c r="AJ401" s="15"/>
      <c r="AK401" s="2"/>
      <c r="AL401" s="2"/>
      <c r="AO401" s="2"/>
      <c r="AP401" s="2"/>
      <c r="AS401" s="23"/>
      <c r="AT401" s="23"/>
      <c r="AU401" s="3"/>
      <c r="AZ401" s="2"/>
      <c r="BA401" s="4"/>
    </row>
    <row r="402" spans="2:53" x14ac:dyDescent="0.25">
      <c r="B402" s="4"/>
      <c r="D402" s="2"/>
      <c r="E402" s="2"/>
      <c r="F402" s="2"/>
      <c r="G402" s="5"/>
      <c r="H402" s="5"/>
      <c r="I402" s="4"/>
      <c r="T402" s="2"/>
      <c r="X402" s="2"/>
      <c r="AE402" s="2"/>
      <c r="AF402" s="50"/>
      <c r="AH402" s="2"/>
      <c r="AI402" s="2"/>
      <c r="AJ402" s="15"/>
      <c r="AK402" s="2"/>
      <c r="AL402" s="2"/>
      <c r="AO402" s="2"/>
      <c r="AP402" s="2"/>
      <c r="AS402" s="23"/>
      <c r="AT402" s="23"/>
      <c r="AU402" s="3"/>
      <c r="AZ402" s="2"/>
      <c r="BA402" s="4"/>
    </row>
    <row r="403" spans="2:53" x14ac:dyDescent="0.25">
      <c r="B403" s="4"/>
      <c r="D403" s="2"/>
      <c r="E403" s="2"/>
      <c r="F403" s="2"/>
      <c r="G403" s="5"/>
      <c r="H403" s="5"/>
      <c r="I403" s="4"/>
      <c r="T403" s="2"/>
      <c r="X403" s="2"/>
      <c r="AE403" s="2"/>
      <c r="AF403" s="50"/>
      <c r="AH403" s="2"/>
      <c r="AI403" s="2"/>
      <c r="AJ403" s="15"/>
      <c r="AK403" s="2"/>
      <c r="AL403" s="2"/>
      <c r="AO403" s="2"/>
      <c r="AP403" s="2"/>
      <c r="AS403" s="23"/>
      <c r="AT403" s="23"/>
      <c r="AU403" s="3"/>
      <c r="AZ403" s="2"/>
      <c r="BA403" s="4"/>
    </row>
    <row r="404" spans="2:53" x14ac:dyDescent="0.25">
      <c r="B404" s="4"/>
      <c r="D404" s="2"/>
      <c r="E404" s="2"/>
      <c r="F404" s="2"/>
      <c r="G404" s="5"/>
      <c r="H404" s="5"/>
      <c r="I404" s="4"/>
      <c r="T404" s="2"/>
      <c r="X404" s="2"/>
      <c r="AE404" s="2"/>
      <c r="AF404" s="50"/>
      <c r="AH404" s="2"/>
      <c r="AI404" s="2"/>
      <c r="AJ404" s="15"/>
      <c r="AK404" s="2"/>
      <c r="AL404" s="2"/>
      <c r="AO404" s="2"/>
      <c r="AP404" s="2"/>
      <c r="AS404" s="23"/>
      <c r="AT404" s="23"/>
      <c r="AU404" s="3"/>
      <c r="AZ404" s="2"/>
      <c r="BA404" s="4"/>
    </row>
    <row r="405" spans="2:53" x14ac:dyDescent="0.25">
      <c r="B405" s="4"/>
      <c r="D405" s="2"/>
      <c r="E405" s="2"/>
      <c r="F405" s="2"/>
      <c r="G405" s="5"/>
      <c r="H405" s="5"/>
      <c r="I405" s="4"/>
      <c r="T405" s="2"/>
      <c r="X405" s="2"/>
      <c r="AE405" s="2"/>
      <c r="AF405" s="50"/>
      <c r="AH405" s="2"/>
      <c r="AI405" s="2"/>
      <c r="AJ405" s="15"/>
      <c r="AK405" s="2"/>
      <c r="AL405" s="2"/>
      <c r="AO405" s="2"/>
      <c r="AP405" s="2"/>
      <c r="AS405" s="23"/>
      <c r="AT405" s="23"/>
      <c r="AU405" s="3"/>
      <c r="AZ405" s="2"/>
      <c r="BA405" s="4"/>
    </row>
    <row r="406" spans="2:53" x14ac:dyDescent="0.25">
      <c r="B406" s="4"/>
      <c r="D406" s="2"/>
      <c r="E406" s="2"/>
      <c r="F406" s="2"/>
      <c r="G406" s="5"/>
      <c r="H406" s="5"/>
      <c r="I406" s="4"/>
      <c r="T406" s="2"/>
      <c r="X406" s="2"/>
      <c r="AE406" s="2"/>
      <c r="AF406" s="50"/>
      <c r="AH406" s="2"/>
      <c r="AI406" s="2"/>
      <c r="AJ406" s="15"/>
      <c r="AK406" s="2"/>
      <c r="AL406" s="2"/>
      <c r="AO406" s="2"/>
      <c r="AP406" s="2"/>
      <c r="AS406" s="23"/>
      <c r="AT406" s="23"/>
      <c r="AU406" s="3"/>
      <c r="AZ406" s="2"/>
      <c r="BA406" s="4"/>
    </row>
    <row r="407" spans="2:53" x14ac:dyDescent="0.25">
      <c r="B407" s="4"/>
      <c r="D407" s="2"/>
      <c r="E407" s="2"/>
      <c r="F407" s="2"/>
      <c r="G407" s="5"/>
      <c r="H407" s="5"/>
      <c r="I407" s="4"/>
      <c r="T407" s="2"/>
      <c r="X407" s="2"/>
      <c r="AE407" s="2"/>
      <c r="AF407" s="50"/>
      <c r="AH407" s="2"/>
      <c r="AI407" s="2"/>
      <c r="AJ407" s="15"/>
      <c r="AK407" s="2"/>
      <c r="AL407" s="2"/>
      <c r="AO407" s="2"/>
      <c r="AP407" s="2"/>
      <c r="AS407" s="23"/>
      <c r="AT407" s="23"/>
      <c r="AU407" s="3"/>
      <c r="AZ407" s="2"/>
      <c r="BA407" s="4"/>
    </row>
    <row r="408" spans="2:53" x14ac:dyDescent="0.25">
      <c r="B408" s="4"/>
      <c r="D408" s="2"/>
      <c r="E408" s="2"/>
      <c r="F408" s="2"/>
      <c r="G408" s="5"/>
      <c r="H408" s="5"/>
      <c r="I408" s="4"/>
      <c r="T408" s="2"/>
      <c r="X408" s="2"/>
      <c r="AE408" s="2"/>
      <c r="AF408" s="50"/>
      <c r="AH408" s="2"/>
      <c r="AI408" s="2"/>
      <c r="AJ408" s="15"/>
      <c r="AK408" s="2"/>
      <c r="AL408" s="2"/>
      <c r="AO408" s="2"/>
      <c r="AP408" s="2"/>
      <c r="AS408" s="23"/>
      <c r="AT408" s="23"/>
      <c r="AU408" s="3"/>
      <c r="AZ408" s="2"/>
      <c r="BA408" s="4"/>
    </row>
    <row r="409" spans="2:53" x14ac:dyDescent="0.25">
      <c r="B409" s="4"/>
      <c r="D409" s="2"/>
      <c r="E409" s="2"/>
      <c r="F409" s="2"/>
      <c r="G409" s="5"/>
      <c r="H409" s="5"/>
      <c r="I409" s="4"/>
      <c r="T409" s="2"/>
      <c r="X409" s="2"/>
      <c r="AE409" s="2"/>
      <c r="AF409" s="50"/>
      <c r="AH409" s="2"/>
      <c r="AI409" s="2"/>
      <c r="AJ409" s="15"/>
      <c r="AK409" s="2"/>
      <c r="AL409" s="2"/>
      <c r="AO409" s="2"/>
      <c r="AP409" s="2"/>
      <c r="AS409" s="23"/>
      <c r="AT409" s="23"/>
      <c r="AU409" s="3"/>
      <c r="AZ409" s="2"/>
      <c r="BA409" s="4"/>
    </row>
    <row r="410" spans="2:53" x14ac:dyDescent="0.25">
      <c r="B410" s="4"/>
      <c r="D410" s="2"/>
      <c r="E410" s="2"/>
      <c r="F410" s="2"/>
      <c r="G410" s="5"/>
      <c r="H410" s="5"/>
      <c r="I410" s="4"/>
      <c r="T410" s="2"/>
      <c r="X410" s="2"/>
      <c r="AE410" s="2"/>
      <c r="AF410" s="50"/>
      <c r="AH410" s="2"/>
      <c r="AI410" s="2"/>
      <c r="AJ410" s="15"/>
      <c r="AK410" s="2"/>
      <c r="AL410" s="2"/>
      <c r="AO410" s="2"/>
      <c r="AP410" s="2"/>
      <c r="AS410" s="23"/>
      <c r="AT410" s="23"/>
      <c r="AU410" s="3"/>
      <c r="AZ410" s="2"/>
      <c r="BA410" s="4"/>
    </row>
    <row r="411" spans="2:53" x14ac:dyDescent="0.25">
      <c r="B411" s="4"/>
      <c r="D411" s="2"/>
      <c r="E411" s="2"/>
      <c r="F411" s="2"/>
      <c r="G411" s="5"/>
      <c r="H411" s="5"/>
      <c r="I411" s="4"/>
      <c r="T411" s="2"/>
      <c r="X411" s="2"/>
      <c r="AE411" s="2"/>
      <c r="AF411" s="50"/>
      <c r="AH411" s="2"/>
      <c r="AI411" s="2"/>
      <c r="AJ411" s="15"/>
      <c r="AK411" s="2"/>
      <c r="AL411" s="2"/>
      <c r="AO411" s="2"/>
      <c r="AP411" s="2"/>
      <c r="AS411" s="23"/>
      <c r="AT411" s="23"/>
      <c r="AU411" s="3"/>
      <c r="AZ411" s="2"/>
      <c r="BA411" s="4"/>
    </row>
    <row r="412" spans="2:53" x14ac:dyDescent="0.25">
      <c r="B412" s="4"/>
      <c r="D412" s="2"/>
      <c r="E412" s="2"/>
      <c r="F412" s="2"/>
      <c r="G412" s="5"/>
      <c r="H412" s="5"/>
      <c r="I412" s="4"/>
      <c r="T412" s="2"/>
      <c r="X412" s="2"/>
      <c r="AE412" s="2"/>
      <c r="AF412" s="50"/>
      <c r="AH412" s="2"/>
      <c r="AI412" s="2"/>
      <c r="AJ412" s="15"/>
      <c r="AK412" s="2"/>
      <c r="AL412" s="2"/>
      <c r="AO412" s="2"/>
      <c r="AP412" s="2"/>
      <c r="AS412" s="23"/>
      <c r="AT412" s="23"/>
      <c r="AU412" s="3"/>
      <c r="AZ412" s="2"/>
      <c r="BA412" s="4"/>
    </row>
    <row r="413" spans="2:53" x14ac:dyDescent="0.25">
      <c r="B413" s="4"/>
      <c r="D413" s="2"/>
      <c r="E413" s="2"/>
      <c r="F413" s="2"/>
      <c r="G413" s="5"/>
      <c r="H413" s="5"/>
      <c r="I413" s="4"/>
      <c r="T413" s="2"/>
      <c r="X413" s="2"/>
      <c r="AE413" s="2"/>
      <c r="AF413" s="50"/>
      <c r="AH413" s="2"/>
      <c r="AI413" s="2"/>
      <c r="AJ413" s="15"/>
      <c r="AK413" s="2"/>
      <c r="AL413" s="2"/>
      <c r="AO413" s="2"/>
      <c r="AP413" s="2"/>
      <c r="AS413" s="23"/>
      <c r="AT413" s="23"/>
      <c r="AU413" s="3"/>
      <c r="AZ413" s="2"/>
      <c r="BA413" s="4"/>
    </row>
    <row r="414" spans="2:53" x14ac:dyDescent="0.25">
      <c r="B414" s="4"/>
      <c r="D414" s="2"/>
      <c r="E414" s="2"/>
      <c r="F414" s="2"/>
      <c r="G414" s="5"/>
      <c r="H414" s="5"/>
      <c r="I414" s="4"/>
      <c r="T414" s="2"/>
      <c r="X414" s="2"/>
      <c r="AE414" s="2"/>
      <c r="AF414" s="50"/>
      <c r="AH414" s="2"/>
      <c r="AI414" s="2"/>
      <c r="AJ414" s="15"/>
      <c r="AK414" s="2"/>
      <c r="AL414" s="2"/>
      <c r="AO414" s="2"/>
      <c r="AP414" s="2"/>
      <c r="AS414" s="23"/>
      <c r="AT414" s="23"/>
      <c r="AU414" s="3"/>
      <c r="AZ414" s="2"/>
      <c r="BA414" s="4"/>
    </row>
    <row r="415" spans="2:53" x14ac:dyDescent="0.25">
      <c r="B415" s="4"/>
      <c r="D415" s="2"/>
      <c r="E415" s="2"/>
      <c r="F415" s="2"/>
      <c r="G415" s="5"/>
      <c r="H415" s="5"/>
      <c r="I415" s="4"/>
      <c r="T415" s="2"/>
      <c r="X415" s="2"/>
      <c r="AE415" s="2"/>
      <c r="AF415" s="50"/>
      <c r="AH415" s="2"/>
      <c r="AI415" s="2"/>
      <c r="AJ415" s="15"/>
      <c r="AK415" s="2"/>
      <c r="AL415" s="2"/>
      <c r="AO415" s="2"/>
      <c r="AP415" s="2"/>
      <c r="AS415" s="23"/>
      <c r="AT415" s="23"/>
      <c r="AU415" s="3"/>
      <c r="AZ415" s="2"/>
      <c r="BA415" s="4"/>
    </row>
    <row r="416" spans="2:53" x14ac:dyDescent="0.25">
      <c r="B416" s="4"/>
      <c r="D416" s="2"/>
      <c r="E416" s="2"/>
      <c r="F416" s="2"/>
      <c r="G416" s="5"/>
      <c r="H416" s="5"/>
      <c r="I416" s="4"/>
      <c r="T416" s="2"/>
      <c r="X416" s="2"/>
      <c r="AE416" s="2"/>
      <c r="AF416" s="50"/>
      <c r="AH416" s="2"/>
      <c r="AI416" s="2"/>
      <c r="AJ416" s="15"/>
      <c r="AK416" s="2"/>
      <c r="AL416" s="2"/>
      <c r="AO416" s="2"/>
      <c r="AP416" s="2"/>
      <c r="AS416" s="23"/>
      <c r="AT416" s="23"/>
      <c r="AU416" s="3"/>
      <c r="AZ416" s="2"/>
      <c r="BA416" s="4"/>
    </row>
    <row r="417" spans="2:53" x14ac:dyDescent="0.25">
      <c r="B417" s="4"/>
      <c r="D417" s="2"/>
      <c r="E417" s="2"/>
      <c r="F417" s="2"/>
      <c r="G417" s="5"/>
      <c r="H417" s="5"/>
      <c r="I417" s="4"/>
      <c r="T417" s="2"/>
      <c r="X417" s="2"/>
      <c r="AE417" s="2"/>
      <c r="AF417" s="50"/>
      <c r="AH417" s="2"/>
      <c r="AI417" s="2"/>
      <c r="AJ417" s="15"/>
      <c r="AK417" s="2"/>
      <c r="AL417" s="2"/>
      <c r="AO417" s="2"/>
      <c r="AP417" s="2"/>
      <c r="AS417" s="23"/>
      <c r="AT417" s="23"/>
      <c r="AU417" s="3"/>
      <c r="AZ417" s="2"/>
      <c r="BA417" s="4"/>
    </row>
    <row r="418" spans="2:53" x14ac:dyDescent="0.25">
      <c r="B418" s="4"/>
      <c r="D418" s="2"/>
      <c r="E418" s="2"/>
      <c r="F418" s="2"/>
      <c r="G418" s="5"/>
      <c r="H418" s="5"/>
      <c r="I418" s="4"/>
      <c r="T418" s="2"/>
      <c r="X418" s="2"/>
      <c r="AE418" s="2"/>
      <c r="AF418" s="50"/>
      <c r="AH418" s="2"/>
      <c r="AI418" s="2"/>
      <c r="AJ418" s="15"/>
      <c r="AK418" s="2"/>
      <c r="AL418" s="2"/>
      <c r="AO418" s="2"/>
      <c r="AP418" s="2"/>
      <c r="AS418" s="23"/>
      <c r="AT418" s="23"/>
      <c r="AU418" s="3"/>
      <c r="AZ418" s="2"/>
      <c r="BA418" s="4"/>
    </row>
    <row r="419" spans="2:53" x14ac:dyDescent="0.25">
      <c r="B419" s="4"/>
      <c r="D419" s="2"/>
      <c r="E419" s="2"/>
      <c r="F419" s="2"/>
      <c r="G419" s="5"/>
      <c r="H419" s="5"/>
      <c r="I419" s="4"/>
      <c r="T419" s="2"/>
      <c r="X419" s="2"/>
      <c r="AE419" s="2"/>
      <c r="AF419" s="50"/>
      <c r="AH419" s="2"/>
      <c r="AI419" s="2"/>
      <c r="AJ419" s="15"/>
      <c r="AK419" s="2"/>
      <c r="AL419" s="2"/>
      <c r="AO419" s="2"/>
      <c r="AP419" s="2"/>
      <c r="AS419" s="23"/>
      <c r="AT419" s="23"/>
      <c r="AU419" s="3"/>
      <c r="AZ419" s="2"/>
      <c r="BA419" s="4"/>
    </row>
    <row r="420" spans="2:53" x14ac:dyDescent="0.25">
      <c r="B420" s="4"/>
      <c r="D420" s="2"/>
      <c r="E420" s="2"/>
      <c r="F420" s="2"/>
      <c r="G420" s="5"/>
      <c r="H420" s="5"/>
      <c r="I420" s="4"/>
      <c r="T420" s="2"/>
      <c r="X420" s="2"/>
      <c r="AE420" s="2"/>
      <c r="AF420" s="50"/>
      <c r="AH420" s="2"/>
      <c r="AI420" s="2"/>
      <c r="AJ420" s="15"/>
      <c r="AK420" s="2"/>
      <c r="AL420" s="2"/>
      <c r="AO420" s="2"/>
      <c r="AP420" s="2"/>
      <c r="AS420" s="23"/>
      <c r="AT420" s="23"/>
      <c r="AU420" s="3"/>
      <c r="AZ420" s="2"/>
      <c r="BA420" s="4"/>
    </row>
    <row r="421" spans="2:53" x14ac:dyDescent="0.25">
      <c r="B421" s="4"/>
      <c r="D421" s="2"/>
      <c r="E421" s="2"/>
      <c r="F421" s="2"/>
      <c r="G421" s="5"/>
      <c r="H421" s="5"/>
      <c r="I421" s="4"/>
      <c r="T421" s="2"/>
      <c r="X421" s="2"/>
      <c r="AE421" s="2"/>
      <c r="AF421" s="50"/>
      <c r="AH421" s="2"/>
      <c r="AI421" s="2"/>
      <c r="AJ421" s="15"/>
      <c r="AK421" s="2"/>
      <c r="AL421" s="2"/>
      <c r="AO421" s="2"/>
      <c r="AP421" s="2"/>
      <c r="AS421" s="23"/>
      <c r="AT421" s="23"/>
      <c r="AU421" s="3"/>
      <c r="AZ421" s="2"/>
      <c r="BA421" s="4"/>
    </row>
    <row r="422" spans="2:53" x14ac:dyDescent="0.25">
      <c r="B422" s="4"/>
      <c r="D422" s="2"/>
      <c r="E422" s="2"/>
      <c r="F422" s="2"/>
      <c r="G422" s="5"/>
      <c r="H422" s="5"/>
      <c r="I422" s="4"/>
      <c r="T422" s="2"/>
      <c r="X422" s="2"/>
      <c r="AE422" s="2"/>
      <c r="AF422" s="50"/>
      <c r="AH422" s="2"/>
      <c r="AI422" s="2"/>
      <c r="AJ422" s="15"/>
      <c r="AK422" s="2"/>
      <c r="AL422" s="2"/>
      <c r="AO422" s="2"/>
      <c r="AP422" s="2"/>
      <c r="AS422" s="23"/>
      <c r="AT422" s="23"/>
      <c r="AU422" s="3"/>
      <c r="AZ422" s="2"/>
      <c r="BA422" s="4"/>
    </row>
    <row r="423" spans="2:53" x14ac:dyDescent="0.25">
      <c r="B423" s="4"/>
      <c r="D423" s="2"/>
      <c r="E423" s="2"/>
      <c r="F423" s="2"/>
      <c r="G423" s="5"/>
      <c r="H423" s="5"/>
      <c r="I423" s="4"/>
      <c r="T423" s="2"/>
      <c r="X423" s="2"/>
      <c r="AE423" s="2"/>
      <c r="AF423" s="50"/>
      <c r="AH423" s="2"/>
      <c r="AI423" s="2"/>
      <c r="AJ423" s="15"/>
      <c r="AK423" s="2"/>
      <c r="AL423" s="2"/>
      <c r="AO423" s="2"/>
      <c r="AP423" s="2"/>
      <c r="AS423" s="23"/>
      <c r="AT423" s="23"/>
      <c r="AU423" s="3"/>
      <c r="AZ423" s="2"/>
      <c r="BA423" s="4"/>
    </row>
    <row r="424" spans="2:53" x14ac:dyDescent="0.25">
      <c r="B424" s="4"/>
      <c r="D424" s="2"/>
      <c r="E424" s="2"/>
      <c r="F424" s="2"/>
      <c r="G424" s="5"/>
      <c r="H424" s="5"/>
      <c r="I424" s="4"/>
      <c r="T424" s="2"/>
      <c r="X424" s="2"/>
      <c r="AE424" s="2"/>
      <c r="AF424" s="50"/>
      <c r="AH424" s="2"/>
      <c r="AI424" s="2"/>
      <c r="AJ424" s="15"/>
      <c r="AK424" s="2"/>
      <c r="AL424" s="2"/>
      <c r="AO424" s="2"/>
      <c r="AP424" s="2"/>
      <c r="AS424" s="23"/>
      <c r="AT424" s="23"/>
      <c r="AU424" s="3"/>
      <c r="AZ424" s="2"/>
      <c r="BA424" s="4"/>
    </row>
    <row r="425" spans="2:53" x14ac:dyDescent="0.25">
      <c r="B425" s="4"/>
      <c r="D425" s="2"/>
      <c r="E425" s="2"/>
      <c r="F425" s="2"/>
      <c r="G425" s="5"/>
      <c r="H425" s="5"/>
      <c r="I425" s="4"/>
      <c r="T425" s="2"/>
      <c r="X425" s="2"/>
      <c r="AE425" s="2"/>
      <c r="AF425" s="50"/>
      <c r="AH425" s="2"/>
      <c r="AI425" s="2"/>
      <c r="AJ425" s="15"/>
      <c r="AK425" s="2"/>
      <c r="AL425" s="2"/>
      <c r="AO425" s="2"/>
      <c r="AP425" s="2"/>
      <c r="AS425" s="23"/>
      <c r="AT425" s="23"/>
      <c r="AU425" s="3"/>
      <c r="AZ425" s="2"/>
      <c r="BA425" s="4"/>
    </row>
    <row r="426" spans="2:53" x14ac:dyDescent="0.25">
      <c r="B426" s="4"/>
      <c r="D426" s="2"/>
      <c r="E426" s="2"/>
      <c r="F426" s="2"/>
      <c r="G426" s="5"/>
      <c r="H426" s="5"/>
      <c r="I426" s="4"/>
      <c r="T426" s="2"/>
      <c r="X426" s="2"/>
      <c r="AE426" s="2"/>
      <c r="AF426" s="50"/>
      <c r="AH426" s="2"/>
      <c r="AI426" s="2"/>
      <c r="AJ426" s="15"/>
      <c r="AK426" s="2"/>
      <c r="AL426" s="2"/>
      <c r="AO426" s="2"/>
      <c r="AP426" s="2"/>
      <c r="AS426" s="23"/>
      <c r="AT426" s="23"/>
      <c r="AU426" s="3"/>
      <c r="AZ426" s="2"/>
      <c r="BA426" s="4"/>
    </row>
    <row r="427" spans="2:53" x14ac:dyDescent="0.25">
      <c r="B427" s="4"/>
      <c r="D427" s="2"/>
      <c r="E427" s="2"/>
      <c r="F427" s="2"/>
      <c r="G427" s="5"/>
      <c r="H427" s="5"/>
      <c r="I427" s="4"/>
      <c r="T427" s="2"/>
      <c r="X427" s="2"/>
      <c r="AE427" s="2"/>
      <c r="AF427" s="50"/>
      <c r="AH427" s="2"/>
      <c r="AI427" s="2"/>
      <c r="AJ427" s="15"/>
      <c r="AK427" s="2"/>
      <c r="AL427" s="2"/>
      <c r="AO427" s="2"/>
      <c r="AP427" s="2"/>
      <c r="AS427" s="23"/>
      <c r="AT427" s="23"/>
      <c r="AU427" s="3"/>
      <c r="AZ427" s="2"/>
      <c r="BA427" s="4"/>
    </row>
    <row r="428" spans="2:53" x14ac:dyDescent="0.25">
      <c r="B428" s="4"/>
      <c r="D428" s="2"/>
      <c r="E428" s="2"/>
      <c r="F428" s="2"/>
      <c r="G428" s="5"/>
      <c r="H428" s="5"/>
      <c r="I428" s="4"/>
      <c r="T428" s="2"/>
      <c r="X428" s="2"/>
      <c r="AE428" s="2"/>
      <c r="AF428" s="50"/>
      <c r="AH428" s="2"/>
      <c r="AI428" s="2"/>
      <c r="AJ428" s="15"/>
      <c r="AK428" s="2"/>
      <c r="AL428" s="2"/>
      <c r="AO428" s="2"/>
      <c r="AP428" s="2"/>
      <c r="AS428" s="23"/>
      <c r="AT428" s="23"/>
      <c r="AU428" s="3"/>
      <c r="AZ428" s="2"/>
      <c r="BA428" s="4"/>
    </row>
    <row r="429" spans="2:53" x14ac:dyDescent="0.25">
      <c r="B429" s="4"/>
      <c r="D429" s="2"/>
      <c r="E429" s="2"/>
      <c r="F429" s="2"/>
      <c r="G429" s="5"/>
      <c r="H429" s="5"/>
      <c r="I429" s="4"/>
      <c r="T429" s="2"/>
      <c r="X429" s="2"/>
      <c r="AE429" s="2"/>
      <c r="AF429" s="50"/>
      <c r="AH429" s="2"/>
      <c r="AI429" s="2"/>
      <c r="AJ429" s="15"/>
      <c r="AK429" s="2"/>
      <c r="AL429" s="2"/>
      <c r="AO429" s="2"/>
      <c r="AP429" s="2"/>
      <c r="AS429" s="23"/>
      <c r="AT429" s="23"/>
      <c r="AU429" s="3"/>
      <c r="AZ429" s="2"/>
      <c r="BA429" s="4"/>
    </row>
    <row r="430" spans="2:53" x14ac:dyDescent="0.25">
      <c r="B430" s="4"/>
      <c r="D430" s="2"/>
      <c r="E430" s="2"/>
      <c r="F430" s="2"/>
      <c r="G430" s="5"/>
      <c r="H430" s="5"/>
      <c r="I430" s="4"/>
      <c r="T430" s="2"/>
      <c r="X430" s="2"/>
      <c r="AE430" s="2"/>
      <c r="AF430" s="50"/>
      <c r="AH430" s="2"/>
      <c r="AI430" s="2"/>
      <c r="AJ430" s="15"/>
      <c r="AK430" s="2"/>
      <c r="AL430" s="2"/>
      <c r="AO430" s="2"/>
      <c r="AP430" s="2"/>
      <c r="AS430" s="23"/>
      <c r="AT430" s="23"/>
      <c r="AU430" s="3"/>
      <c r="AZ430" s="2"/>
      <c r="BA430" s="4"/>
    </row>
    <row r="431" spans="2:53" x14ac:dyDescent="0.25">
      <c r="B431" s="4"/>
      <c r="D431" s="2"/>
      <c r="E431" s="2"/>
      <c r="F431" s="2"/>
      <c r="G431" s="5"/>
      <c r="H431" s="5"/>
      <c r="I431" s="4"/>
      <c r="T431" s="2"/>
      <c r="X431" s="2"/>
      <c r="AE431" s="2"/>
      <c r="AF431" s="50"/>
      <c r="AH431" s="2"/>
      <c r="AI431" s="2"/>
      <c r="AJ431" s="15"/>
      <c r="AK431" s="2"/>
      <c r="AL431" s="2"/>
      <c r="AO431" s="2"/>
      <c r="AP431" s="2"/>
      <c r="AS431" s="23"/>
      <c r="AT431" s="23"/>
      <c r="AU431" s="3"/>
      <c r="AZ431" s="2"/>
      <c r="BA431" s="4"/>
    </row>
    <row r="432" spans="2:53" x14ac:dyDescent="0.25">
      <c r="B432" s="4"/>
      <c r="D432" s="2"/>
      <c r="E432" s="2"/>
      <c r="F432" s="2"/>
      <c r="G432" s="5"/>
      <c r="H432" s="5"/>
      <c r="I432" s="4"/>
      <c r="T432" s="2"/>
      <c r="X432" s="2"/>
      <c r="AE432" s="2"/>
      <c r="AF432" s="50"/>
      <c r="AH432" s="2"/>
      <c r="AI432" s="2"/>
      <c r="AJ432" s="15"/>
      <c r="AK432" s="2"/>
      <c r="AL432" s="2"/>
      <c r="AO432" s="2"/>
      <c r="AP432" s="2"/>
      <c r="AS432" s="23"/>
      <c r="AT432" s="23"/>
      <c r="AU432" s="3"/>
      <c r="AZ432" s="2"/>
      <c r="BA432" s="4"/>
    </row>
    <row r="433" spans="2:53" x14ac:dyDescent="0.25">
      <c r="B433" s="4"/>
      <c r="D433" s="2"/>
      <c r="E433" s="2"/>
      <c r="F433" s="2"/>
      <c r="G433" s="5"/>
      <c r="H433" s="5"/>
      <c r="I433" s="4"/>
      <c r="T433" s="2"/>
      <c r="X433" s="2"/>
      <c r="AE433" s="2"/>
      <c r="AF433" s="50"/>
      <c r="AH433" s="2"/>
      <c r="AI433" s="2"/>
      <c r="AJ433" s="15"/>
      <c r="AK433" s="2"/>
      <c r="AL433" s="2"/>
      <c r="AO433" s="2"/>
      <c r="AP433" s="2"/>
      <c r="AS433" s="23"/>
      <c r="AT433" s="23"/>
      <c r="AU433" s="3"/>
      <c r="AZ433" s="2"/>
      <c r="BA433" s="4"/>
    </row>
    <row r="434" spans="2:53" x14ac:dyDescent="0.25">
      <c r="B434" s="4"/>
      <c r="D434" s="2"/>
      <c r="E434" s="2"/>
      <c r="F434" s="2"/>
      <c r="G434" s="5"/>
      <c r="H434" s="5"/>
      <c r="I434" s="4"/>
      <c r="T434" s="2"/>
      <c r="X434" s="2"/>
      <c r="AE434" s="2"/>
      <c r="AF434" s="50"/>
      <c r="AH434" s="2"/>
      <c r="AI434" s="2"/>
      <c r="AJ434" s="15"/>
      <c r="AK434" s="2"/>
      <c r="AL434" s="2"/>
      <c r="AO434" s="2"/>
      <c r="AP434" s="2"/>
      <c r="AS434" s="23"/>
      <c r="AT434" s="23"/>
      <c r="AU434" s="3"/>
      <c r="AZ434" s="2"/>
      <c r="BA434" s="4"/>
    </row>
    <row r="435" spans="2:53" x14ac:dyDescent="0.25">
      <c r="B435" s="4"/>
      <c r="D435" s="2"/>
      <c r="E435" s="2"/>
      <c r="F435" s="2"/>
      <c r="G435" s="5"/>
      <c r="H435" s="5"/>
      <c r="I435" s="4"/>
      <c r="T435" s="2"/>
      <c r="X435" s="2"/>
      <c r="AE435" s="2"/>
      <c r="AF435" s="50"/>
      <c r="AH435" s="2"/>
      <c r="AI435" s="2"/>
      <c r="AJ435" s="15"/>
      <c r="AK435" s="2"/>
      <c r="AL435" s="2"/>
      <c r="AO435" s="2"/>
      <c r="AP435" s="2"/>
      <c r="AS435" s="23"/>
      <c r="AT435" s="23"/>
      <c r="AU435" s="3"/>
      <c r="AZ435" s="2"/>
      <c r="BA435" s="4"/>
    </row>
    <row r="436" spans="2:53" x14ac:dyDescent="0.25">
      <c r="B436" s="4"/>
      <c r="D436" s="2"/>
      <c r="E436" s="2"/>
      <c r="F436" s="2"/>
      <c r="G436" s="5"/>
      <c r="H436" s="5"/>
      <c r="I436" s="4"/>
      <c r="T436" s="2"/>
      <c r="X436" s="2"/>
      <c r="AE436" s="2"/>
      <c r="AF436" s="50"/>
      <c r="AH436" s="2"/>
      <c r="AI436" s="2"/>
      <c r="AJ436" s="15"/>
      <c r="AK436" s="2"/>
      <c r="AL436" s="2"/>
      <c r="AO436" s="2"/>
      <c r="AP436" s="2"/>
      <c r="AS436" s="23"/>
      <c r="AT436" s="23"/>
      <c r="AU436" s="3"/>
      <c r="AZ436" s="2"/>
      <c r="BA436" s="4"/>
    </row>
    <row r="437" spans="2:53" x14ac:dyDescent="0.25">
      <c r="B437" s="4"/>
      <c r="D437" s="2"/>
      <c r="E437" s="2"/>
      <c r="F437" s="2"/>
      <c r="G437" s="5"/>
      <c r="H437" s="5"/>
      <c r="I437" s="4"/>
      <c r="T437" s="2"/>
      <c r="X437" s="2"/>
      <c r="AE437" s="2"/>
      <c r="AF437" s="50"/>
      <c r="AH437" s="2"/>
      <c r="AI437" s="2"/>
      <c r="AJ437" s="15"/>
      <c r="AK437" s="2"/>
      <c r="AL437" s="2"/>
      <c r="AO437" s="2"/>
      <c r="AP437" s="2"/>
      <c r="AS437" s="23"/>
      <c r="AT437" s="23"/>
      <c r="AU437" s="3"/>
      <c r="AZ437" s="2"/>
      <c r="BA437" s="4"/>
    </row>
    <row r="438" spans="2:53" x14ac:dyDescent="0.25">
      <c r="B438" s="4"/>
      <c r="D438" s="2"/>
      <c r="E438" s="2"/>
      <c r="F438" s="2"/>
      <c r="G438" s="5"/>
      <c r="H438" s="5"/>
      <c r="I438" s="4"/>
      <c r="T438" s="2"/>
      <c r="X438" s="2"/>
      <c r="AE438" s="2"/>
      <c r="AF438" s="50"/>
      <c r="AH438" s="2"/>
      <c r="AI438" s="2"/>
      <c r="AJ438" s="15"/>
      <c r="AK438" s="2"/>
      <c r="AL438" s="2"/>
      <c r="AO438" s="2"/>
      <c r="AP438" s="2"/>
      <c r="AS438" s="23"/>
      <c r="AT438" s="23"/>
      <c r="AU438" s="3"/>
      <c r="AZ438" s="2"/>
      <c r="BA438" s="4"/>
    </row>
    <row r="439" spans="2:53" x14ac:dyDescent="0.25">
      <c r="B439" s="4"/>
      <c r="D439" s="2"/>
      <c r="E439" s="2"/>
      <c r="F439" s="2"/>
      <c r="G439" s="5"/>
      <c r="H439" s="5"/>
      <c r="I439" s="4"/>
      <c r="T439" s="2"/>
      <c r="X439" s="2"/>
      <c r="AE439" s="2"/>
      <c r="AF439" s="50"/>
      <c r="AH439" s="2"/>
      <c r="AI439" s="2"/>
      <c r="AJ439" s="15"/>
      <c r="AK439" s="2"/>
      <c r="AL439" s="2"/>
      <c r="AO439" s="2"/>
      <c r="AP439" s="2"/>
      <c r="AS439" s="23"/>
      <c r="AT439" s="23"/>
      <c r="AU439" s="3"/>
      <c r="AZ439" s="2"/>
      <c r="BA439" s="4"/>
    </row>
    <row r="440" spans="2:53" x14ac:dyDescent="0.25">
      <c r="B440" s="4"/>
      <c r="D440" s="2"/>
      <c r="E440" s="2"/>
      <c r="F440" s="2"/>
      <c r="G440" s="5"/>
      <c r="H440" s="5"/>
      <c r="I440" s="4"/>
      <c r="T440" s="2"/>
      <c r="X440" s="2"/>
      <c r="AE440" s="2"/>
      <c r="AF440" s="50"/>
      <c r="AH440" s="2"/>
      <c r="AI440" s="2"/>
      <c r="AJ440" s="15"/>
      <c r="AK440" s="2"/>
      <c r="AL440" s="2"/>
      <c r="AO440" s="2"/>
      <c r="AP440" s="2"/>
      <c r="AS440" s="23"/>
      <c r="AT440" s="23"/>
      <c r="AU440" s="3"/>
      <c r="AZ440" s="2"/>
      <c r="BA440" s="4"/>
    </row>
    <row r="441" spans="2:53" x14ac:dyDescent="0.25">
      <c r="B441" s="4"/>
      <c r="D441" s="2"/>
      <c r="E441" s="2"/>
      <c r="F441" s="2"/>
      <c r="G441" s="5"/>
      <c r="H441" s="5"/>
      <c r="I441" s="4"/>
      <c r="T441" s="2"/>
      <c r="X441" s="2"/>
      <c r="AE441" s="2"/>
      <c r="AF441" s="50"/>
      <c r="AH441" s="2"/>
      <c r="AI441" s="2"/>
      <c r="AJ441" s="15"/>
      <c r="AK441" s="2"/>
      <c r="AL441" s="2"/>
      <c r="AO441" s="2"/>
      <c r="AP441" s="2"/>
      <c r="AS441" s="23"/>
      <c r="AT441" s="23"/>
      <c r="AU441" s="3"/>
      <c r="AZ441" s="2"/>
      <c r="BA441" s="4"/>
    </row>
    <row r="442" spans="2:53" x14ac:dyDescent="0.25">
      <c r="B442" s="4"/>
      <c r="D442" s="2"/>
      <c r="E442" s="2"/>
      <c r="F442" s="2"/>
      <c r="G442" s="5"/>
      <c r="H442" s="5"/>
      <c r="I442" s="4"/>
      <c r="T442" s="2"/>
      <c r="X442" s="2"/>
      <c r="AE442" s="2"/>
      <c r="AF442" s="50"/>
      <c r="AH442" s="2"/>
      <c r="AI442" s="2"/>
      <c r="AJ442" s="15"/>
      <c r="AK442" s="2"/>
      <c r="AL442" s="2"/>
      <c r="AO442" s="2"/>
      <c r="AP442" s="2"/>
      <c r="AS442" s="23"/>
      <c r="AT442" s="23"/>
      <c r="AU442" s="3"/>
      <c r="AZ442" s="2"/>
      <c r="BA442" s="4"/>
    </row>
    <row r="443" spans="2:53" x14ac:dyDescent="0.25">
      <c r="B443" s="4"/>
      <c r="D443" s="2"/>
      <c r="E443" s="2"/>
      <c r="F443" s="2"/>
      <c r="G443" s="5"/>
      <c r="H443" s="5"/>
      <c r="I443" s="4"/>
      <c r="T443" s="2"/>
      <c r="X443" s="2"/>
      <c r="AE443" s="2"/>
      <c r="AF443" s="50"/>
      <c r="AH443" s="2"/>
      <c r="AI443" s="2"/>
      <c r="AJ443" s="15"/>
      <c r="AK443" s="2"/>
      <c r="AL443" s="2"/>
      <c r="AO443" s="2"/>
      <c r="AP443" s="2"/>
      <c r="AS443" s="23"/>
      <c r="AT443" s="23"/>
      <c r="AU443" s="3"/>
      <c r="AZ443" s="2"/>
      <c r="BA443" s="4"/>
    </row>
    <row r="444" spans="2:53" x14ac:dyDescent="0.25">
      <c r="B444" s="4"/>
      <c r="D444" s="2"/>
      <c r="E444" s="2"/>
      <c r="F444" s="2"/>
      <c r="G444" s="5"/>
      <c r="H444" s="5"/>
      <c r="I444" s="4"/>
      <c r="T444" s="2"/>
      <c r="X444" s="2"/>
      <c r="AE444" s="2"/>
      <c r="AF444" s="50"/>
      <c r="AH444" s="2"/>
      <c r="AI444" s="2"/>
      <c r="AJ444" s="15"/>
      <c r="AK444" s="2"/>
      <c r="AL444" s="2"/>
      <c r="AO444" s="2"/>
      <c r="AP444" s="2"/>
      <c r="AS444" s="23"/>
      <c r="AT444" s="23"/>
      <c r="AU444" s="3"/>
      <c r="AZ444" s="2"/>
      <c r="BA444" s="4"/>
    </row>
    <row r="445" spans="2:53" x14ac:dyDescent="0.25">
      <c r="B445" s="4"/>
      <c r="D445" s="2"/>
      <c r="E445" s="2"/>
      <c r="F445" s="2"/>
      <c r="G445" s="5"/>
      <c r="H445" s="5"/>
      <c r="I445" s="4"/>
      <c r="T445" s="2"/>
      <c r="X445" s="2"/>
      <c r="AE445" s="2"/>
      <c r="AF445" s="50"/>
      <c r="AH445" s="2"/>
      <c r="AI445" s="2"/>
      <c r="AJ445" s="15"/>
      <c r="AK445" s="2"/>
      <c r="AL445" s="2"/>
      <c r="AO445" s="2"/>
      <c r="AP445" s="2"/>
      <c r="AS445" s="23"/>
      <c r="AT445" s="23"/>
      <c r="AU445" s="3"/>
      <c r="AZ445" s="2"/>
      <c r="BA445" s="4"/>
    </row>
    <row r="446" spans="2:53" x14ac:dyDescent="0.25">
      <c r="B446" s="4"/>
      <c r="D446" s="2"/>
      <c r="E446" s="2"/>
      <c r="F446" s="2"/>
      <c r="G446" s="5"/>
      <c r="H446" s="5"/>
      <c r="I446" s="4"/>
      <c r="T446" s="2"/>
      <c r="X446" s="2"/>
      <c r="AE446" s="2"/>
      <c r="AF446" s="50"/>
      <c r="AH446" s="2"/>
      <c r="AI446" s="2"/>
      <c r="AJ446" s="15"/>
      <c r="AK446" s="2"/>
      <c r="AL446" s="2"/>
      <c r="AO446" s="2"/>
      <c r="AP446" s="2"/>
      <c r="AS446" s="23"/>
      <c r="AT446" s="23"/>
      <c r="AU446" s="3"/>
      <c r="AZ446" s="2"/>
      <c r="BA446" s="4"/>
    </row>
    <row r="447" spans="2:53" x14ac:dyDescent="0.25">
      <c r="B447" s="4"/>
      <c r="D447" s="2"/>
      <c r="E447" s="2"/>
      <c r="F447" s="2"/>
      <c r="G447" s="5"/>
      <c r="H447" s="5"/>
      <c r="I447" s="4"/>
      <c r="T447" s="2"/>
      <c r="X447" s="2"/>
      <c r="AE447" s="2"/>
      <c r="AF447" s="50"/>
      <c r="AH447" s="2"/>
      <c r="AI447" s="2"/>
      <c r="AJ447" s="15"/>
      <c r="AK447" s="2"/>
      <c r="AL447" s="2"/>
      <c r="AO447" s="2"/>
      <c r="AP447" s="2"/>
      <c r="AS447" s="23"/>
      <c r="AT447" s="23"/>
      <c r="AU447" s="3"/>
      <c r="AZ447" s="2"/>
      <c r="BA447" s="4"/>
    </row>
    <row r="448" spans="2:53" x14ac:dyDescent="0.25">
      <c r="B448" s="4"/>
      <c r="D448" s="2"/>
      <c r="E448" s="2"/>
      <c r="F448" s="2"/>
      <c r="G448" s="5"/>
      <c r="H448" s="5"/>
      <c r="I448" s="4"/>
      <c r="T448" s="2"/>
      <c r="X448" s="2"/>
      <c r="AE448" s="2"/>
      <c r="AF448" s="50"/>
      <c r="AH448" s="2"/>
      <c r="AI448" s="2"/>
      <c r="AJ448" s="15"/>
      <c r="AK448" s="2"/>
      <c r="AL448" s="2"/>
      <c r="AO448" s="2"/>
      <c r="AP448" s="2"/>
      <c r="AS448" s="23"/>
      <c r="AT448" s="23"/>
      <c r="AU448" s="3"/>
      <c r="AZ448" s="2"/>
      <c r="BA448" s="4"/>
    </row>
    <row r="449" spans="2:53" x14ac:dyDescent="0.25">
      <c r="B449" s="4"/>
      <c r="D449" s="2"/>
      <c r="E449" s="2"/>
      <c r="F449" s="2"/>
      <c r="G449" s="5"/>
      <c r="H449" s="5"/>
      <c r="I449" s="4"/>
      <c r="T449" s="2"/>
      <c r="X449" s="2"/>
      <c r="AE449" s="2"/>
      <c r="AF449" s="50"/>
      <c r="AH449" s="2"/>
      <c r="AI449" s="2"/>
      <c r="AJ449" s="15"/>
      <c r="AK449" s="2"/>
      <c r="AL449" s="2"/>
      <c r="AO449" s="2"/>
      <c r="AP449" s="2"/>
      <c r="AS449" s="23"/>
      <c r="AT449" s="23"/>
      <c r="AU449" s="3"/>
      <c r="AZ449" s="2"/>
      <c r="BA449" s="4"/>
    </row>
    <row r="450" spans="2:53" x14ac:dyDescent="0.25">
      <c r="B450" s="4"/>
      <c r="D450" s="2"/>
      <c r="E450" s="2"/>
      <c r="F450" s="2"/>
      <c r="G450" s="5"/>
      <c r="H450" s="5"/>
      <c r="I450" s="4"/>
      <c r="T450" s="2"/>
      <c r="X450" s="2"/>
      <c r="AE450" s="2"/>
      <c r="AF450" s="50"/>
      <c r="AH450" s="2"/>
      <c r="AI450" s="2"/>
      <c r="AJ450" s="15"/>
      <c r="AK450" s="2"/>
      <c r="AL450" s="2"/>
      <c r="AO450" s="2"/>
      <c r="AP450" s="2"/>
      <c r="AS450" s="23"/>
      <c r="AT450" s="23"/>
      <c r="AU450" s="3"/>
      <c r="AZ450" s="2"/>
      <c r="BA450" s="4"/>
    </row>
    <row r="451" spans="2:53" x14ac:dyDescent="0.25">
      <c r="B451" s="4"/>
      <c r="D451" s="2"/>
      <c r="E451" s="2"/>
      <c r="F451" s="2"/>
      <c r="G451" s="5"/>
      <c r="H451" s="5"/>
      <c r="I451" s="4"/>
      <c r="T451" s="2"/>
      <c r="X451" s="2"/>
      <c r="AE451" s="2"/>
      <c r="AF451" s="50"/>
      <c r="AH451" s="2"/>
      <c r="AI451" s="2"/>
      <c r="AJ451" s="15"/>
      <c r="AK451" s="2"/>
      <c r="AL451" s="2"/>
      <c r="AO451" s="2"/>
      <c r="AP451" s="2"/>
      <c r="AS451" s="23"/>
      <c r="AT451" s="23"/>
      <c r="AU451" s="3"/>
      <c r="AZ451" s="2"/>
      <c r="BA451" s="4"/>
    </row>
    <row r="452" spans="2:53" x14ac:dyDescent="0.25">
      <c r="B452" s="4"/>
      <c r="D452" s="2"/>
      <c r="E452" s="2"/>
      <c r="F452" s="2"/>
      <c r="G452" s="5"/>
      <c r="H452" s="5"/>
      <c r="I452" s="4"/>
      <c r="T452" s="2"/>
      <c r="X452" s="2"/>
      <c r="AE452" s="2"/>
      <c r="AF452" s="50"/>
      <c r="AH452" s="2"/>
      <c r="AI452" s="2"/>
      <c r="AJ452" s="15"/>
      <c r="AK452" s="2"/>
      <c r="AL452" s="2"/>
      <c r="AO452" s="2"/>
      <c r="AP452" s="2"/>
      <c r="AS452" s="23"/>
      <c r="AT452" s="23"/>
      <c r="AU452" s="3"/>
      <c r="AZ452" s="2"/>
      <c r="BA452" s="4"/>
    </row>
    <row r="453" spans="2:53" x14ac:dyDescent="0.25">
      <c r="B453" s="4"/>
      <c r="D453" s="2"/>
      <c r="E453" s="2"/>
      <c r="F453" s="2"/>
      <c r="G453" s="5"/>
      <c r="H453" s="5"/>
      <c r="I453" s="4"/>
      <c r="T453" s="2"/>
      <c r="X453" s="2"/>
      <c r="AE453" s="2"/>
      <c r="AF453" s="50"/>
      <c r="AH453" s="2"/>
      <c r="AI453" s="2"/>
      <c r="AJ453" s="15"/>
      <c r="AK453" s="2"/>
      <c r="AL453" s="2"/>
      <c r="AO453" s="2"/>
      <c r="AP453" s="2"/>
      <c r="AS453" s="23"/>
      <c r="AT453" s="23"/>
      <c r="AU453" s="3"/>
      <c r="AZ453" s="2"/>
      <c r="BA453" s="4"/>
    </row>
    <row r="454" spans="2:53" x14ac:dyDescent="0.25">
      <c r="B454" s="4"/>
      <c r="D454" s="2"/>
      <c r="E454" s="2"/>
      <c r="F454" s="2"/>
      <c r="G454" s="5"/>
      <c r="H454" s="5"/>
      <c r="I454" s="4"/>
      <c r="T454" s="2"/>
      <c r="X454" s="2"/>
      <c r="AE454" s="2"/>
      <c r="AF454" s="50"/>
      <c r="AH454" s="2"/>
      <c r="AI454" s="2"/>
      <c r="AJ454" s="15"/>
      <c r="AK454" s="2"/>
      <c r="AL454" s="2"/>
      <c r="AO454" s="2"/>
      <c r="AP454" s="2"/>
      <c r="AS454" s="23"/>
      <c r="AT454" s="23"/>
      <c r="AU454" s="3"/>
      <c r="AZ454" s="2"/>
      <c r="BA454" s="4"/>
    </row>
    <row r="455" spans="2:53" x14ac:dyDescent="0.25">
      <c r="B455" s="4"/>
      <c r="D455" s="2"/>
      <c r="E455" s="2"/>
      <c r="F455" s="2"/>
      <c r="G455" s="5"/>
      <c r="H455" s="5"/>
      <c r="I455" s="4"/>
      <c r="T455" s="2"/>
      <c r="X455" s="2"/>
      <c r="AE455" s="2"/>
      <c r="AF455" s="50"/>
      <c r="AH455" s="2"/>
      <c r="AI455" s="2"/>
      <c r="AJ455" s="15"/>
      <c r="AK455" s="2"/>
      <c r="AL455" s="2"/>
      <c r="AO455" s="2"/>
      <c r="AP455" s="2"/>
      <c r="AS455" s="23"/>
      <c r="AT455" s="23"/>
      <c r="AU455" s="3"/>
      <c r="AZ455" s="2"/>
      <c r="BA455" s="4"/>
    </row>
    <row r="456" spans="2:53" x14ac:dyDescent="0.25">
      <c r="B456" s="4"/>
      <c r="D456" s="2"/>
      <c r="E456" s="2"/>
      <c r="F456" s="2"/>
      <c r="G456" s="5"/>
      <c r="H456" s="5"/>
      <c r="I456" s="4"/>
      <c r="T456" s="2"/>
      <c r="X456" s="2"/>
      <c r="AE456" s="2"/>
      <c r="AF456" s="50"/>
      <c r="AH456" s="2"/>
      <c r="AI456" s="2"/>
      <c r="AJ456" s="15"/>
      <c r="AK456" s="2"/>
      <c r="AL456" s="2"/>
      <c r="AO456" s="2"/>
      <c r="AP456" s="2"/>
      <c r="AS456" s="23"/>
      <c r="AT456" s="23"/>
      <c r="AU456" s="3"/>
      <c r="AZ456" s="2"/>
      <c r="BA456" s="4"/>
    </row>
    <row r="457" spans="2:53" x14ac:dyDescent="0.25">
      <c r="B457" s="4"/>
      <c r="D457" s="2"/>
      <c r="E457" s="2"/>
      <c r="F457" s="2"/>
      <c r="G457" s="5"/>
      <c r="H457" s="5"/>
      <c r="I457" s="4"/>
      <c r="T457" s="2"/>
      <c r="X457" s="2"/>
      <c r="AE457" s="2"/>
      <c r="AF457" s="50"/>
      <c r="AH457" s="2"/>
      <c r="AI457" s="2"/>
      <c r="AJ457" s="15"/>
      <c r="AK457" s="2"/>
      <c r="AL457" s="2"/>
      <c r="AO457" s="2"/>
      <c r="AP457" s="2"/>
      <c r="AS457" s="23"/>
      <c r="AT457" s="23"/>
      <c r="AU457" s="3"/>
      <c r="AZ457" s="2"/>
      <c r="BA457" s="4"/>
    </row>
    <row r="458" spans="2:53" x14ac:dyDescent="0.25">
      <c r="B458" s="4"/>
      <c r="D458" s="2"/>
      <c r="E458" s="2"/>
      <c r="F458" s="2"/>
      <c r="G458" s="5"/>
      <c r="H458" s="5"/>
      <c r="I458" s="4"/>
      <c r="T458" s="2"/>
      <c r="X458" s="2"/>
      <c r="AE458" s="2"/>
      <c r="AF458" s="50"/>
      <c r="AH458" s="2"/>
      <c r="AI458" s="2"/>
      <c r="AJ458" s="15"/>
      <c r="AK458" s="2"/>
      <c r="AL458" s="2"/>
      <c r="AO458" s="2"/>
      <c r="AP458" s="2"/>
      <c r="AS458" s="23"/>
      <c r="AT458" s="23"/>
      <c r="AU458" s="3"/>
      <c r="AZ458" s="2"/>
      <c r="BA458" s="4"/>
    </row>
    <row r="459" spans="2:53" x14ac:dyDescent="0.25">
      <c r="B459" s="4"/>
      <c r="D459" s="2"/>
      <c r="E459" s="2"/>
      <c r="F459" s="2"/>
      <c r="G459" s="5"/>
      <c r="H459" s="5"/>
      <c r="I459" s="4"/>
      <c r="T459" s="2"/>
      <c r="X459" s="2"/>
      <c r="AE459" s="2"/>
      <c r="AF459" s="50"/>
      <c r="AH459" s="2"/>
      <c r="AI459" s="2"/>
      <c r="AJ459" s="15"/>
      <c r="AK459" s="2"/>
      <c r="AL459" s="2"/>
      <c r="AO459" s="2"/>
      <c r="AP459" s="2"/>
      <c r="AS459" s="23"/>
      <c r="AT459" s="23"/>
      <c r="AU459" s="3"/>
      <c r="AZ459" s="2"/>
      <c r="BA459" s="4"/>
    </row>
    <row r="460" spans="2:53" x14ac:dyDescent="0.25">
      <c r="B460" s="4"/>
      <c r="D460" s="2"/>
      <c r="E460" s="2"/>
      <c r="F460" s="2"/>
      <c r="G460" s="5"/>
      <c r="H460" s="5"/>
      <c r="I460" s="4"/>
      <c r="T460" s="2"/>
      <c r="X460" s="2"/>
      <c r="AE460" s="2"/>
      <c r="AF460" s="50"/>
      <c r="AH460" s="2"/>
      <c r="AI460" s="2"/>
      <c r="AJ460" s="15"/>
      <c r="AK460" s="2"/>
      <c r="AL460" s="2"/>
      <c r="AO460" s="2"/>
      <c r="AP460" s="2"/>
      <c r="AS460" s="23"/>
      <c r="AT460" s="23"/>
      <c r="AU460" s="3"/>
      <c r="AZ460" s="2"/>
      <c r="BA460" s="4"/>
    </row>
    <row r="461" spans="2:53" x14ac:dyDescent="0.25">
      <c r="B461" s="4"/>
      <c r="D461" s="2"/>
      <c r="E461" s="2"/>
      <c r="F461" s="2"/>
      <c r="G461" s="5"/>
      <c r="H461" s="5"/>
      <c r="I461" s="4"/>
      <c r="T461" s="2"/>
      <c r="X461" s="2"/>
      <c r="AE461" s="2"/>
      <c r="AF461" s="50"/>
      <c r="AH461" s="2"/>
      <c r="AI461" s="2"/>
      <c r="AJ461" s="15"/>
      <c r="AK461" s="2"/>
      <c r="AL461" s="2"/>
      <c r="AO461" s="2"/>
      <c r="AP461" s="2"/>
      <c r="AS461" s="23"/>
      <c r="AT461" s="23"/>
      <c r="AU461" s="3"/>
      <c r="AZ461" s="2"/>
      <c r="BA461" s="4"/>
    </row>
    <row r="462" spans="2:53" x14ac:dyDescent="0.25">
      <c r="B462" s="4"/>
      <c r="D462" s="2"/>
      <c r="E462" s="2"/>
      <c r="F462" s="2"/>
      <c r="G462" s="5"/>
      <c r="H462" s="5"/>
      <c r="I462" s="4"/>
      <c r="T462" s="2"/>
      <c r="X462" s="2"/>
      <c r="AE462" s="2"/>
      <c r="AF462" s="50"/>
      <c r="AH462" s="2"/>
      <c r="AI462" s="2"/>
      <c r="AJ462" s="15"/>
      <c r="AK462" s="2"/>
      <c r="AL462" s="2"/>
      <c r="AO462" s="2"/>
      <c r="AP462" s="2"/>
      <c r="AS462" s="23"/>
      <c r="AT462" s="23"/>
      <c r="AU462" s="3"/>
      <c r="AZ462" s="2"/>
      <c r="BA462" s="4"/>
    </row>
    <row r="463" spans="2:53" x14ac:dyDescent="0.25">
      <c r="B463" s="4"/>
      <c r="D463" s="2"/>
      <c r="E463" s="2"/>
      <c r="F463" s="2"/>
      <c r="G463" s="5"/>
      <c r="H463" s="5"/>
      <c r="I463" s="4"/>
      <c r="T463" s="2"/>
      <c r="X463" s="2"/>
      <c r="AE463" s="2"/>
      <c r="AF463" s="50"/>
      <c r="AH463" s="2"/>
      <c r="AI463" s="2"/>
      <c r="AJ463" s="15"/>
      <c r="AK463" s="2"/>
      <c r="AL463" s="2"/>
      <c r="AO463" s="2"/>
      <c r="AP463" s="2"/>
      <c r="AS463" s="23"/>
      <c r="AT463" s="23"/>
      <c r="AU463" s="3"/>
      <c r="AZ463" s="2"/>
      <c r="BA463" s="4"/>
    </row>
    <row r="464" spans="2:53" x14ac:dyDescent="0.25">
      <c r="B464" s="4"/>
      <c r="D464" s="2"/>
      <c r="E464" s="2"/>
      <c r="F464" s="2"/>
      <c r="G464" s="5"/>
      <c r="H464" s="5"/>
      <c r="I464" s="4"/>
      <c r="T464" s="2"/>
      <c r="X464" s="2"/>
      <c r="AE464" s="2"/>
      <c r="AF464" s="50"/>
      <c r="AH464" s="2"/>
      <c r="AI464" s="2"/>
      <c r="AJ464" s="15"/>
      <c r="AK464" s="2"/>
      <c r="AL464" s="2"/>
      <c r="AO464" s="2"/>
      <c r="AP464" s="2"/>
      <c r="AS464" s="23"/>
      <c r="AT464" s="23"/>
      <c r="AU464" s="3"/>
      <c r="AZ464" s="2"/>
      <c r="BA464" s="4"/>
    </row>
    <row r="465" spans="2:53" x14ac:dyDescent="0.25">
      <c r="B465" s="4"/>
      <c r="D465" s="2"/>
      <c r="E465" s="2"/>
      <c r="F465" s="2"/>
      <c r="G465" s="5"/>
      <c r="H465" s="5"/>
      <c r="I465" s="4"/>
      <c r="T465" s="2"/>
      <c r="X465" s="2"/>
      <c r="AE465" s="2"/>
      <c r="AF465" s="50"/>
      <c r="AH465" s="2"/>
      <c r="AI465" s="2"/>
      <c r="AJ465" s="15"/>
      <c r="AK465" s="2"/>
      <c r="AL465" s="2"/>
      <c r="AO465" s="2"/>
      <c r="AP465" s="2"/>
      <c r="AS465" s="23"/>
      <c r="AT465" s="23"/>
      <c r="AU465" s="3"/>
      <c r="AZ465" s="2"/>
      <c r="BA465" s="4"/>
    </row>
    <row r="466" spans="2:53" x14ac:dyDescent="0.25">
      <c r="B466" s="4"/>
      <c r="D466" s="2"/>
      <c r="E466" s="2"/>
      <c r="F466" s="2"/>
      <c r="G466" s="5"/>
      <c r="H466" s="5"/>
      <c r="I466" s="4"/>
      <c r="T466" s="2"/>
      <c r="X466" s="2"/>
      <c r="AE466" s="2"/>
      <c r="AF466" s="50"/>
      <c r="AH466" s="2"/>
      <c r="AI466" s="2"/>
      <c r="AJ466" s="15"/>
      <c r="AK466" s="2"/>
      <c r="AL466" s="2"/>
      <c r="AO466" s="2"/>
      <c r="AP466" s="2"/>
      <c r="AS466" s="23"/>
      <c r="AT466" s="23"/>
      <c r="AU466" s="3"/>
      <c r="AZ466" s="2"/>
      <c r="BA466" s="4"/>
    </row>
    <row r="467" spans="2:53" x14ac:dyDescent="0.25">
      <c r="B467" s="4"/>
      <c r="D467" s="2"/>
      <c r="E467" s="2"/>
      <c r="F467" s="2"/>
      <c r="G467" s="5"/>
      <c r="H467" s="5"/>
      <c r="I467" s="4"/>
      <c r="T467" s="2"/>
      <c r="X467" s="2"/>
      <c r="AE467" s="2"/>
      <c r="AF467" s="50"/>
      <c r="AH467" s="2"/>
      <c r="AI467" s="2"/>
      <c r="AJ467" s="15"/>
      <c r="AK467" s="2"/>
      <c r="AL467" s="2"/>
      <c r="AO467" s="2"/>
      <c r="AP467" s="2"/>
      <c r="AS467" s="23"/>
      <c r="AT467" s="23"/>
      <c r="AU467" s="3"/>
      <c r="AZ467" s="2"/>
      <c r="BA467" s="4"/>
    </row>
    <row r="468" spans="2:53" x14ac:dyDescent="0.25">
      <c r="B468" s="4"/>
      <c r="D468" s="2"/>
      <c r="E468" s="2"/>
      <c r="F468" s="2"/>
      <c r="G468" s="5"/>
      <c r="H468" s="5"/>
      <c r="I468" s="4"/>
      <c r="T468" s="2"/>
      <c r="X468" s="2"/>
      <c r="AE468" s="2"/>
      <c r="AF468" s="50"/>
      <c r="AH468" s="2"/>
      <c r="AI468" s="2"/>
      <c r="AJ468" s="15"/>
      <c r="AK468" s="2"/>
      <c r="AL468" s="2"/>
      <c r="AO468" s="2"/>
      <c r="AP468" s="2"/>
      <c r="AS468" s="23"/>
      <c r="AT468" s="23"/>
      <c r="AU468" s="3"/>
      <c r="AZ468" s="2"/>
      <c r="BA468" s="4"/>
    </row>
    <row r="469" spans="2:53" x14ac:dyDescent="0.25">
      <c r="B469" s="4"/>
      <c r="D469" s="2"/>
      <c r="E469" s="2"/>
      <c r="F469" s="2"/>
      <c r="G469" s="5"/>
      <c r="H469" s="5"/>
      <c r="I469" s="4"/>
      <c r="T469" s="2"/>
      <c r="X469" s="2"/>
      <c r="AE469" s="2"/>
      <c r="AF469" s="50"/>
      <c r="AH469" s="2"/>
      <c r="AI469" s="2"/>
      <c r="AJ469" s="15"/>
      <c r="AK469" s="2"/>
      <c r="AL469" s="2"/>
      <c r="AO469" s="2"/>
      <c r="AP469" s="2"/>
      <c r="AS469" s="23"/>
      <c r="AT469" s="23"/>
      <c r="AU469" s="3"/>
      <c r="AZ469" s="2"/>
      <c r="BA469" s="4"/>
    </row>
    <row r="470" spans="2:53" x14ac:dyDescent="0.25">
      <c r="B470" s="4"/>
      <c r="D470" s="2"/>
      <c r="E470" s="2"/>
      <c r="F470" s="2"/>
      <c r="G470" s="5"/>
      <c r="H470" s="5"/>
      <c r="I470" s="4"/>
      <c r="T470" s="2"/>
      <c r="X470" s="2"/>
      <c r="AE470" s="2"/>
      <c r="AF470" s="50"/>
      <c r="AH470" s="2"/>
      <c r="AI470" s="2"/>
      <c r="AJ470" s="15"/>
      <c r="AK470" s="2"/>
      <c r="AL470" s="2"/>
      <c r="AO470" s="2"/>
      <c r="AP470" s="2"/>
      <c r="AS470" s="23"/>
      <c r="AT470" s="23"/>
      <c r="AU470" s="3"/>
      <c r="AZ470" s="2"/>
      <c r="BA470" s="4"/>
    </row>
    <row r="471" spans="2:53" x14ac:dyDescent="0.25">
      <c r="B471" s="4"/>
      <c r="D471" s="2"/>
      <c r="E471" s="2"/>
      <c r="F471" s="2"/>
      <c r="G471" s="5"/>
      <c r="H471" s="5"/>
      <c r="I471" s="4"/>
      <c r="T471" s="2"/>
      <c r="X471" s="2"/>
      <c r="AE471" s="2"/>
      <c r="AF471" s="50"/>
      <c r="AH471" s="2"/>
      <c r="AI471" s="2"/>
      <c r="AJ471" s="15"/>
      <c r="AK471" s="2"/>
      <c r="AL471" s="2"/>
      <c r="AO471" s="2"/>
      <c r="AP471" s="2"/>
      <c r="AS471" s="23"/>
      <c r="AT471" s="23"/>
      <c r="AU471" s="3"/>
      <c r="AZ471" s="2"/>
      <c r="BA471" s="4"/>
    </row>
    <row r="472" spans="2:53" x14ac:dyDescent="0.25">
      <c r="B472" s="4"/>
      <c r="D472" s="2"/>
      <c r="E472" s="2"/>
      <c r="F472" s="2"/>
      <c r="G472" s="5"/>
      <c r="H472" s="5"/>
      <c r="I472" s="4"/>
      <c r="T472" s="2"/>
      <c r="X472" s="2"/>
      <c r="AE472" s="2"/>
      <c r="AF472" s="50"/>
      <c r="AH472" s="2"/>
      <c r="AI472" s="2"/>
      <c r="AJ472" s="15"/>
      <c r="AK472" s="2"/>
      <c r="AL472" s="2"/>
      <c r="AO472" s="2"/>
      <c r="AP472" s="2"/>
      <c r="AS472" s="23"/>
      <c r="AT472" s="23"/>
      <c r="AU472" s="3"/>
      <c r="AZ472" s="2"/>
      <c r="BA472" s="4"/>
    </row>
    <row r="473" spans="2:53" x14ac:dyDescent="0.25">
      <c r="B473" s="4"/>
      <c r="D473" s="2"/>
      <c r="E473" s="2"/>
      <c r="F473" s="2"/>
      <c r="G473" s="5"/>
      <c r="H473" s="5"/>
      <c r="I473" s="4"/>
      <c r="T473" s="2"/>
      <c r="X473" s="2"/>
      <c r="AE473" s="2"/>
      <c r="AF473" s="50"/>
      <c r="AH473" s="2"/>
      <c r="AI473" s="2"/>
      <c r="AJ473" s="15"/>
      <c r="AK473" s="2"/>
      <c r="AL473" s="2"/>
      <c r="AO473" s="2"/>
      <c r="AP473" s="2"/>
      <c r="AS473" s="23"/>
      <c r="AT473" s="23"/>
      <c r="AU473" s="3"/>
      <c r="AZ473" s="2"/>
      <c r="BA473" s="4"/>
    </row>
    <row r="474" spans="2:53" x14ac:dyDescent="0.25">
      <c r="B474" s="4"/>
      <c r="D474" s="2"/>
      <c r="E474" s="2"/>
      <c r="F474" s="2"/>
      <c r="G474" s="5"/>
      <c r="H474" s="5"/>
      <c r="I474" s="4"/>
      <c r="T474" s="2"/>
      <c r="X474" s="2"/>
      <c r="AE474" s="2"/>
      <c r="AF474" s="50"/>
      <c r="AH474" s="2"/>
      <c r="AI474" s="2"/>
      <c r="AJ474" s="15"/>
      <c r="AK474" s="2"/>
      <c r="AL474" s="2"/>
      <c r="AO474" s="2"/>
      <c r="AP474" s="2"/>
      <c r="AS474" s="23"/>
      <c r="AT474" s="23"/>
      <c r="AU474" s="3"/>
      <c r="AZ474" s="2"/>
      <c r="BA474" s="4"/>
    </row>
    <row r="475" spans="2:53" x14ac:dyDescent="0.25">
      <c r="B475" s="4"/>
      <c r="D475" s="2"/>
      <c r="E475" s="2"/>
      <c r="F475" s="2"/>
      <c r="G475" s="5"/>
      <c r="H475" s="5"/>
      <c r="I475" s="4"/>
      <c r="T475" s="2"/>
      <c r="X475" s="2"/>
      <c r="AE475" s="2"/>
      <c r="AF475" s="50"/>
      <c r="AH475" s="2"/>
      <c r="AI475" s="2"/>
      <c r="AJ475" s="15"/>
      <c r="AK475" s="2"/>
      <c r="AL475" s="2"/>
      <c r="AO475" s="2"/>
      <c r="AP475" s="2"/>
      <c r="AS475" s="23"/>
      <c r="AT475" s="23"/>
      <c r="AU475" s="3"/>
      <c r="AZ475" s="2"/>
      <c r="BA475" s="4"/>
    </row>
    <row r="476" spans="2:53" x14ac:dyDescent="0.25">
      <c r="B476" s="4"/>
      <c r="D476" s="2"/>
      <c r="E476" s="2"/>
      <c r="F476" s="2"/>
      <c r="G476" s="5"/>
      <c r="H476" s="5"/>
      <c r="I476" s="4"/>
      <c r="T476" s="2"/>
      <c r="X476" s="2"/>
      <c r="AE476" s="2"/>
      <c r="AF476" s="50"/>
      <c r="AH476" s="2"/>
      <c r="AI476" s="2"/>
      <c r="AJ476" s="15"/>
      <c r="AK476" s="2"/>
      <c r="AL476" s="2"/>
      <c r="AO476" s="2"/>
      <c r="AP476" s="2"/>
      <c r="AS476" s="23"/>
      <c r="AT476" s="23"/>
      <c r="AU476" s="3"/>
      <c r="AZ476" s="2"/>
      <c r="BA476" s="4"/>
    </row>
    <row r="477" spans="2:53" x14ac:dyDescent="0.25">
      <c r="B477" s="4"/>
      <c r="D477" s="2"/>
      <c r="E477" s="2"/>
      <c r="F477" s="2"/>
      <c r="G477" s="5"/>
      <c r="H477" s="5"/>
      <c r="I477" s="4"/>
      <c r="T477" s="2"/>
      <c r="X477" s="2"/>
      <c r="AE477" s="2"/>
      <c r="AF477" s="50"/>
      <c r="AH477" s="2"/>
      <c r="AI477" s="2"/>
      <c r="AJ477" s="15"/>
      <c r="AK477" s="2"/>
      <c r="AL477" s="2"/>
      <c r="AO477" s="2"/>
      <c r="AP477" s="2"/>
      <c r="AS477" s="23"/>
      <c r="AT477" s="23"/>
      <c r="AU477" s="3"/>
      <c r="AZ477" s="2"/>
      <c r="BA477" s="4"/>
    </row>
    <row r="478" spans="2:53" x14ac:dyDescent="0.25">
      <c r="B478" s="4"/>
      <c r="D478" s="2"/>
      <c r="E478" s="2"/>
      <c r="F478" s="2"/>
      <c r="G478" s="5"/>
      <c r="H478" s="5"/>
      <c r="I478" s="4"/>
      <c r="T478" s="2"/>
      <c r="X478" s="2"/>
      <c r="AE478" s="2"/>
      <c r="AF478" s="50"/>
      <c r="AH478" s="2"/>
      <c r="AI478" s="2"/>
      <c r="AJ478" s="15"/>
      <c r="AK478" s="2"/>
      <c r="AL478" s="2"/>
      <c r="AO478" s="2"/>
      <c r="AP478" s="2"/>
      <c r="AS478" s="23"/>
      <c r="AT478" s="23"/>
      <c r="AU478" s="3"/>
      <c r="AZ478" s="2"/>
      <c r="BA478" s="4"/>
    </row>
    <row r="479" spans="2:53" x14ac:dyDescent="0.25">
      <c r="B479" s="4"/>
      <c r="D479" s="2"/>
      <c r="E479" s="2"/>
      <c r="F479" s="2"/>
      <c r="G479" s="5"/>
      <c r="H479" s="5"/>
      <c r="I479" s="4"/>
      <c r="T479" s="2"/>
      <c r="X479" s="2"/>
      <c r="AE479" s="2"/>
      <c r="AF479" s="50"/>
      <c r="AH479" s="2"/>
      <c r="AI479" s="2"/>
      <c r="AJ479" s="15"/>
      <c r="AK479" s="2"/>
      <c r="AL479" s="2"/>
      <c r="AO479" s="2"/>
      <c r="AP479" s="2"/>
      <c r="AS479" s="23"/>
      <c r="AT479" s="23"/>
      <c r="AU479" s="3"/>
      <c r="AZ479" s="2"/>
      <c r="BA479" s="4"/>
    </row>
    <row r="480" spans="2:53" x14ac:dyDescent="0.25">
      <c r="B480" s="4"/>
      <c r="D480" s="2"/>
      <c r="E480" s="2"/>
      <c r="F480" s="2"/>
      <c r="G480" s="5"/>
      <c r="H480" s="5"/>
      <c r="I480" s="4"/>
      <c r="T480" s="2"/>
      <c r="X480" s="2"/>
      <c r="AE480" s="2"/>
      <c r="AF480" s="50"/>
      <c r="AH480" s="2"/>
      <c r="AI480" s="2"/>
      <c r="AJ480" s="15"/>
      <c r="AK480" s="2"/>
      <c r="AL480" s="2"/>
      <c r="AO480" s="2"/>
      <c r="AP480" s="2"/>
      <c r="AS480" s="23"/>
      <c r="AT480" s="23"/>
      <c r="AU480" s="3"/>
      <c r="AZ480" s="2"/>
      <c r="BA480" s="4"/>
    </row>
    <row r="481" spans="2:53" x14ac:dyDescent="0.25">
      <c r="B481" s="4"/>
      <c r="D481" s="2"/>
      <c r="E481" s="2"/>
      <c r="F481" s="2"/>
      <c r="G481" s="5"/>
      <c r="H481" s="5"/>
      <c r="I481" s="4"/>
      <c r="T481" s="2"/>
      <c r="X481" s="2"/>
      <c r="AE481" s="2"/>
      <c r="AF481" s="50"/>
      <c r="AH481" s="2"/>
      <c r="AI481" s="2"/>
      <c r="AJ481" s="15"/>
      <c r="AK481" s="2"/>
      <c r="AL481" s="2"/>
      <c r="AO481" s="2"/>
      <c r="AP481" s="2"/>
      <c r="AS481" s="23"/>
      <c r="AT481" s="23"/>
      <c r="AU481" s="3"/>
      <c r="AZ481" s="2"/>
      <c r="BA481" s="4"/>
    </row>
    <row r="482" spans="2:53" x14ac:dyDescent="0.25">
      <c r="B482" s="4"/>
      <c r="D482" s="2"/>
      <c r="E482" s="2"/>
      <c r="F482" s="2"/>
      <c r="G482" s="5"/>
      <c r="H482" s="5"/>
      <c r="I482" s="4"/>
      <c r="T482" s="2"/>
      <c r="X482" s="2"/>
      <c r="AE482" s="2"/>
      <c r="AF482" s="50"/>
      <c r="AH482" s="2"/>
      <c r="AI482" s="2"/>
      <c r="AJ482" s="15"/>
      <c r="AK482" s="2"/>
      <c r="AL482" s="2"/>
      <c r="AO482" s="2"/>
      <c r="AP482" s="2"/>
      <c r="AS482" s="23"/>
      <c r="AT482" s="23"/>
      <c r="AU482" s="3"/>
      <c r="AZ482" s="2"/>
      <c r="BA482" s="4"/>
    </row>
    <row r="483" spans="2:53" x14ac:dyDescent="0.25">
      <c r="B483" s="4"/>
      <c r="D483" s="2"/>
      <c r="E483" s="2"/>
      <c r="F483" s="2"/>
      <c r="G483" s="5"/>
      <c r="H483" s="5"/>
      <c r="I483" s="4"/>
      <c r="T483" s="2"/>
      <c r="X483" s="2"/>
      <c r="AE483" s="2"/>
      <c r="AF483" s="50"/>
      <c r="AH483" s="2"/>
      <c r="AI483" s="2"/>
      <c r="AJ483" s="15"/>
      <c r="AK483" s="2"/>
      <c r="AL483" s="2"/>
      <c r="AO483" s="2"/>
      <c r="AP483" s="2"/>
      <c r="AS483" s="23"/>
      <c r="AT483" s="23"/>
      <c r="AU483" s="3"/>
      <c r="AZ483" s="2"/>
      <c r="BA483" s="4"/>
    </row>
    <row r="484" spans="2:53" x14ac:dyDescent="0.25">
      <c r="B484" s="4"/>
      <c r="D484" s="2"/>
      <c r="E484" s="2"/>
      <c r="F484" s="2"/>
      <c r="G484" s="5"/>
      <c r="H484" s="5"/>
      <c r="I484" s="4"/>
      <c r="T484" s="2"/>
      <c r="X484" s="2"/>
      <c r="AE484" s="2"/>
      <c r="AF484" s="50"/>
      <c r="AH484" s="2"/>
      <c r="AI484" s="2"/>
      <c r="AJ484" s="15"/>
      <c r="AK484" s="2"/>
      <c r="AL484" s="2"/>
      <c r="AO484" s="2"/>
      <c r="AP484" s="2"/>
      <c r="AS484" s="23"/>
      <c r="AT484" s="23"/>
      <c r="AU484" s="3"/>
      <c r="AZ484" s="2"/>
      <c r="BA484" s="4"/>
    </row>
    <row r="485" spans="2:53" x14ac:dyDescent="0.25">
      <c r="B485" s="4"/>
      <c r="D485" s="2"/>
      <c r="E485" s="2"/>
      <c r="F485" s="2"/>
      <c r="G485" s="5"/>
      <c r="H485" s="5"/>
      <c r="I485" s="4"/>
      <c r="T485" s="2"/>
      <c r="X485" s="2"/>
      <c r="AE485" s="2"/>
      <c r="AF485" s="50"/>
      <c r="AH485" s="2"/>
      <c r="AI485" s="2"/>
      <c r="AJ485" s="15"/>
      <c r="AK485" s="2"/>
      <c r="AL485" s="2"/>
      <c r="AO485" s="2"/>
      <c r="AP485" s="2"/>
      <c r="AS485" s="23"/>
      <c r="AT485" s="23"/>
      <c r="AU485" s="3"/>
      <c r="AZ485" s="2"/>
      <c r="BA485" s="4"/>
    </row>
    <row r="486" spans="2:53" x14ac:dyDescent="0.25">
      <c r="B486" s="4"/>
      <c r="D486" s="2"/>
      <c r="E486" s="2"/>
      <c r="F486" s="2"/>
      <c r="G486" s="5"/>
      <c r="H486" s="5"/>
      <c r="I486" s="4"/>
      <c r="T486" s="2"/>
      <c r="X486" s="2"/>
      <c r="AE486" s="2"/>
      <c r="AF486" s="50"/>
      <c r="AH486" s="2"/>
      <c r="AI486" s="2"/>
      <c r="AJ486" s="15"/>
      <c r="AK486" s="2"/>
      <c r="AL486" s="2"/>
      <c r="AO486" s="2"/>
      <c r="AP486" s="2"/>
      <c r="AS486" s="23"/>
      <c r="AT486" s="23"/>
      <c r="AU486" s="3"/>
      <c r="AZ486" s="2"/>
      <c r="BA486" s="4"/>
    </row>
    <row r="487" spans="2:53" x14ac:dyDescent="0.25">
      <c r="B487" s="4"/>
      <c r="D487" s="2"/>
      <c r="E487" s="2"/>
      <c r="F487" s="2"/>
      <c r="G487" s="5"/>
      <c r="H487" s="5"/>
      <c r="I487" s="4"/>
      <c r="T487" s="2"/>
      <c r="X487" s="2"/>
      <c r="AE487" s="2"/>
      <c r="AF487" s="50"/>
      <c r="AH487" s="2"/>
      <c r="AI487" s="2"/>
      <c r="AJ487" s="15"/>
      <c r="AK487" s="2"/>
      <c r="AL487" s="2"/>
      <c r="AO487" s="2"/>
      <c r="AP487" s="2"/>
      <c r="AS487" s="23"/>
      <c r="AT487" s="23"/>
      <c r="AU487" s="3"/>
      <c r="AZ487" s="2"/>
      <c r="BA487" s="4"/>
    </row>
    <row r="488" spans="2:53" x14ac:dyDescent="0.25">
      <c r="B488" s="4"/>
      <c r="D488" s="2"/>
      <c r="E488" s="2"/>
      <c r="F488" s="2"/>
      <c r="G488" s="5"/>
      <c r="H488" s="5"/>
      <c r="I488" s="4"/>
      <c r="T488" s="2"/>
      <c r="X488" s="2"/>
      <c r="AE488" s="2"/>
      <c r="AF488" s="50"/>
      <c r="AH488" s="2"/>
      <c r="AI488" s="2"/>
      <c r="AJ488" s="15"/>
      <c r="AK488" s="2"/>
      <c r="AL488" s="2"/>
      <c r="AO488" s="2"/>
      <c r="AP488" s="2"/>
      <c r="AS488" s="23"/>
      <c r="AT488" s="23"/>
      <c r="AU488" s="3"/>
      <c r="AZ488" s="2"/>
      <c r="BA488" s="4"/>
    </row>
    <row r="489" spans="2:53" x14ac:dyDescent="0.25">
      <c r="B489" s="4"/>
      <c r="D489" s="2"/>
      <c r="E489" s="2"/>
      <c r="F489" s="2"/>
      <c r="G489" s="5"/>
      <c r="H489" s="5"/>
      <c r="I489" s="4"/>
      <c r="T489" s="2"/>
      <c r="X489" s="2"/>
      <c r="AE489" s="2"/>
      <c r="AF489" s="50"/>
      <c r="AH489" s="2"/>
      <c r="AI489" s="2"/>
      <c r="AJ489" s="15"/>
      <c r="AK489" s="2"/>
      <c r="AL489" s="2"/>
      <c r="AO489" s="2"/>
      <c r="AP489" s="2"/>
      <c r="AS489" s="23"/>
      <c r="AT489" s="23"/>
      <c r="AU489" s="3"/>
      <c r="AZ489" s="2"/>
      <c r="BA489" s="4"/>
    </row>
    <row r="490" spans="2:53" x14ac:dyDescent="0.25">
      <c r="B490" s="4"/>
      <c r="D490" s="2"/>
      <c r="E490" s="2"/>
      <c r="F490" s="2"/>
      <c r="G490" s="5"/>
      <c r="H490" s="5"/>
      <c r="I490" s="4"/>
      <c r="T490" s="2"/>
      <c r="X490" s="2"/>
      <c r="AE490" s="2"/>
      <c r="AF490" s="50"/>
      <c r="AH490" s="2"/>
      <c r="AI490" s="2"/>
      <c r="AJ490" s="15"/>
      <c r="AK490" s="2"/>
      <c r="AL490" s="2"/>
      <c r="AO490" s="2"/>
      <c r="AP490" s="2"/>
      <c r="AS490" s="23"/>
      <c r="AT490" s="23"/>
      <c r="AU490" s="3"/>
      <c r="AZ490" s="2"/>
      <c r="BA490" s="4"/>
    </row>
    <row r="491" spans="2:53" x14ac:dyDescent="0.25">
      <c r="B491" s="4"/>
      <c r="D491" s="2"/>
      <c r="E491" s="2"/>
      <c r="F491" s="2"/>
      <c r="G491" s="5"/>
      <c r="H491" s="5"/>
      <c r="I491" s="4"/>
      <c r="T491" s="2"/>
      <c r="X491" s="2"/>
      <c r="AE491" s="2"/>
      <c r="AF491" s="50"/>
      <c r="AH491" s="2"/>
      <c r="AI491" s="2"/>
      <c r="AJ491" s="15"/>
      <c r="AK491" s="2"/>
      <c r="AL491" s="2"/>
      <c r="AO491" s="2"/>
      <c r="AP491" s="2"/>
      <c r="AS491" s="23"/>
      <c r="AT491" s="23"/>
      <c r="AU491" s="3"/>
      <c r="AZ491" s="2"/>
      <c r="BA491" s="4"/>
    </row>
    <row r="492" spans="2:53" x14ac:dyDescent="0.25">
      <c r="B492" s="4"/>
      <c r="D492" s="2"/>
      <c r="E492" s="2"/>
      <c r="F492" s="2"/>
      <c r="G492" s="5"/>
      <c r="H492" s="5"/>
      <c r="I492" s="4"/>
      <c r="T492" s="2"/>
      <c r="X492" s="2"/>
      <c r="AE492" s="2"/>
      <c r="AF492" s="50"/>
      <c r="AH492" s="2"/>
      <c r="AI492" s="2"/>
      <c r="AJ492" s="15"/>
      <c r="AK492" s="2"/>
      <c r="AL492" s="2"/>
      <c r="AO492" s="2"/>
      <c r="AP492" s="2"/>
      <c r="AS492" s="23"/>
      <c r="AT492" s="23"/>
      <c r="AU492" s="3"/>
      <c r="AZ492" s="2"/>
      <c r="BA492" s="4"/>
    </row>
    <row r="493" spans="2:53" x14ac:dyDescent="0.25">
      <c r="B493" s="4"/>
      <c r="D493" s="2"/>
      <c r="E493" s="2"/>
      <c r="F493" s="2"/>
      <c r="G493" s="5"/>
      <c r="H493" s="5"/>
      <c r="I493" s="4"/>
      <c r="T493" s="2"/>
      <c r="X493" s="2"/>
      <c r="AE493" s="2"/>
      <c r="AF493" s="50"/>
      <c r="AH493" s="2"/>
      <c r="AI493" s="2"/>
      <c r="AJ493" s="15"/>
      <c r="AK493" s="2"/>
      <c r="AL493" s="2"/>
      <c r="AO493" s="2"/>
      <c r="AP493" s="2"/>
      <c r="AS493" s="23"/>
      <c r="AT493" s="23"/>
      <c r="AU493" s="3"/>
      <c r="AZ493" s="2"/>
      <c r="BA493" s="4"/>
    </row>
    <row r="494" spans="2:53" x14ac:dyDescent="0.25">
      <c r="B494" s="4"/>
      <c r="D494" s="2"/>
      <c r="E494" s="2"/>
      <c r="F494" s="2"/>
      <c r="G494" s="5"/>
      <c r="H494" s="5"/>
      <c r="I494" s="4"/>
      <c r="T494" s="2"/>
      <c r="X494" s="2"/>
      <c r="AE494" s="2"/>
      <c r="AF494" s="50"/>
      <c r="AH494" s="2"/>
      <c r="AI494" s="2"/>
      <c r="AJ494" s="15"/>
      <c r="AK494" s="2"/>
      <c r="AL494" s="2"/>
      <c r="AO494" s="2"/>
      <c r="AP494" s="2"/>
      <c r="AS494" s="23"/>
      <c r="AT494" s="23"/>
      <c r="AU494" s="3"/>
      <c r="AZ494" s="2"/>
      <c r="BA494" s="4"/>
    </row>
    <row r="495" spans="2:53" x14ac:dyDescent="0.25">
      <c r="B495" s="4"/>
      <c r="D495" s="2"/>
      <c r="E495" s="2"/>
      <c r="F495" s="2"/>
      <c r="G495" s="5"/>
      <c r="H495" s="5"/>
      <c r="I495" s="4"/>
      <c r="T495" s="2"/>
      <c r="X495" s="2"/>
      <c r="AE495" s="2"/>
      <c r="AF495" s="50"/>
      <c r="AH495" s="2"/>
      <c r="AI495" s="2"/>
      <c r="AJ495" s="15"/>
      <c r="AK495" s="2"/>
      <c r="AL495" s="2"/>
      <c r="AO495" s="2"/>
      <c r="AP495" s="2"/>
      <c r="AS495" s="23"/>
      <c r="AT495" s="23"/>
      <c r="AU495" s="3"/>
      <c r="AZ495" s="2"/>
      <c r="BA495" s="4"/>
    </row>
    <row r="496" spans="2:53" x14ac:dyDescent="0.25">
      <c r="B496" s="4"/>
      <c r="D496" s="2"/>
      <c r="E496" s="2"/>
      <c r="F496" s="2"/>
      <c r="G496" s="5"/>
      <c r="H496" s="5"/>
      <c r="I496" s="4"/>
      <c r="T496" s="2"/>
      <c r="X496" s="2"/>
      <c r="AE496" s="2"/>
      <c r="AF496" s="50"/>
      <c r="AH496" s="2"/>
      <c r="AI496" s="2"/>
      <c r="AJ496" s="15"/>
      <c r="AK496" s="2"/>
      <c r="AL496" s="2"/>
      <c r="AO496" s="2"/>
      <c r="AP496" s="2"/>
      <c r="AS496" s="23"/>
      <c r="AT496" s="23"/>
      <c r="AU496" s="3"/>
      <c r="AZ496" s="2"/>
      <c r="BA496" s="4"/>
    </row>
    <row r="497" spans="2:53" x14ac:dyDescent="0.25">
      <c r="B497" s="4"/>
      <c r="D497" s="2"/>
      <c r="E497" s="2"/>
      <c r="F497" s="2"/>
      <c r="G497" s="5"/>
      <c r="H497" s="5"/>
      <c r="I497" s="4"/>
      <c r="T497" s="2"/>
      <c r="X497" s="2"/>
      <c r="AE497" s="2"/>
      <c r="AF497" s="50"/>
      <c r="AH497" s="2"/>
      <c r="AI497" s="2"/>
      <c r="AJ497" s="15"/>
      <c r="AK497" s="2"/>
      <c r="AL497" s="2"/>
      <c r="AO497" s="2"/>
      <c r="AP497" s="2"/>
      <c r="AS497" s="23"/>
      <c r="AT497" s="23"/>
      <c r="AU497" s="3"/>
      <c r="AZ497" s="2"/>
      <c r="BA497" s="4"/>
    </row>
    <row r="498" spans="2:53" x14ac:dyDescent="0.25">
      <c r="B498" s="4"/>
      <c r="D498" s="2"/>
      <c r="E498" s="2"/>
      <c r="F498" s="2"/>
      <c r="G498" s="5"/>
      <c r="H498" s="5"/>
      <c r="I498" s="4"/>
      <c r="T498" s="2"/>
      <c r="X498" s="2"/>
      <c r="AE498" s="2"/>
      <c r="AF498" s="50"/>
      <c r="AH498" s="2"/>
      <c r="AI498" s="2"/>
      <c r="AJ498" s="15"/>
      <c r="AK498" s="2"/>
      <c r="AL498" s="2"/>
      <c r="AO498" s="2"/>
      <c r="AP498" s="2"/>
      <c r="AS498" s="23"/>
      <c r="AT498" s="23"/>
      <c r="AU498" s="3"/>
      <c r="AZ498" s="2"/>
      <c r="BA498" s="4"/>
    </row>
    <row r="499" spans="2:53" x14ac:dyDescent="0.25">
      <c r="B499" s="4"/>
      <c r="D499" s="2"/>
      <c r="E499" s="2"/>
      <c r="F499" s="2"/>
      <c r="G499" s="5"/>
      <c r="H499" s="5"/>
      <c r="I499" s="4"/>
      <c r="T499" s="2"/>
      <c r="X499" s="2"/>
      <c r="AE499" s="2"/>
      <c r="AF499" s="50"/>
      <c r="AH499" s="2"/>
      <c r="AI499" s="2"/>
      <c r="AJ499" s="15"/>
      <c r="AK499" s="2"/>
      <c r="AL499" s="2"/>
      <c r="AO499" s="2"/>
      <c r="AP499" s="2"/>
      <c r="AS499" s="23"/>
      <c r="AT499" s="23"/>
      <c r="AU499" s="3"/>
      <c r="AZ499" s="2"/>
      <c r="BA499" s="4"/>
    </row>
    <row r="500" spans="2:53" x14ac:dyDescent="0.25">
      <c r="B500" s="4"/>
      <c r="D500" s="2"/>
      <c r="E500" s="2"/>
      <c r="F500" s="2"/>
      <c r="G500" s="5"/>
      <c r="H500" s="5"/>
      <c r="I500" s="4"/>
      <c r="T500" s="2"/>
      <c r="X500" s="2"/>
      <c r="AE500" s="2"/>
      <c r="AF500" s="50"/>
      <c r="AH500" s="2"/>
      <c r="AI500" s="2"/>
      <c r="AJ500" s="15"/>
      <c r="AK500" s="2"/>
      <c r="AL500" s="2"/>
      <c r="AO500" s="2"/>
      <c r="AP500" s="2"/>
      <c r="AS500" s="23"/>
      <c r="AT500" s="23"/>
      <c r="AU500" s="3"/>
      <c r="AZ500" s="2"/>
      <c r="BA500" s="4"/>
    </row>
    <row r="501" spans="2:53" x14ac:dyDescent="0.25">
      <c r="B501" s="4"/>
      <c r="D501" s="2"/>
      <c r="E501" s="2"/>
      <c r="F501" s="2"/>
      <c r="G501" s="5"/>
      <c r="H501" s="5"/>
      <c r="I501" s="4"/>
      <c r="T501" s="2"/>
      <c r="X501" s="2"/>
      <c r="AE501" s="2"/>
      <c r="AF501" s="50"/>
      <c r="AH501" s="2"/>
      <c r="AI501" s="2"/>
      <c r="AJ501" s="15"/>
      <c r="AK501" s="2"/>
      <c r="AL501" s="2"/>
      <c r="AO501" s="2"/>
      <c r="AP501" s="2"/>
      <c r="AS501" s="23"/>
      <c r="AT501" s="23"/>
      <c r="AU501" s="3"/>
      <c r="AZ501" s="2"/>
      <c r="BA501" s="4"/>
    </row>
    <row r="502" spans="2:53" x14ac:dyDescent="0.25">
      <c r="B502" s="4"/>
      <c r="D502" s="2"/>
      <c r="E502" s="2"/>
      <c r="F502" s="2"/>
      <c r="G502" s="5"/>
      <c r="H502" s="5"/>
      <c r="I502" s="4"/>
      <c r="T502" s="2"/>
      <c r="X502" s="2"/>
      <c r="AE502" s="2"/>
      <c r="AF502" s="50"/>
      <c r="AH502" s="2"/>
      <c r="AI502" s="2"/>
      <c r="AJ502" s="15"/>
      <c r="AK502" s="2"/>
      <c r="AL502" s="2"/>
      <c r="AO502" s="2"/>
      <c r="AP502" s="2"/>
      <c r="AS502" s="23"/>
      <c r="AT502" s="23"/>
      <c r="AU502" s="3"/>
      <c r="AZ502" s="2"/>
      <c r="BA502" s="4"/>
    </row>
    <row r="503" spans="2:53" x14ac:dyDescent="0.25">
      <c r="B503" s="4"/>
      <c r="D503" s="2"/>
      <c r="E503" s="2"/>
      <c r="F503" s="2"/>
      <c r="G503" s="5"/>
      <c r="H503" s="5"/>
      <c r="I503" s="4"/>
      <c r="T503" s="2"/>
      <c r="X503" s="2"/>
      <c r="AE503" s="2"/>
      <c r="AF503" s="50"/>
      <c r="AH503" s="2"/>
      <c r="AI503" s="2"/>
      <c r="AJ503" s="15"/>
      <c r="AK503" s="2"/>
      <c r="AL503" s="2"/>
      <c r="AO503" s="2"/>
      <c r="AP503" s="2"/>
      <c r="AS503" s="23"/>
      <c r="AT503" s="23"/>
      <c r="AU503" s="3"/>
      <c r="AZ503" s="2"/>
      <c r="BA503" s="4"/>
    </row>
    <row r="504" spans="2:53" x14ac:dyDescent="0.25">
      <c r="B504" s="4"/>
      <c r="D504" s="2"/>
      <c r="E504" s="2"/>
      <c r="F504" s="2"/>
      <c r="G504" s="5"/>
      <c r="H504" s="5"/>
      <c r="I504" s="4"/>
      <c r="T504" s="2"/>
      <c r="X504" s="2"/>
      <c r="AE504" s="2"/>
      <c r="AF504" s="50"/>
      <c r="AH504" s="2"/>
      <c r="AI504" s="2"/>
      <c r="AJ504" s="15"/>
      <c r="AK504" s="2"/>
      <c r="AL504" s="2"/>
      <c r="AO504" s="2"/>
      <c r="AP504" s="2"/>
      <c r="AS504" s="23"/>
      <c r="AT504" s="23"/>
      <c r="AU504" s="3"/>
      <c r="AZ504" s="2"/>
      <c r="BA504" s="4"/>
    </row>
    <row r="505" spans="2:53" x14ac:dyDescent="0.25">
      <c r="B505" s="4"/>
      <c r="D505" s="2"/>
      <c r="E505" s="2"/>
      <c r="F505" s="2"/>
      <c r="G505" s="5"/>
      <c r="H505" s="5"/>
      <c r="I505" s="4"/>
      <c r="T505" s="2"/>
      <c r="X505" s="2"/>
      <c r="AE505" s="2"/>
      <c r="AF505" s="50"/>
      <c r="AH505" s="2"/>
      <c r="AI505" s="2"/>
      <c r="AJ505" s="15"/>
      <c r="AK505" s="2"/>
      <c r="AL505" s="2"/>
      <c r="AO505" s="2"/>
      <c r="AP505" s="2"/>
      <c r="AS505" s="23"/>
      <c r="AT505" s="23"/>
      <c r="AU505" s="3"/>
      <c r="AZ505" s="2"/>
      <c r="BA505" s="4"/>
    </row>
    <row r="506" spans="2:53" x14ac:dyDescent="0.25">
      <c r="B506" s="4"/>
      <c r="D506" s="2"/>
      <c r="E506" s="2"/>
      <c r="F506" s="2"/>
      <c r="G506" s="5"/>
      <c r="H506" s="5"/>
      <c r="I506" s="4"/>
      <c r="T506" s="2"/>
      <c r="X506" s="2"/>
      <c r="AE506" s="2"/>
      <c r="AF506" s="50"/>
      <c r="AH506" s="2"/>
      <c r="AI506" s="2"/>
      <c r="AJ506" s="15"/>
      <c r="AK506" s="2"/>
      <c r="AL506" s="2"/>
      <c r="AO506" s="2"/>
      <c r="AP506" s="2"/>
      <c r="AS506" s="23"/>
      <c r="AT506" s="23"/>
      <c r="AU506" s="3"/>
      <c r="AZ506" s="2"/>
      <c r="BA506" s="4"/>
    </row>
    <row r="507" spans="2:53" x14ac:dyDescent="0.25">
      <c r="B507" s="4"/>
      <c r="D507" s="2"/>
      <c r="E507" s="2"/>
      <c r="F507" s="2"/>
      <c r="G507" s="5"/>
      <c r="H507" s="5"/>
      <c r="I507" s="4"/>
      <c r="T507" s="2"/>
      <c r="X507" s="2"/>
      <c r="AE507" s="2"/>
      <c r="AF507" s="50"/>
      <c r="AH507" s="2"/>
      <c r="AI507" s="2"/>
      <c r="AJ507" s="15"/>
      <c r="AK507" s="2"/>
      <c r="AL507" s="2"/>
      <c r="AO507" s="2"/>
      <c r="AP507" s="2"/>
      <c r="AS507" s="23"/>
      <c r="AT507" s="23"/>
      <c r="AU507" s="3"/>
      <c r="AZ507" s="2"/>
      <c r="BA507" s="4"/>
    </row>
    <row r="508" spans="2:53" x14ac:dyDescent="0.25">
      <c r="B508" s="4"/>
      <c r="D508" s="2"/>
      <c r="E508" s="2"/>
      <c r="F508" s="2"/>
      <c r="G508" s="5"/>
      <c r="H508" s="5"/>
      <c r="I508" s="4"/>
      <c r="T508" s="2"/>
      <c r="X508" s="2"/>
      <c r="AE508" s="2"/>
      <c r="AF508" s="50"/>
      <c r="AH508" s="2"/>
      <c r="AI508" s="2"/>
      <c r="AJ508" s="15"/>
      <c r="AK508" s="2"/>
      <c r="AL508" s="2"/>
      <c r="AO508" s="2"/>
      <c r="AP508" s="2"/>
      <c r="AS508" s="23"/>
      <c r="AT508" s="23"/>
      <c r="AU508" s="3"/>
      <c r="AZ508" s="2"/>
      <c r="BA508" s="4"/>
    </row>
    <row r="509" spans="2:53" x14ac:dyDescent="0.25">
      <c r="B509" s="4"/>
      <c r="D509" s="2"/>
      <c r="E509" s="2"/>
      <c r="F509" s="2"/>
      <c r="G509" s="5"/>
      <c r="H509" s="5"/>
      <c r="I509" s="4"/>
      <c r="T509" s="2"/>
      <c r="X509" s="2"/>
      <c r="AE509" s="2"/>
      <c r="AF509" s="50"/>
      <c r="AH509" s="2"/>
      <c r="AI509" s="2"/>
      <c r="AJ509" s="15"/>
      <c r="AK509" s="2"/>
      <c r="AL509" s="2"/>
      <c r="AO509" s="2"/>
      <c r="AP509" s="2"/>
      <c r="AS509" s="23"/>
      <c r="AT509" s="23"/>
      <c r="AU509" s="3"/>
      <c r="AZ509" s="2"/>
      <c r="BA509" s="4"/>
    </row>
    <row r="510" spans="2:53" x14ac:dyDescent="0.25">
      <c r="B510" s="4"/>
      <c r="D510" s="2"/>
      <c r="E510" s="2"/>
      <c r="F510" s="2"/>
      <c r="G510" s="5"/>
      <c r="H510" s="5"/>
      <c r="I510" s="4"/>
      <c r="T510" s="2"/>
      <c r="X510" s="2"/>
      <c r="AE510" s="2"/>
      <c r="AF510" s="50"/>
      <c r="AH510" s="2"/>
      <c r="AI510" s="2"/>
      <c r="AJ510" s="15"/>
      <c r="AK510" s="2"/>
      <c r="AL510" s="2"/>
      <c r="AO510" s="2"/>
      <c r="AP510" s="2"/>
      <c r="AS510" s="23"/>
      <c r="AT510" s="23"/>
      <c r="AU510" s="3"/>
      <c r="AZ510" s="2"/>
      <c r="BA510" s="4"/>
    </row>
    <row r="511" spans="2:53" x14ac:dyDescent="0.25">
      <c r="B511" s="4"/>
      <c r="D511" s="2"/>
      <c r="E511" s="2"/>
      <c r="F511" s="2"/>
      <c r="G511" s="5"/>
      <c r="H511" s="5"/>
      <c r="I511" s="4"/>
      <c r="T511" s="2"/>
      <c r="X511" s="2"/>
      <c r="AE511" s="2"/>
      <c r="AF511" s="50"/>
      <c r="AH511" s="2"/>
      <c r="AI511" s="2"/>
      <c r="AJ511" s="15"/>
      <c r="AK511" s="2"/>
      <c r="AL511" s="2"/>
      <c r="AO511" s="2"/>
      <c r="AP511" s="2"/>
      <c r="AS511" s="23"/>
      <c r="AT511" s="23"/>
      <c r="AU511" s="3"/>
      <c r="AZ511" s="2"/>
      <c r="BA511" s="4"/>
    </row>
    <row r="512" spans="2:53" x14ac:dyDescent="0.25">
      <c r="B512" s="4"/>
      <c r="D512" s="2"/>
      <c r="E512" s="2"/>
      <c r="F512" s="2"/>
      <c r="G512" s="5"/>
      <c r="H512" s="5"/>
      <c r="I512" s="4"/>
      <c r="T512" s="2"/>
      <c r="X512" s="2"/>
      <c r="AE512" s="2"/>
      <c r="AF512" s="50"/>
      <c r="AH512" s="2"/>
      <c r="AI512" s="2"/>
      <c r="AJ512" s="15"/>
      <c r="AK512" s="2"/>
      <c r="AL512" s="2"/>
      <c r="AO512" s="2"/>
      <c r="AP512" s="2"/>
      <c r="AS512" s="23"/>
      <c r="AT512" s="23"/>
      <c r="AU512" s="3"/>
      <c r="AZ512" s="2"/>
      <c r="BA512" s="4"/>
    </row>
    <row r="513" spans="2:53" x14ac:dyDescent="0.25">
      <c r="B513" s="4"/>
      <c r="D513" s="2"/>
      <c r="E513" s="2"/>
      <c r="F513" s="2"/>
      <c r="G513" s="5"/>
      <c r="H513" s="5"/>
      <c r="I513" s="4"/>
      <c r="T513" s="2"/>
      <c r="X513" s="2"/>
      <c r="AE513" s="2"/>
      <c r="AF513" s="50"/>
      <c r="AH513" s="2"/>
      <c r="AI513" s="2"/>
      <c r="AJ513" s="15"/>
      <c r="AK513" s="2"/>
      <c r="AL513" s="2"/>
      <c r="AO513" s="2"/>
      <c r="AP513" s="2"/>
      <c r="AS513" s="23"/>
      <c r="AT513" s="23"/>
      <c r="AU513" s="3"/>
      <c r="AZ513" s="2"/>
      <c r="BA513" s="4"/>
    </row>
    <row r="514" spans="2:53" x14ac:dyDescent="0.25">
      <c r="B514" s="4"/>
      <c r="D514" s="2"/>
      <c r="E514" s="2"/>
      <c r="F514" s="2"/>
      <c r="G514" s="5"/>
      <c r="H514" s="5"/>
      <c r="I514" s="4"/>
      <c r="T514" s="2"/>
      <c r="X514" s="2"/>
      <c r="AE514" s="2"/>
      <c r="AF514" s="50"/>
      <c r="AH514" s="2"/>
      <c r="AI514" s="2"/>
      <c r="AJ514" s="15"/>
      <c r="AK514" s="2"/>
      <c r="AL514" s="2"/>
      <c r="AO514" s="2"/>
      <c r="AP514" s="2"/>
      <c r="AS514" s="23"/>
      <c r="AT514" s="23"/>
      <c r="AU514" s="3"/>
      <c r="AZ514" s="2"/>
      <c r="BA514" s="4"/>
    </row>
    <row r="515" spans="2:53" x14ac:dyDescent="0.25">
      <c r="B515" s="4"/>
      <c r="D515" s="2"/>
      <c r="E515" s="2"/>
      <c r="F515" s="2"/>
      <c r="G515" s="5"/>
      <c r="H515" s="5"/>
      <c r="I515" s="4"/>
      <c r="T515" s="2"/>
      <c r="X515" s="2"/>
      <c r="AE515" s="2"/>
      <c r="AF515" s="50"/>
      <c r="AH515" s="2"/>
      <c r="AI515" s="2"/>
      <c r="AJ515" s="15"/>
      <c r="AK515" s="2"/>
      <c r="AL515" s="2"/>
      <c r="AO515" s="2"/>
      <c r="AP515" s="2"/>
      <c r="AS515" s="23"/>
      <c r="AT515" s="23"/>
      <c r="AU515" s="3"/>
      <c r="AZ515" s="2"/>
      <c r="BA515" s="4"/>
    </row>
    <row r="516" spans="2:53" x14ac:dyDescent="0.25">
      <c r="B516" s="4"/>
      <c r="D516" s="2"/>
      <c r="E516" s="2"/>
      <c r="F516" s="2"/>
      <c r="G516" s="5"/>
      <c r="H516" s="5"/>
      <c r="I516" s="4"/>
      <c r="T516" s="2"/>
      <c r="X516" s="2"/>
      <c r="AE516" s="2"/>
      <c r="AF516" s="50"/>
      <c r="AH516" s="2"/>
      <c r="AI516" s="2"/>
      <c r="AJ516" s="15"/>
      <c r="AK516" s="2"/>
      <c r="AL516" s="2"/>
      <c r="AO516" s="2"/>
      <c r="AP516" s="2"/>
      <c r="AS516" s="23"/>
      <c r="AT516" s="23"/>
      <c r="AU516" s="3"/>
      <c r="AZ516" s="2"/>
      <c r="BA516" s="4"/>
    </row>
    <row r="517" spans="2:53" x14ac:dyDescent="0.25">
      <c r="B517" s="4"/>
      <c r="D517" s="2"/>
      <c r="E517" s="2"/>
      <c r="F517" s="2"/>
      <c r="G517" s="5"/>
      <c r="H517" s="5"/>
      <c r="I517" s="4"/>
      <c r="T517" s="2"/>
      <c r="X517" s="2"/>
      <c r="AE517" s="2"/>
      <c r="AF517" s="50"/>
      <c r="AH517" s="2"/>
      <c r="AI517" s="2"/>
      <c r="AJ517" s="15"/>
      <c r="AK517" s="2"/>
      <c r="AL517" s="2"/>
      <c r="AO517" s="2"/>
      <c r="AP517" s="2"/>
      <c r="AS517" s="23"/>
      <c r="AT517" s="23"/>
      <c r="AU517" s="3"/>
      <c r="AZ517" s="2"/>
      <c r="BA517" s="4"/>
    </row>
    <row r="518" spans="2:53" x14ac:dyDescent="0.25">
      <c r="B518" s="4"/>
      <c r="D518" s="2"/>
      <c r="E518" s="2"/>
      <c r="F518" s="2"/>
      <c r="G518" s="5"/>
      <c r="H518" s="5"/>
      <c r="I518" s="4"/>
      <c r="T518" s="2"/>
      <c r="X518" s="2"/>
      <c r="AE518" s="2"/>
      <c r="AF518" s="50"/>
      <c r="AH518" s="2"/>
      <c r="AI518" s="2"/>
      <c r="AJ518" s="15"/>
      <c r="AK518" s="2"/>
      <c r="AL518" s="2"/>
      <c r="AO518" s="2"/>
      <c r="AP518" s="2"/>
      <c r="AS518" s="23"/>
      <c r="AT518" s="23"/>
      <c r="AU518" s="3"/>
      <c r="AZ518" s="2"/>
      <c r="BA518" s="4"/>
    </row>
    <row r="519" spans="2:53" x14ac:dyDescent="0.25">
      <c r="B519" s="4"/>
      <c r="D519" s="2"/>
      <c r="E519" s="2"/>
      <c r="F519" s="2"/>
      <c r="G519" s="5"/>
      <c r="H519" s="5"/>
      <c r="I519" s="4"/>
      <c r="T519" s="2"/>
      <c r="X519" s="2"/>
      <c r="AE519" s="2"/>
      <c r="AF519" s="50"/>
      <c r="AH519" s="2"/>
      <c r="AI519" s="2"/>
      <c r="AJ519" s="15"/>
      <c r="AK519" s="2"/>
      <c r="AL519" s="2"/>
      <c r="AO519" s="2"/>
      <c r="AP519" s="2"/>
      <c r="AS519" s="23"/>
      <c r="AT519" s="23"/>
      <c r="AU519" s="3"/>
      <c r="AZ519" s="2"/>
      <c r="BA519" s="4"/>
    </row>
    <row r="520" spans="2:53" x14ac:dyDescent="0.25">
      <c r="B520" s="4"/>
      <c r="D520" s="2"/>
      <c r="E520" s="2"/>
      <c r="F520" s="2"/>
      <c r="G520" s="5"/>
      <c r="H520" s="5"/>
      <c r="I520" s="4"/>
      <c r="T520" s="2"/>
      <c r="X520" s="2"/>
      <c r="AE520" s="2"/>
      <c r="AF520" s="50"/>
      <c r="AH520" s="2"/>
      <c r="AI520" s="2"/>
      <c r="AJ520" s="15"/>
      <c r="AK520" s="2"/>
      <c r="AL520" s="2"/>
      <c r="AO520" s="2"/>
      <c r="AP520" s="2"/>
      <c r="AS520" s="23"/>
      <c r="AT520" s="23"/>
      <c r="AU520" s="3"/>
      <c r="AZ520" s="2"/>
      <c r="BA520" s="4"/>
    </row>
    <row r="521" spans="2:53" x14ac:dyDescent="0.25">
      <c r="B521" s="4"/>
      <c r="D521" s="2"/>
      <c r="E521" s="2"/>
      <c r="F521" s="2"/>
      <c r="G521" s="5"/>
      <c r="H521" s="5"/>
      <c r="I521" s="4"/>
      <c r="T521" s="2"/>
      <c r="X521" s="2"/>
      <c r="AE521" s="2"/>
      <c r="AF521" s="50"/>
      <c r="AH521" s="2"/>
      <c r="AI521" s="2"/>
      <c r="AJ521" s="15"/>
      <c r="AK521" s="2"/>
      <c r="AL521" s="2"/>
      <c r="AO521" s="2"/>
      <c r="AP521" s="2"/>
      <c r="AS521" s="23"/>
      <c r="AT521" s="23"/>
      <c r="AU521" s="3"/>
      <c r="AZ521" s="2"/>
      <c r="BA521" s="4"/>
    </row>
    <row r="522" spans="2:53" x14ac:dyDescent="0.25">
      <c r="B522" s="4"/>
      <c r="D522" s="2"/>
      <c r="E522" s="2"/>
      <c r="F522" s="2"/>
      <c r="G522" s="5"/>
      <c r="H522" s="5"/>
      <c r="I522" s="4"/>
      <c r="T522" s="2"/>
      <c r="X522" s="2"/>
      <c r="AE522" s="2"/>
      <c r="AF522" s="50"/>
      <c r="AH522" s="2"/>
      <c r="AI522" s="2"/>
      <c r="AJ522" s="15"/>
      <c r="AK522" s="2"/>
      <c r="AL522" s="2"/>
      <c r="AO522" s="2"/>
      <c r="AP522" s="2"/>
      <c r="AS522" s="23"/>
      <c r="AT522" s="23"/>
      <c r="AU522" s="3"/>
      <c r="AZ522" s="2"/>
      <c r="BA522" s="4"/>
    </row>
    <row r="523" spans="2:53" x14ac:dyDescent="0.25">
      <c r="B523" s="4"/>
      <c r="D523" s="2"/>
      <c r="E523" s="2"/>
      <c r="F523" s="2"/>
      <c r="G523" s="5"/>
      <c r="H523" s="5"/>
      <c r="I523" s="4"/>
      <c r="T523" s="2"/>
      <c r="X523" s="2"/>
      <c r="AE523" s="2"/>
      <c r="AF523" s="50"/>
      <c r="AH523" s="2"/>
      <c r="AI523" s="2"/>
      <c r="AJ523" s="15"/>
      <c r="AK523" s="2"/>
      <c r="AL523" s="2"/>
      <c r="AO523" s="2"/>
      <c r="AP523" s="2"/>
      <c r="AS523" s="23"/>
      <c r="AT523" s="23"/>
      <c r="AU523" s="3"/>
      <c r="AZ523" s="2"/>
      <c r="BA523" s="4"/>
    </row>
    <row r="524" spans="2:53" x14ac:dyDescent="0.25">
      <c r="B524" s="4"/>
      <c r="D524" s="2"/>
      <c r="E524" s="2"/>
      <c r="F524" s="2"/>
      <c r="G524" s="5"/>
      <c r="H524" s="5"/>
      <c r="I524" s="4"/>
      <c r="T524" s="2"/>
      <c r="X524" s="2"/>
      <c r="AE524" s="2"/>
      <c r="AF524" s="50"/>
      <c r="AH524" s="2"/>
      <c r="AI524" s="2"/>
      <c r="AJ524" s="15"/>
      <c r="AK524" s="2"/>
      <c r="AL524" s="2"/>
      <c r="AO524" s="2"/>
      <c r="AP524" s="2"/>
      <c r="AS524" s="23"/>
      <c r="AT524" s="23"/>
      <c r="AU524" s="3"/>
      <c r="AZ524" s="2"/>
      <c r="BA524" s="4"/>
    </row>
    <row r="525" spans="2:53" x14ac:dyDescent="0.25">
      <c r="B525" s="4"/>
      <c r="D525" s="2"/>
      <c r="E525" s="2"/>
      <c r="F525" s="2"/>
      <c r="G525" s="5"/>
      <c r="H525" s="5"/>
      <c r="I525" s="4"/>
      <c r="T525" s="2"/>
      <c r="X525" s="2"/>
      <c r="AE525" s="2"/>
      <c r="AF525" s="50"/>
      <c r="AH525" s="2"/>
      <c r="AI525" s="2"/>
      <c r="AJ525" s="15"/>
      <c r="AK525" s="2"/>
      <c r="AL525" s="2"/>
      <c r="AO525" s="2"/>
      <c r="AP525" s="2"/>
      <c r="AS525" s="23"/>
      <c r="AT525" s="23"/>
      <c r="AU525" s="3"/>
      <c r="AZ525" s="2"/>
      <c r="BA525" s="4"/>
    </row>
    <row r="526" spans="2:53" x14ac:dyDescent="0.25">
      <c r="B526" s="4"/>
      <c r="D526" s="2"/>
      <c r="E526" s="2"/>
      <c r="F526" s="2"/>
      <c r="G526" s="5"/>
      <c r="H526" s="5"/>
      <c r="I526" s="4"/>
      <c r="T526" s="2"/>
      <c r="X526" s="2"/>
      <c r="AE526" s="2"/>
      <c r="AF526" s="50"/>
      <c r="AH526" s="2"/>
      <c r="AI526" s="2"/>
      <c r="AJ526" s="15"/>
      <c r="AK526" s="2"/>
      <c r="AL526" s="2"/>
      <c r="AO526" s="2"/>
      <c r="AP526" s="2"/>
      <c r="AS526" s="23"/>
      <c r="AT526" s="23"/>
      <c r="AU526" s="3"/>
      <c r="AZ526" s="2"/>
      <c r="BA526" s="4"/>
    </row>
    <row r="527" spans="2:53" x14ac:dyDescent="0.25">
      <c r="B527" s="4"/>
      <c r="D527" s="2"/>
      <c r="E527" s="2"/>
      <c r="F527" s="2"/>
      <c r="G527" s="5"/>
      <c r="H527" s="5"/>
      <c r="I527" s="4"/>
      <c r="T527" s="2"/>
      <c r="X527" s="2"/>
      <c r="AE527" s="2"/>
      <c r="AF527" s="50"/>
      <c r="AH527" s="2"/>
      <c r="AI527" s="2"/>
      <c r="AJ527" s="15"/>
      <c r="AK527" s="2"/>
      <c r="AL527" s="2"/>
      <c r="AO527" s="2"/>
      <c r="AP527" s="2"/>
      <c r="AS527" s="23"/>
      <c r="AT527" s="23"/>
      <c r="AU527" s="3"/>
      <c r="AZ527" s="2"/>
      <c r="BA527" s="4"/>
    </row>
    <row r="528" spans="2:53" x14ac:dyDescent="0.25">
      <c r="B528" s="4"/>
      <c r="D528" s="2"/>
      <c r="E528" s="2"/>
      <c r="F528" s="2"/>
      <c r="G528" s="5"/>
      <c r="H528" s="5"/>
      <c r="I528" s="4"/>
      <c r="T528" s="2"/>
      <c r="X528" s="2"/>
      <c r="AE528" s="2"/>
      <c r="AF528" s="50"/>
      <c r="AH528" s="2"/>
      <c r="AI528" s="2"/>
      <c r="AJ528" s="15"/>
      <c r="AK528" s="2"/>
      <c r="AL528" s="2"/>
      <c r="AO528" s="2"/>
      <c r="AP528" s="2"/>
      <c r="AS528" s="23"/>
      <c r="AT528" s="23"/>
      <c r="AU528" s="3"/>
      <c r="AZ528" s="2"/>
      <c r="BA528" s="4"/>
    </row>
    <row r="529" spans="2:53" x14ac:dyDescent="0.25">
      <c r="B529" s="4"/>
      <c r="D529" s="2"/>
      <c r="E529" s="2"/>
      <c r="F529" s="2"/>
      <c r="G529" s="5"/>
      <c r="H529" s="5"/>
      <c r="I529" s="4"/>
      <c r="T529" s="2"/>
      <c r="X529" s="2"/>
      <c r="AE529" s="2"/>
      <c r="AF529" s="50"/>
      <c r="AH529" s="2"/>
      <c r="AI529" s="2"/>
      <c r="AJ529" s="15"/>
      <c r="AK529" s="2"/>
      <c r="AL529" s="2"/>
      <c r="AO529" s="2"/>
      <c r="AP529" s="2"/>
      <c r="AS529" s="23"/>
      <c r="AT529" s="23"/>
      <c r="AU529" s="3"/>
      <c r="AZ529" s="2"/>
      <c r="BA529" s="4"/>
    </row>
    <row r="530" spans="2:53" x14ac:dyDescent="0.25">
      <c r="B530" s="4"/>
      <c r="D530" s="2"/>
      <c r="E530" s="2"/>
      <c r="F530" s="2"/>
      <c r="G530" s="5"/>
      <c r="H530" s="5"/>
      <c r="I530" s="4"/>
      <c r="T530" s="2"/>
      <c r="X530" s="2"/>
      <c r="AE530" s="2"/>
      <c r="AH530" s="2"/>
      <c r="AI530" s="2"/>
      <c r="AJ530" s="15"/>
      <c r="AK530" s="2"/>
      <c r="AL530" s="2"/>
      <c r="AO530" s="2"/>
      <c r="AP530" s="2"/>
      <c r="AS530" s="23"/>
      <c r="AT530" s="23"/>
      <c r="AU530" s="3"/>
      <c r="AZ530" s="2"/>
      <c r="BA530" s="4"/>
    </row>
    <row r="531" spans="2:53" x14ac:dyDescent="0.25">
      <c r="B531" s="4"/>
      <c r="D531" s="2"/>
      <c r="E531" s="2"/>
      <c r="F531" s="2"/>
      <c r="G531" s="5"/>
      <c r="H531" s="5"/>
      <c r="I531" s="4"/>
      <c r="T531" s="2"/>
      <c r="X531" s="2"/>
      <c r="AE531" s="2"/>
      <c r="AH531" s="2"/>
      <c r="AI531" s="2"/>
      <c r="AJ531" s="15"/>
      <c r="AK531" s="2"/>
      <c r="AL531" s="2"/>
      <c r="AO531" s="2"/>
      <c r="AP531" s="2"/>
      <c r="AS531" s="23"/>
      <c r="AT531" s="23"/>
      <c r="AU531" s="3"/>
      <c r="AZ531" s="2"/>
      <c r="BA531" s="4"/>
    </row>
    <row r="532" spans="2:53" x14ac:dyDescent="0.25">
      <c r="B532" s="4"/>
      <c r="D532" s="2"/>
      <c r="E532" s="2"/>
      <c r="F532" s="2"/>
      <c r="G532" s="5"/>
      <c r="H532" s="5"/>
      <c r="I532" s="4"/>
      <c r="T532" s="2"/>
      <c r="X532" s="2"/>
      <c r="AE532" s="2"/>
      <c r="AH532" s="2"/>
      <c r="AI532" s="2"/>
      <c r="AJ532" s="15"/>
      <c r="AK532" s="2"/>
      <c r="AL532" s="2"/>
      <c r="AO532" s="2"/>
      <c r="AP532" s="2"/>
      <c r="AS532" s="23"/>
      <c r="AT532" s="23"/>
      <c r="AU532" s="3"/>
      <c r="AZ532" s="2"/>
      <c r="BA532" s="4"/>
    </row>
    <row r="533" spans="2:53" x14ac:dyDescent="0.25">
      <c r="B533" s="4"/>
      <c r="D533" s="2"/>
      <c r="E533" s="2"/>
      <c r="F533" s="2"/>
      <c r="G533" s="5"/>
      <c r="H533" s="5"/>
      <c r="I533" s="4"/>
      <c r="T533" s="2"/>
      <c r="X533" s="2"/>
      <c r="AE533" s="2"/>
      <c r="AH533" s="2"/>
      <c r="AI533" s="2"/>
      <c r="AJ533" s="15"/>
      <c r="AK533" s="2"/>
      <c r="AL533" s="2"/>
      <c r="AO533" s="2"/>
      <c r="AP533" s="2"/>
      <c r="AS533" s="23"/>
      <c r="AT533" s="23"/>
      <c r="AU533" s="3"/>
      <c r="AZ533" s="2"/>
      <c r="BA533" s="4"/>
    </row>
    <row r="534" spans="2:53" x14ac:dyDescent="0.25">
      <c r="B534" s="4"/>
      <c r="D534" s="2"/>
      <c r="E534" s="2"/>
      <c r="F534" s="2"/>
      <c r="G534" s="5"/>
      <c r="H534" s="5"/>
      <c r="I534" s="4"/>
      <c r="T534" s="2"/>
      <c r="X534" s="2"/>
      <c r="AE534" s="2"/>
      <c r="AH534" s="2"/>
      <c r="AI534" s="2"/>
      <c r="AJ534" s="15"/>
      <c r="AK534" s="2"/>
      <c r="AL534" s="2"/>
      <c r="AO534" s="2"/>
      <c r="AP534" s="2"/>
      <c r="AS534" s="23"/>
      <c r="AT534" s="23"/>
      <c r="AU534" s="3"/>
      <c r="AZ534" s="2"/>
      <c r="BA534" s="4"/>
    </row>
    <row r="535" spans="2:53" x14ac:dyDescent="0.25">
      <c r="B535" s="4"/>
      <c r="D535" s="2"/>
      <c r="E535" s="2"/>
      <c r="F535" s="2"/>
      <c r="G535" s="5"/>
      <c r="H535" s="5"/>
      <c r="I535" s="4"/>
      <c r="T535" s="2"/>
      <c r="X535" s="2"/>
      <c r="AE535" s="2"/>
      <c r="AH535" s="2"/>
      <c r="AI535" s="2"/>
      <c r="AJ535" s="15"/>
      <c r="AK535" s="2"/>
      <c r="AL535" s="2"/>
      <c r="AO535" s="2"/>
      <c r="AP535" s="2"/>
      <c r="AS535" s="23"/>
      <c r="AT535" s="23"/>
      <c r="AU535" s="3"/>
      <c r="AZ535" s="2"/>
      <c r="BA535" s="4"/>
    </row>
    <row r="536" spans="2:53" x14ac:dyDescent="0.25">
      <c r="B536" s="4"/>
      <c r="D536" s="2"/>
      <c r="E536" s="2"/>
      <c r="F536" s="2"/>
      <c r="G536" s="5"/>
      <c r="H536" s="5"/>
      <c r="I536" s="4"/>
      <c r="T536" s="2"/>
      <c r="X536" s="2"/>
      <c r="AE536" s="2"/>
      <c r="AH536" s="2"/>
      <c r="AI536" s="2"/>
      <c r="AJ536" s="15"/>
      <c r="AK536" s="2"/>
      <c r="AL536" s="2"/>
      <c r="AO536" s="2"/>
      <c r="AP536" s="2"/>
      <c r="AS536" s="23"/>
      <c r="AT536" s="23"/>
      <c r="AU536" s="3"/>
      <c r="AZ536" s="2"/>
      <c r="BA536" s="4"/>
    </row>
    <row r="537" spans="2:53" x14ac:dyDescent="0.25">
      <c r="B537" s="4"/>
      <c r="D537" s="2"/>
      <c r="E537" s="2"/>
      <c r="F537" s="2"/>
      <c r="G537" s="5"/>
      <c r="H537" s="5"/>
      <c r="I537" s="4"/>
      <c r="T537" s="2"/>
      <c r="X537" s="2"/>
      <c r="AE537" s="2"/>
      <c r="AH537" s="2"/>
      <c r="AI537" s="2"/>
      <c r="AJ537" s="15"/>
      <c r="AK537" s="2"/>
      <c r="AL537" s="2"/>
      <c r="AO537" s="2"/>
      <c r="AP537" s="2"/>
      <c r="AS537" s="23"/>
      <c r="AT537" s="23"/>
      <c r="AU537" s="3"/>
      <c r="AZ537" s="2"/>
      <c r="BA537" s="4"/>
    </row>
    <row r="538" spans="2:53" x14ac:dyDescent="0.25">
      <c r="B538" s="4"/>
      <c r="D538" s="2"/>
      <c r="E538" s="2"/>
      <c r="F538" s="2"/>
      <c r="G538" s="5"/>
      <c r="H538" s="5"/>
      <c r="I538" s="4"/>
      <c r="T538" s="2"/>
      <c r="X538" s="2"/>
      <c r="AE538" s="2"/>
      <c r="AH538" s="2"/>
      <c r="AI538" s="2"/>
      <c r="AJ538" s="15"/>
      <c r="AK538" s="2"/>
      <c r="AL538" s="2"/>
      <c r="AO538" s="2"/>
      <c r="AP538" s="2"/>
      <c r="AS538" s="23"/>
      <c r="AT538" s="23"/>
      <c r="AU538" s="3"/>
      <c r="AZ538" s="2"/>
      <c r="BA538" s="4"/>
    </row>
    <row r="539" spans="2:53" x14ac:dyDescent="0.25">
      <c r="B539" s="4"/>
      <c r="D539" s="2"/>
      <c r="E539" s="2"/>
      <c r="F539" s="2"/>
      <c r="G539" s="5"/>
      <c r="H539" s="5"/>
      <c r="I539" s="4"/>
      <c r="T539" s="2"/>
      <c r="X539" s="2"/>
      <c r="AE539" s="2"/>
      <c r="AH539" s="2"/>
      <c r="AI539" s="2"/>
      <c r="AJ539" s="15"/>
      <c r="AK539" s="2"/>
      <c r="AL539" s="2"/>
      <c r="AO539" s="2"/>
      <c r="AP539" s="2"/>
      <c r="AS539" s="23"/>
      <c r="AT539" s="23"/>
      <c r="AU539" s="3"/>
      <c r="AZ539" s="2"/>
      <c r="BA539" s="4"/>
    </row>
    <row r="540" spans="2:53" x14ac:dyDescent="0.25">
      <c r="B540" s="4"/>
      <c r="D540" s="2"/>
      <c r="E540" s="2"/>
      <c r="F540" s="2"/>
      <c r="G540" s="5"/>
      <c r="H540" s="5"/>
      <c r="I540" s="4"/>
      <c r="T540" s="2"/>
      <c r="X540" s="2"/>
      <c r="AE540" s="2"/>
      <c r="AH540" s="2"/>
      <c r="AI540" s="2"/>
      <c r="AJ540" s="15"/>
      <c r="AK540" s="2"/>
      <c r="AL540" s="2"/>
      <c r="AO540" s="2"/>
      <c r="AP540" s="2"/>
      <c r="AS540" s="23"/>
      <c r="AT540" s="23"/>
      <c r="AU540" s="3"/>
      <c r="AZ540" s="2"/>
      <c r="BA540" s="4"/>
    </row>
    <row r="541" spans="2:53" x14ac:dyDescent="0.25">
      <c r="B541" s="4"/>
      <c r="D541" s="2"/>
      <c r="E541" s="2"/>
      <c r="F541" s="2"/>
      <c r="G541" s="5"/>
      <c r="H541" s="5"/>
      <c r="I541" s="4"/>
      <c r="T541" s="2"/>
      <c r="X541" s="2"/>
      <c r="AE541" s="2"/>
      <c r="AH541" s="2"/>
      <c r="AI541" s="2"/>
      <c r="AJ541" s="15"/>
      <c r="AK541" s="2"/>
      <c r="AL541" s="2"/>
      <c r="AO541" s="2"/>
      <c r="AP541" s="2"/>
      <c r="AS541" s="23"/>
      <c r="AT541" s="23"/>
      <c r="AU541" s="3"/>
      <c r="AZ541" s="2"/>
      <c r="BA541" s="4"/>
    </row>
    <row r="542" spans="2:53" x14ac:dyDescent="0.25">
      <c r="B542" s="4"/>
      <c r="D542" s="2"/>
      <c r="E542" s="2"/>
      <c r="F542" s="2"/>
      <c r="G542" s="5"/>
      <c r="H542" s="5"/>
      <c r="I542" s="4"/>
      <c r="T542" s="2"/>
      <c r="X542" s="2"/>
      <c r="AE542" s="2"/>
      <c r="AH542" s="2"/>
      <c r="AI542" s="2"/>
      <c r="AJ542" s="15"/>
      <c r="AK542" s="2"/>
      <c r="AL542" s="2"/>
      <c r="AO542" s="2"/>
      <c r="AP542" s="2"/>
      <c r="AS542" s="23"/>
      <c r="AT542" s="23"/>
      <c r="AU542" s="3"/>
      <c r="AZ542" s="2"/>
      <c r="BA542" s="4"/>
    </row>
    <row r="543" spans="2:53" x14ac:dyDescent="0.25">
      <c r="B543" s="4"/>
      <c r="D543" s="2"/>
      <c r="E543" s="2"/>
      <c r="F543" s="2"/>
      <c r="G543" s="5"/>
      <c r="H543" s="5"/>
      <c r="I543" s="4"/>
      <c r="T543" s="2"/>
      <c r="X543" s="2"/>
      <c r="AE543" s="2"/>
      <c r="AH543" s="2"/>
      <c r="AI543" s="2"/>
      <c r="AJ543" s="15"/>
      <c r="AK543" s="2"/>
      <c r="AL543" s="2"/>
      <c r="AO543" s="2"/>
      <c r="AP543" s="2"/>
      <c r="AS543" s="23"/>
      <c r="AT543" s="23"/>
      <c r="AU543" s="3"/>
      <c r="AZ543" s="2"/>
      <c r="BA543" s="4"/>
    </row>
    <row r="544" spans="2:53" x14ac:dyDescent="0.25">
      <c r="B544" s="4"/>
      <c r="D544" s="2"/>
      <c r="E544" s="2"/>
      <c r="F544" s="2"/>
      <c r="G544" s="5"/>
      <c r="H544" s="5"/>
      <c r="I544" s="4"/>
      <c r="T544" s="2"/>
      <c r="X544" s="2"/>
      <c r="AE544" s="2"/>
      <c r="AH544" s="2"/>
      <c r="AI544" s="2"/>
      <c r="AJ544" s="15"/>
      <c r="AK544" s="2"/>
      <c r="AL544" s="2"/>
      <c r="AO544" s="2"/>
      <c r="AP544" s="2"/>
      <c r="AS544" s="23"/>
      <c r="AT544" s="23"/>
      <c r="AU544" s="3"/>
      <c r="AZ544" s="2"/>
      <c r="BA544" s="4"/>
    </row>
    <row r="545" spans="2:53" x14ac:dyDescent="0.25">
      <c r="B545" s="4"/>
      <c r="D545" s="2"/>
      <c r="E545" s="2"/>
      <c r="F545" s="2"/>
      <c r="G545" s="5"/>
      <c r="H545" s="5"/>
      <c r="I545" s="4"/>
      <c r="T545" s="2"/>
      <c r="X545" s="2"/>
      <c r="AE545" s="2"/>
      <c r="AH545" s="2"/>
      <c r="AI545" s="2"/>
      <c r="AJ545" s="15"/>
      <c r="AK545" s="2"/>
      <c r="AL545" s="2"/>
      <c r="AO545" s="2"/>
      <c r="AP545" s="2"/>
      <c r="AS545" s="23"/>
      <c r="AT545" s="23"/>
      <c r="AU545" s="3"/>
      <c r="AZ545" s="2"/>
      <c r="BA545" s="4"/>
    </row>
    <row r="546" spans="2:53" x14ac:dyDescent="0.25">
      <c r="B546" s="4"/>
      <c r="D546" s="2"/>
      <c r="E546" s="2"/>
      <c r="F546" s="2"/>
      <c r="G546" s="5"/>
      <c r="H546" s="5"/>
      <c r="I546" s="4"/>
      <c r="T546" s="2"/>
      <c r="X546" s="2"/>
      <c r="AE546" s="2"/>
      <c r="AH546" s="2"/>
      <c r="AI546" s="2"/>
      <c r="AJ546" s="15"/>
      <c r="AK546" s="2"/>
      <c r="AL546" s="2"/>
      <c r="AO546" s="2"/>
      <c r="AP546" s="2"/>
      <c r="AS546" s="23"/>
      <c r="AT546" s="23"/>
      <c r="AU546" s="3"/>
      <c r="AZ546" s="2"/>
      <c r="BA546" s="4"/>
    </row>
    <row r="547" spans="2:53" x14ac:dyDescent="0.25">
      <c r="B547" s="4"/>
      <c r="D547" s="2"/>
      <c r="E547" s="2"/>
      <c r="F547" s="2"/>
      <c r="G547" s="5"/>
      <c r="H547" s="5"/>
      <c r="I547" s="4"/>
      <c r="T547" s="2"/>
      <c r="X547" s="2"/>
      <c r="AE547" s="2"/>
      <c r="AH547" s="2"/>
      <c r="AI547" s="2"/>
      <c r="AJ547" s="15"/>
      <c r="AK547" s="2"/>
      <c r="AL547" s="2"/>
      <c r="AO547" s="2"/>
      <c r="AP547" s="2"/>
      <c r="AS547" s="23"/>
      <c r="AT547" s="23"/>
      <c r="AU547" s="3"/>
      <c r="AZ547" s="2"/>
      <c r="BA547" s="4"/>
    </row>
    <row r="548" spans="2:53" x14ac:dyDescent="0.25">
      <c r="B548" s="4"/>
      <c r="D548" s="2"/>
      <c r="E548" s="2"/>
      <c r="F548" s="2"/>
      <c r="G548" s="5"/>
      <c r="H548" s="5"/>
      <c r="I548" s="4"/>
      <c r="T548" s="2"/>
      <c r="X548" s="2"/>
      <c r="AE548" s="2"/>
      <c r="AH548" s="2"/>
      <c r="AI548" s="2"/>
      <c r="AJ548" s="15"/>
      <c r="AK548" s="2"/>
      <c r="AL548" s="2"/>
      <c r="AO548" s="2"/>
      <c r="AP548" s="2"/>
      <c r="AS548" s="23"/>
      <c r="AT548" s="23"/>
      <c r="AU548" s="3"/>
      <c r="AZ548" s="2"/>
      <c r="BA548" s="4"/>
    </row>
    <row r="549" spans="2:53" x14ac:dyDescent="0.25">
      <c r="B549" s="4"/>
      <c r="D549" s="2"/>
      <c r="E549" s="2"/>
      <c r="F549" s="2"/>
      <c r="G549" s="5"/>
      <c r="H549" s="5"/>
      <c r="I549" s="4"/>
      <c r="T549" s="2"/>
      <c r="X549" s="2"/>
      <c r="AE549" s="2"/>
      <c r="AH549" s="2"/>
      <c r="AI549" s="2"/>
      <c r="AJ549" s="15"/>
      <c r="AK549" s="2"/>
      <c r="AL549" s="2"/>
      <c r="AO549" s="2"/>
      <c r="AP549" s="2"/>
      <c r="AS549" s="23"/>
      <c r="AT549" s="23"/>
      <c r="AU549" s="3"/>
      <c r="AZ549" s="2"/>
      <c r="BA549" s="4"/>
    </row>
    <row r="550" spans="2:53" x14ac:dyDescent="0.25">
      <c r="B550" s="4"/>
      <c r="D550" s="2"/>
      <c r="E550" s="2"/>
      <c r="F550" s="2"/>
      <c r="G550" s="5"/>
      <c r="H550" s="5"/>
      <c r="I550" s="4"/>
      <c r="T550" s="2"/>
      <c r="X550" s="2"/>
      <c r="AE550" s="2"/>
      <c r="AH550" s="2"/>
      <c r="AI550" s="2"/>
      <c r="AJ550" s="15"/>
      <c r="AK550" s="2"/>
      <c r="AL550" s="2"/>
      <c r="AO550" s="2"/>
      <c r="AP550" s="2"/>
      <c r="AS550" s="23"/>
      <c r="AT550" s="23"/>
      <c r="AU550" s="3"/>
      <c r="AZ550" s="2"/>
      <c r="BA550" s="4"/>
    </row>
    <row r="551" spans="2:53" x14ac:dyDescent="0.25">
      <c r="B551" s="4"/>
      <c r="D551" s="2"/>
      <c r="E551" s="2"/>
      <c r="F551" s="2"/>
      <c r="G551" s="5"/>
      <c r="H551" s="5"/>
      <c r="I551" s="4"/>
      <c r="T551" s="2"/>
      <c r="X551" s="2"/>
      <c r="AE551" s="2"/>
      <c r="AH551" s="2"/>
      <c r="AI551" s="2"/>
      <c r="AJ551" s="15"/>
      <c r="AK551" s="2"/>
      <c r="AL551" s="2"/>
      <c r="AO551" s="2"/>
      <c r="AP551" s="2"/>
      <c r="AS551" s="23"/>
      <c r="AT551" s="23"/>
      <c r="AU551" s="3"/>
      <c r="AZ551" s="2"/>
      <c r="BA551" s="4"/>
    </row>
    <row r="552" spans="2:53" x14ac:dyDescent="0.25">
      <c r="B552" s="4"/>
      <c r="D552" s="2"/>
      <c r="E552" s="2"/>
      <c r="F552" s="2"/>
      <c r="G552" s="5"/>
      <c r="H552" s="5"/>
      <c r="I552" s="4"/>
      <c r="T552" s="2"/>
      <c r="X552" s="2"/>
      <c r="AE552" s="2"/>
      <c r="AH552" s="2"/>
      <c r="AI552" s="2"/>
      <c r="AJ552" s="15"/>
      <c r="AK552" s="2"/>
      <c r="AL552" s="2"/>
      <c r="AO552" s="2"/>
      <c r="AP552" s="2"/>
      <c r="AS552" s="23"/>
      <c r="AT552" s="23"/>
      <c r="AU552" s="3"/>
      <c r="AZ552" s="2"/>
      <c r="BA552" s="4"/>
    </row>
    <row r="553" spans="2:53" x14ac:dyDescent="0.25">
      <c r="B553" s="4"/>
      <c r="D553" s="2"/>
      <c r="E553" s="2"/>
      <c r="F553" s="2"/>
      <c r="G553" s="5"/>
      <c r="H553" s="5"/>
      <c r="I553" s="4"/>
      <c r="T553" s="2"/>
      <c r="X553" s="2"/>
      <c r="AE553" s="2"/>
      <c r="AH553" s="2"/>
      <c r="AI553" s="2"/>
      <c r="AJ553" s="15"/>
      <c r="AK553" s="2"/>
      <c r="AL553" s="2"/>
      <c r="AO553" s="2"/>
      <c r="AP553" s="2"/>
      <c r="AS553" s="23"/>
      <c r="AT553" s="23"/>
      <c r="AU553" s="3"/>
      <c r="AZ553" s="2"/>
      <c r="BA553" s="4"/>
    </row>
    <row r="554" spans="2:53" x14ac:dyDescent="0.25">
      <c r="B554" s="4"/>
      <c r="D554" s="2"/>
      <c r="E554" s="2"/>
      <c r="F554" s="2"/>
      <c r="G554" s="5"/>
      <c r="H554" s="5"/>
      <c r="I554" s="4"/>
      <c r="T554" s="2"/>
      <c r="X554" s="2"/>
      <c r="AE554" s="2"/>
      <c r="AH554" s="2"/>
      <c r="AI554" s="2"/>
      <c r="AJ554" s="15"/>
      <c r="AK554" s="2"/>
      <c r="AL554" s="2"/>
      <c r="AO554" s="2"/>
      <c r="AP554" s="2"/>
      <c r="AS554" s="23"/>
      <c r="AT554" s="23"/>
      <c r="AU554" s="3"/>
      <c r="AZ554" s="2"/>
      <c r="BA554" s="4"/>
    </row>
    <row r="555" spans="2:53" x14ac:dyDescent="0.25">
      <c r="B555" s="4"/>
      <c r="D555" s="2"/>
      <c r="E555" s="2"/>
      <c r="F555" s="2"/>
      <c r="G555" s="5"/>
      <c r="H555" s="5"/>
      <c r="I555" s="4"/>
      <c r="T555" s="2"/>
      <c r="X555" s="2"/>
      <c r="AE555" s="2"/>
      <c r="AH555" s="2"/>
      <c r="AI555" s="2"/>
      <c r="AJ555" s="15"/>
      <c r="AK555" s="2"/>
      <c r="AL555" s="2"/>
      <c r="AO555" s="2"/>
      <c r="AP555" s="2"/>
      <c r="AS555" s="23"/>
      <c r="AT555" s="23"/>
      <c r="AU555" s="3"/>
      <c r="AZ555" s="2"/>
      <c r="BA555" s="4"/>
    </row>
    <row r="556" spans="2:53" x14ac:dyDescent="0.25">
      <c r="B556" s="4"/>
      <c r="D556" s="2"/>
      <c r="E556" s="2"/>
      <c r="F556" s="2"/>
      <c r="G556" s="5"/>
      <c r="H556" s="5"/>
      <c r="I556" s="4"/>
      <c r="T556" s="2"/>
      <c r="X556" s="2"/>
      <c r="AE556" s="2"/>
      <c r="AH556" s="2"/>
      <c r="AI556" s="2"/>
      <c r="AJ556" s="15"/>
      <c r="AK556" s="2"/>
      <c r="AL556" s="2"/>
      <c r="AO556" s="2"/>
      <c r="AP556" s="2"/>
      <c r="AS556" s="23"/>
      <c r="AT556" s="23"/>
      <c r="AU556" s="3"/>
      <c r="AZ556" s="2"/>
      <c r="BA556" s="4"/>
    </row>
    <row r="557" spans="2:53" x14ac:dyDescent="0.25">
      <c r="B557" s="4"/>
      <c r="D557" s="2"/>
      <c r="E557" s="2"/>
      <c r="F557" s="2"/>
      <c r="G557" s="5"/>
      <c r="H557" s="5"/>
      <c r="I557" s="4"/>
      <c r="T557" s="2"/>
      <c r="X557" s="2"/>
      <c r="AE557" s="2"/>
      <c r="AH557" s="2"/>
      <c r="AI557" s="2"/>
      <c r="AJ557" s="15"/>
      <c r="AK557" s="2"/>
      <c r="AL557" s="2"/>
      <c r="AO557" s="2"/>
      <c r="AP557" s="2"/>
      <c r="AS557" s="23"/>
      <c r="AT557" s="23"/>
      <c r="AU557" s="3"/>
      <c r="AZ557" s="2"/>
      <c r="BA557" s="4"/>
    </row>
    <row r="558" spans="2:53" x14ac:dyDescent="0.25">
      <c r="B558" s="4"/>
      <c r="D558" s="2"/>
      <c r="E558" s="2"/>
      <c r="F558" s="2"/>
      <c r="G558" s="5"/>
      <c r="H558" s="5"/>
      <c r="I558" s="4"/>
      <c r="T558" s="2"/>
      <c r="X558" s="2"/>
      <c r="AE558" s="2"/>
      <c r="AH558" s="2"/>
      <c r="AI558" s="2"/>
      <c r="AJ558" s="15"/>
      <c r="AK558" s="2"/>
      <c r="AL558" s="2"/>
      <c r="AO558" s="2"/>
      <c r="AP558" s="2"/>
      <c r="AS558" s="23"/>
      <c r="AT558" s="23"/>
      <c r="AU558" s="3"/>
      <c r="AZ558" s="2"/>
      <c r="BA558" s="4"/>
    </row>
    <row r="559" spans="2:53" x14ac:dyDescent="0.25">
      <c r="B559" s="4"/>
      <c r="D559" s="2"/>
      <c r="E559" s="2"/>
      <c r="F559" s="2"/>
      <c r="G559" s="5"/>
      <c r="H559" s="5"/>
      <c r="I559" s="4"/>
      <c r="T559" s="2"/>
      <c r="X559" s="2"/>
      <c r="AE559" s="2"/>
      <c r="AH559" s="2"/>
      <c r="AI559" s="2"/>
      <c r="AJ559" s="15"/>
      <c r="AK559" s="2"/>
      <c r="AL559" s="2"/>
      <c r="AO559" s="2"/>
      <c r="AP559" s="2"/>
      <c r="AS559" s="23"/>
      <c r="AT559" s="23"/>
      <c r="AU559" s="3"/>
      <c r="AZ559" s="2"/>
      <c r="BA559" s="4"/>
    </row>
    <row r="560" spans="2:53" x14ac:dyDescent="0.25">
      <c r="B560" s="4"/>
      <c r="D560" s="2"/>
      <c r="E560" s="2"/>
      <c r="F560" s="2"/>
      <c r="G560" s="5"/>
      <c r="H560" s="5"/>
      <c r="I560" s="4"/>
      <c r="T560" s="2"/>
      <c r="X560" s="2"/>
      <c r="AE560" s="2"/>
      <c r="AH560" s="2"/>
      <c r="AI560" s="2"/>
      <c r="AJ560" s="15"/>
      <c r="AK560" s="2"/>
      <c r="AL560" s="2"/>
      <c r="AO560" s="2"/>
      <c r="AP560" s="2"/>
      <c r="AS560" s="23"/>
      <c r="AT560" s="23"/>
      <c r="AU560" s="3"/>
      <c r="AZ560" s="2"/>
      <c r="BA560" s="4"/>
    </row>
    <row r="561" spans="2:53" x14ac:dyDescent="0.25">
      <c r="B561" s="4"/>
      <c r="D561" s="2"/>
      <c r="E561" s="2"/>
      <c r="F561" s="2"/>
      <c r="G561" s="5"/>
      <c r="H561" s="5"/>
      <c r="I561" s="4"/>
      <c r="T561" s="2"/>
      <c r="X561" s="2"/>
      <c r="AE561" s="2"/>
      <c r="AH561" s="2"/>
      <c r="AI561" s="2"/>
      <c r="AJ561" s="15"/>
      <c r="AK561" s="2"/>
      <c r="AL561" s="2"/>
      <c r="AO561" s="2"/>
      <c r="AP561" s="2"/>
      <c r="AS561" s="23"/>
      <c r="AT561" s="23"/>
      <c r="AU561" s="3"/>
      <c r="AZ561" s="2"/>
      <c r="BA561" s="4"/>
    </row>
    <row r="562" spans="2:53" x14ac:dyDescent="0.25">
      <c r="B562" s="4"/>
      <c r="D562" s="2"/>
      <c r="E562" s="2"/>
      <c r="F562" s="2"/>
      <c r="G562" s="5"/>
      <c r="H562" s="5"/>
      <c r="I562" s="4"/>
      <c r="T562" s="2"/>
      <c r="X562" s="2"/>
      <c r="AE562" s="2"/>
      <c r="AH562" s="2"/>
      <c r="AI562" s="2"/>
      <c r="AJ562" s="15"/>
      <c r="AK562" s="2"/>
      <c r="AL562" s="2"/>
      <c r="AO562" s="2"/>
      <c r="AP562" s="2"/>
      <c r="AS562" s="23"/>
      <c r="AT562" s="23"/>
      <c r="AU562" s="3"/>
      <c r="AZ562" s="2"/>
      <c r="BA562" s="4"/>
    </row>
    <row r="563" spans="2:53" x14ac:dyDescent="0.25">
      <c r="B563" s="4"/>
      <c r="D563" s="2"/>
      <c r="E563" s="2"/>
      <c r="F563" s="2"/>
      <c r="G563" s="5"/>
      <c r="H563" s="5"/>
      <c r="I563" s="4"/>
      <c r="T563" s="2"/>
      <c r="X563" s="2"/>
      <c r="AE563" s="2"/>
      <c r="AH563" s="2"/>
      <c r="AI563" s="2"/>
      <c r="AJ563" s="15"/>
      <c r="AK563" s="2"/>
      <c r="AL563" s="2"/>
      <c r="AO563" s="2"/>
      <c r="AP563" s="2"/>
      <c r="AS563" s="23"/>
      <c r="AT563" s="23"/>
      <c r="AU563" s="3"/>
      <c r="AZ563" s="2"/>
      <c r="BA563" s="4"/>
    </row>
    <row r="564" spans="2:53" x14ac:dyDescent="0.25">
      <c r="B564" s="4"/>
      <c r="D564" s="2"/>
      <c r="E564" s="2"/>
      <c r="F564" s="2"/>
      <c r="G564" s="5"/>
      <c r="H564" s="5"/>
      <c r="I564" s="4"/>
      <c r="T564" s="2"/>
      <c r="X564" s="2"/>
      <c r="AE564" s="2"/>
      <c r="AH564" s="2"/>
      <c r="AI564" s="2"/>
      <c r="AJ564" s="15"/>
      <c r="AK564" s="2"/>
      <c r="AL564" s="2"/>
      <c r="AO564" s="2"/>
      <c r="AP564" s="2"/>
      <c r="AS564" s="23"/>
      <c r="AT564" s="23"/>
      <c r="AU564" s="3"/>
      <c r="AZ564" s="2"/>
      <c r="BA564" s="4"/>
    </row>
    <row r="565" spans="2:53" x14ac:dyDescent="0.25">
      <c r="B565" s="4"/>
      <c r="D565" s="2"/>
      <c r="E565" s="2"/>
      <c r="F565" s="2"/>
      <c r="G565" s="5"/>
      <c r="H565" s="5"/>
      <c r="I565" s="4"/>
      <c r="T565" s="2"/>
      <c r="X565" s="2"/>
      <c r="AE565" s="2"/>
      <c r="AH565" s="2"/>
      <c r="AI565" s="2"/>
      <c r="AJ565" s="15"/>
      <c r="AK565" s="2"/>
      <c r="AL565" s="2"/>
      <c r="AO565" s="2"/>
      <c r="AP565" s="2"/>
      <c r="AS565" s="23"/>
      <c r="AT565" s="23"/>
      <c r="AU565" s="3"/>
      <c r="AZ565" s="2"/>
      <c r="BA565" s="4"/>
    </row>
    <row r="566" spans="2:53" x14ac:dyDescent="0.25">
      <c r="B566" s="4"/>
      <c r="D566" s="2"/>
      <c r="E566" s="2"/>
      <c r="F566" s="2"/>
      <c r="G566" s="5"/>
      <c r="H566" s="5"/>
      <c r="I566" s="4"/>
      <c r="T566" s="2"/>
      <c r="X566" s="2"/>
      <c r="AE566" s="2"/>
      <c r="AH566" s="2"/>
      <c r="AI566" s="2"/>
      <c r="AJ566" s="15"/>
      <c r="AK566" s="2"/>
      <c r="AL566" s="2"/>
      <c r="AO566" s="2"/>
      <c r="AP566" s="2"/>
      <c r="AS566" s="23"/>
      <c r="AT566" s="23"/>
      <c r="AU566" s="3"/>
      <c r="AZ566" s="2"/>
      <c r="BA566" s="4"/>
    </row>
    <row r="567" spans="2:53" x14ac:dyDescent="0.25">
      <c r="B567" s="4"/>
      <c r="D567" s="2"/>
      <c r="E567" s="2"/>
      <c r="F567" s="2"/>
      <c r="G567" s="5"/>
      <c r="H567" s="5"/>
      <c r="I567" s="4"/>
      <c r="T567" s="2"/>
      <c r="X567" s="2"/>
      <c r="AE567" s="2"/>
      <c r="AH567" s="2"/>
      <c r="AI567" s="2"/>
      <c r="AJ567" s="15"/>
      <c r="AK567" s="2"/>
      <c r="AL567" s="2"/>
      <c r="AO567" s="2"/>
      <c r="AP567" s="2"/>
      <c r="AS567" s="23"/>
      <c r="AT567" s="23"/>
      <c r="AU567" s="3"/>
      <c r="AZ567" s="2"/>
      <c r="BA567" s="4"/>
    </row>
    <row r="568" spans="2:53" x14ac:dyDescent="0.25">
      <c r="B568" s="4"/>
      <c r="D568" s="2"/>
      <c r="E568" s="2"/>
      <c r="F568" s="2"/>
      <c r="G568" s="5"/>
      <c r="H568" s="5"/>
      <c r="I568" s="4"/>
      <c r="T568" s="2"/>
      <c r="X568" s="2"/>
      <c r="AE568" s="2"/>
      <c r="AH568" s="2"/>
      <c r="AI568" s="2"/>
      <c r="AJ568" s="15"/>
      <c r="AK568" s="2"/>
      <c r="AL568" s="2"/>
      <c r="AO568" s="2"/>
      <c r="AP568" s="2"/>
      <c r="AS568" s="23"/>
      <c r="AT568" s="23"/>
      <c r="AU568" s="3"/>
      <c r="AZ568" s="2"/>
      <c r="BA568" s="4"/>
    </row>
    <row r="569" spans="2:53" x14ac:dyDescent="0.25">
      <c r="B569" s="4"/>
      <c r="D569" s="2"/>
      <c r="E569" s="2"/>
      <c r="F569" s="2"/>
      <c r="G569" s="5"/>
      <c r="H569" s="5"/>
      <c r="I569" s="4"/>
      <c r="T569" s="2"/>
      <c r="X569" s="2"/>
      <c r="AE569" s="2"/>
      <c r="AH569" s="2"/>
      <c r="AI569" s="2"/>
      <c r="AJ569" s="15"/>
      <c r="AK569" s="2"/>
      <c r="AL569" s="2"/>
      <c r="AO569" s="2"/>
      <c r="AP569" s="2"/>
      <c r="AS569" s="23"/>
      <c r="AT569" s="23"/>
      <c r="AU569" s="3"/>
      <c r="AZ569" s="2"/>
      <c r="BA569" s="4"/>
    </row>
    <row r="570" spans="2:53" x14ac:dyDescent="0.25">
      <c r="B570" s="4"/>
      <c r="D570" s="2"/>
      <c r="E570" s="2"/>
      <c r="F570" s="2"/>
      <c r="G570" s="5"/>
      <c r="H570" s="5"/>
      <c r="I570" s="4"/>
      <c r="T570" s="2"/>
      <c r="X570" s="2"/>
      <c r="AE570" s="2"/>
      <c r="AH570" s="2"/>
      <c r="AI570" s="2"/>
      <c r="AJ570" s="15"/>
      <c r="AK570" s="2"/>
      <c r="AL570" s="2"/>
      <c r="AO570" s="2"/>
      <c r="AP570" s="2"/>
      <c r="AS570" s="23"/>
      <c r="AT570" s="23"/>
      <c r="AU570" s="3"/>
      <c r="AZ570" s="2"/>
      <c r="BA570" s="4"/>
    </row>
    <row r="571" spans="2:53" x14ac:dyDescent="0.25">
      <c r="B571" s="4"/>
      <c r="D571" s="2"/>
      <c r="E571" s="2"/>
      <c r="F571" s="2"/>
      <c r="G571" s="5"/>
      <c r="H571" s="5"/>
      <c r="I571" s="4"/>
      <c r="T571" s="2"/>
      <c r="X571" s="2"/>
      <c r="AE571" s="2"/>
      <c r="AH571" s="2"/>
      <c r="AI571" s="2"/>
      <c r="AJ571" s="15"/>
      <c r="AK571" s="2"/>
      <c r="AL571" s="2"/>
      <c r="AO571" s="2"/>
      <c r="AP571" s="2"/>
      <c r="AS571" s="23"/>
      <c r="AT571" s="23"/>
      <c r="AU571" s="3"/>
      <c r="AZ571" s="2"/>
      <c r="BA571" s="4"/>
    </row>
    <row r="572" spans="2:53" x14ac:dyDescent="0.25">
      <c r="B572" s="4"/>
      <c r="D572" s="2"/>
      <c r="E572" s="2"/>
      <c r="F572" s="2"/>
      <c r="G572" s="5"/>
      <c r="H572" s="5"/>
      <c r="I572" s="4"/>
      <c r="T572" s="2"/>
      <c r="X572" s="2"/>
      <c r="AE572" s="2"/>
      <c r="AH572" s="2"/>
      <c r="AI572" s="2"/>
      <c r="AJ572" s="15"/>
      <c r="AK572" s="2"/>
      <c r="AL572" s="2"/>
      <c r="AO572" s="2"/>
      <c r="AP572" s="2"/>
      <c r="AS572" s="23"/>
      <c r="AT572" s="23"/>
      <c r="AU572" s="3"/>
      <c r="AZ572" s="2"/>
      <c r="BA572" s="4"/>
    </row>
    <row r="573" spans="2:53" x14ac:dyDescent="0.25">
      <c r="B573" s="4"/>
      <c r="D573" s="2"/>
      <c r="E573" s="2"/>
      <c r="F573" s="2"/>
      <c r="G573" s="5"/>
      <c r="H573" s="5"/>
      <c r="I573" s="4"/>
      <c r="T573" s="2"/>
      <c r="X573" s="2"/>
      <c r="AE573" s="2"/>
      <c r="AH573" s="2"/>
      <c r="AI573" s="2"/>
      <c r="AJ573" s="15"/>
      <c r="AK573" s="2"/>
      <c r="AL573" s="2"/>
      <c r="AO573" s="2"/>
      <c r="AP573" s="2"/>
      <c r="AS573" s="23"/>
      <c r="AT573" s="23"/>
      <c r="AU573" s="3"/>
      <c r="AZ573" s="2"/>
      <c r="BA573" s="4"/>
    </row>
    <row r="574" spans="2:53" x14ac:dyDescent="0.25">
      <c r="B574" s="4"/>
      <c r="D574" s="2"/>
      <c r="E574" s="2"/>
      <c r="F574" s="2"/>
      <c r="G574" s="5"/>
      <c r="H574" s="5"/>
      <c r="I574" s="4"/>
      <c r="T574" s="2"/>
      <c r="X574" s="2"/>
      <c r="AE574" s="2"/>
      <c r="AH574" s="2"/>
      <c r="AI574" s="2"/>
      <c r="AJ574" s="15"/>
      <c r="AK574" s="2"/>
      <c r="AL574" s="2"/>
      <c r="AO574" s="2"/>
      <c r="AP574" s="2"/>
      <c r="AS574" s="23"/>
      <c r="AT574" s="23"/>
      <c r="AU574" s="3"/>
      <c r="AZ574" s="2"/>
      <c r="BA574" s="4"/>
    </row>
    <row r="575" spans="2:53" x14ac:dyDescent="0.25">
      <c r="B575" s="4"/>
      <c r="D575" s="2"/>
      <c r="E575" s="2"/>
      <c r="F575" s="2"/>
      <c r="G575" s="5"/>
      <c r="H575" s="5"/>
      <c r="I575" s="4"/>
      <c r="T575" s="2"/>
      <c r="X575" s="2"/>
      <c r="AE575" s="2"/>
      <c r="AH575" s="2"/>
      <c r="AI575" s="2"/>
      <c r="AJ575" s="15"/>
      <c r="AK575" s="2"/>
      <c r="AL575" s="2"/>
      <c r="AO575" s="2"/>
      <c r="AP575" s="2"/>
      <c r="AS575" s="23"/>
      <c r="AT575" s="23"/>
      <c r="AU575" s="3"/>
      <c r="AZ575" s="2"/>
      <c r="BA575" s="4"/>
    </row>
    <row r="576" spans="2:53" x14ac:dyDescent="0.25">
      <c r="B576" s="4"/>
      <c r="D576" s="2"/>
      <c r="E576" s="2"/>
      <c r="F576" s="2"/>
      <c r="G576" s="5"/>
      <c r="H576" s="5"/>
      <c r="I576" s="4"/>
      <c r="T576" s="2"/>
      <c r="X576" s="2"/>
      <c r="AE576" s="2"/>
      <c r="AH576" s="2"/>
      <c r="AI576" s="2"/>
      <c r="AJ576" s="15"/>
      <c r="AK576" s="2"/>
      <c r="AL576" s="2"/>
      <c r="AO576" s="2"/>
      <c r="AP576" s="2"/>
      <c r="AS576" s="23"/>
      <c r="AT576" s="23"/>
      <c r="AU576" s="3"/>
      <c r="AZ576" s="2"/>
      <c r="BA576" s="4"/>
    </row>
    <row r="577" spans="2:53" x14ac:dyDescent="0.25">
      <c r="B577" s="4"/>
      <c r="D577" s="2"/>
      <c r="E577" s="2"/>
      <c r="F577" s="2"/>
      <c r="G577" s="5"/>
      <c r="H577" s="5"/>
      <c r="I577" s="4"/>
      <c r="T577" s="2"/>
      <c r="X577" s="2"/>
      <c r="AE577" s="2"/>
      <c r="AH577" s="2"/>
      <c r="AI577" s="2"/>
      <c r="AJ577" s="15"/>
      <c r="AK577" s="2"/>
      <c r="AL577" s="2"/>
      <c r="AO577" s="2"/>
      <c r="AP577" s="2"/>
      <c r="AS577" s="23"/>
      <c r="AT577" s="23"/>
      <c r="AU577" s="3"/>
      <c r="AZ577" s="2"/>
      <c r="BA577" s="4"/>
    </row>
    <row r="578" spans="2:53" x14ac:dyDescent="0.25">
      <c r="B578" s="4"/>
      <c r="D578" s="2"/>
      <c r="E578" s="2"/>
      <c r="F578" s="2"/>
      <c r="G578" s="5"/>
      <c r="H578" s="5"/>
      <c r="I578" s="4"/>
      <c r="T578" s="2"/>
      <c r="X578" s="2"/>
      <c r="AE578" s="2"/>
      <c r="AH578" s="2"/>
      <c r="AI578" s="2"/>
      <c r="AJ578" s="15"/>
      <c r="AK578" s="2"/>
      <c r="AL578" s="2"/>
      <c r="AO578" s="2"/>
      <c r="AP578" s="2"/>
      <c r="AS578" s="23"/>
      <c r="AT578" s="23"/>
      <c r="AU578" s="3"/>
      <c r="AZ578" s="2"/>
      <c r="BA578" s="4"/>
    </row>
    <row r="579" spans="2:53" x14ac:dyDescent="0.25">
      <c r="B579" s="4"/>
      <c r="D579" s="2"/>
      <c r="E579" s="2"/>
      <c r="F579" s="2"/>
      <c r="G579" s="5"/>
      <c r="H579" s="5"/>
      <c r="I579" s="4"/>
      <c r="T579" s="2"/>
      <c r="X579" s="2"/>
      <c r="AE579" s="2"/>
      <c r="AH579" s="2"/>
      <c r="AI579" s="2"/>
      <c r="AJ579" s="15"/>
      <c r="AK579" s="2"/>
      <c r="AL579" s="2"/>
      <c r="AO579" s="2"/>
      <c r="AP579" s="2"/>
      <c r="AS579" s="23"/>
      <c r="AT579" s="23"/>
      <c r="AU579" s="3"/>
      <c r="AZ579" s="2"/>
      <c r="BA579" s="4"/>
    </row>
    <row r="580" spans="2:53" x14ac:dyDescent="0.25">
      <c r="B580" s="4"/>
      <c r="D580" s="2"/>
      <c r="E580" s="2"/>
      <c r="F580" s="2"/>
      <c r="G580" s="5"/>
      <c r="H580" s="5"/>
      <c r="I580" s="4"/>
      <c r="T580" s="2"/>
      <c r="X580" s="2"/>
      <c r="AE580" s="2"/>
      <c r="AH580" s="2"/>
      <c r="AI580" s="2"/>
      <c r="AJ580" s="15"/>
      <c r="AK580" s="2"/>
      <c r="AL580" s="2"/>
      <c r="AO580" s="2"/>
      <c r="AP580" s="2"/>
      <c r="AS580" s="23"/>
      <c r="AT580" s="23"/>
      <c r="AU580" s="3"/>
      <c r="AZ580" s="2"/>
      <c r="BA580" s="4"/>
    </row>
    <row r="581" spans="2:53" x14ac:dyDescent="0.25">
      <c r="B581" s="4"/>
      <c r="D581" s="2"/>
      <c r="E581" s="2"/>
      <c r="F581" s="2"/>
      <c r="G581" s="5"/>
      <c r="H581" s="5"/>
      <c r="I581" s="4"/>
      <c r="T581" s="2"/>
      <c r="X581" s="2"/>
      <c r="AE581" s="2"/>
      <c r="AH581" s="2"/>
      <c r="AI581" s="2"/>
      <c r="AJ581" s="15"/>
      <c r="AK581" s="2"/>
      <c r="AL581" s="2"/>
      <c r="AO581" s="2"/>
      <c r="AP581" s="2"/>
      <c r="AS581" s="23"/>
      <c r="AT581" s="23"/>
      <c r="AU581" s="3"/>
      <c r="AZ581" s="2"/>
      <c r="BA581" s="4"/>
    </row>
    <row r="582" spans="2:53" x14ac:dyDescent="0.25">
      <c r="B582" s="4"/>
      <c r="D582" s="2"/>
      <c r="E582" s="2"/>
      <c r="F582" s="2"/>
      <c r="G582" s="5"/>
      <c r="H582" s="5"/>
      <c r="I582" s="4"/>
      <c r="T582" s="2"/>
      <c r="X582" s="2"/>
      <c r="AE582" s="2"/>
      <c r="AH582" s="2"/>
      <c r="AI582" s="2"/>
      <c r="AJ582" s="15"/>
      <c r="AK582" s="2"/>
      <c r="AL582" s="2"/>
      <c r="AO582" s="2"/>
      <c r="AP582" s="2"/>
      <c r="AS582" s="23"/>
      <c r="AT582" s="23"/>
      <c r="AU582" s="3"/>
      <c r="AZ582" s="2"/>
      <c r="BA582" s="4"/>
    </row>
    <row r="583" spans="2:53" x14ac:dyDescent="0.25">
      <c r="B583" s="4"/>
      <c r="D583" s="2"/>
      <c r="E583" s="2"/>
      <c r="F583" s="2"/>
      <c r="G583" s="5"/>
      <c r="H583" s="5"/>
      <c r="I583" s="4"/>
      <c r="T583" s="2"/>
      <c r="X583" s="2"/>
      <c r="AE583" s="2"/>
      <c r="AH583" s="2"/>
      <c r="AI583" s="2"/>
      <c r="AJ583" s="15"/>
      <c r="AK583" s="2"/>
      <c r="AL583" s="2"/>
      <c r="AO583" s="2"/>
      <c r="AP583" s="2"/>
      <c r="AS583" s="23"/>
      <c r="AT583" s="23"/>
      <c r="AU583" s="3"/>
      <c r="AZ583" s="2"/>
      <c r="BA583" s="4"/>
    </row>
    <row r="584" spans="2:53" x14ac:dyDescent="0.25">
      <c r="B584" s="4"/>
      <c r="D584" s="2"/>
      <c r="E584" s="2"/>
      <c r="F584" s="2"/>
      <c r="G584" s="5"/>
      <c r="H584" s="5"/>
      <c r="I584" s="4"/>
      <c r="T584" s="2"/>
      <c r="X584" s="2"/>
      <c r="AE584" s="2"/>
      <c r="AH584" s="2"/>
      <c r="AI584" s="2"/>
      <c r="AJ584" s="15"/>
      <c r="AK584" s="2"/>
      <c r="AL584" s="2"/>
      <c r="AO584" s="2"/>
      <c r="AP584" s="2"/>
      <c r="AS584" s="23"/>
      <c r="AT584" s="23"/>
      <c r="AU584" s="3"/>
      <c r="AZ584" s="2"/>
      <c r="BA584" s="4"/>
    </row>
    <row r="585" spans="2:53" x14ac:dyDescent="0.25">
      <c r="B585" s="4"/>
      <c r="D585" s="2"/>
      <c r="E585" s="2"/>
      <c r="F585" s="2"/>
      <c r="G585" s="5"/>
      <c r="H585" s="5"/>
      <c r="I585" s="4"/>
      <c r="T585" s="2"/>
      <c r="X585" s="2"/>
      <c r="AE585" s="2"/>
      <c r="AH585" s="2"/>
      <c r="AI585" s="2"/>
      <c r="AJ585" s="15"/>
      <c r="AK585" s="2"/>
      <c r="AL585" s="2"/>
      <c r="AO585" s="2"/>
      <c r="AP585" s="2"/>
      <c r="AS585" s="23"/>
      <c r="AT585" s="23"/>
      <c r="AU585" s="3"/>
      <c r="AZ585" s="2"/>
      <c r="BA585" s="4"/>
    </row>
    <row r="586" spans="2:53" x14ac:dyDescent="0.25">
      <c r="B586" s="4"/>
      <c r="D586" s="2"/>
      <c r="E586" s="2"/>
      <c r="F586" s="2"/>
      <c r="G586" s="5"/>
      <c r="H586" s="5"/>
      <c r="I586" s="4"/>
      <c r="T586" s="2"/>
      <c r="X586" s="2"/>
      <c r="AE586" s="2"/>
      <c r="AH586" s="2"/>
      <c r="AI586" s="2"/>
      <c r="AJ586" s="15"/>
      <c r="AK586" s="2"/>
      <c r="AL586" s="2"/>
      <c r="AO586" s="2"/>
      <c r="AP586" s="2"/>
      <c r="AS586" s="23"/>
      <c r="AT586" s="23"/>
      <c r="AU586" s="3"/>
      <c r="AZ586" s="2"/>
      <c r="BA586" s="4"/>
    </row>
    <row r="587" spans="2:53" x14ac:dyDescent="0.25">
      <c r="B587" s="4"/>
      <c r="D587" s="2"/>
      <c r="E587" s="2"/>
      <c r="F587" s="2"/>
      <c r="G587" s="5"/>
      <c r="H587" s="5"/>
      <c r="I587" s="4"/>
      <c r="T587" s="2"/>
      <c r="X587" s="2"/>
      <c r="AE587" s="2"/>
      <c r="AH587" s="2"/>
      <c r="AI587" s="2"/>
      <c r="AJ587" s="15"/>
      <c r="AK587" s="2"/>
      <c r="AL587" s="2"/>
      <c r="AO587" s="2"/>
      <c r="AP587" s="2"/>
      <c r="AS587" s="23"/>
      <c r="AT587" s="23"/>
      <c r="AU587" s="3"/>
      <c r="AZ587" s="2"/>
      <c r="BA587" s="4"/>
    </row>
    <row r="588" spans="2:53" x14ac:dyDescent="0.25">
      <c r="B588" s="4"/>
      <c r="D588" s="2"/>
      <c r="E588" s="2"/>
      <c r="F588" s="2"/>
      <c r="G588" s="5"/>
      <c r="H588" s="5"/>
      <c r="I588" s="4"/>
      <c r="T588" s="2"/>
      <c r="X588" s="2"/>
      <c r="AE588" s="2"/>
      <c r="AH588" s="2"/>
      <c r="AI588" s="2"/>
      <c r="AJ588" s="15"/>
      <c r="AK588" s="2"/>
      <c r="AL588" s="2"/>
      <c r="AO588" s="2"/>
      <c r="AP588" s="2"/>
      <c r="AS588" s="23"/>
      <c r="AT588" s="23"/>
      <c r="AU588" s="3"/>
      <c r="AZ588" s="2"/>
      <c r="BA588" s="4"/>
    </row>
    <row r="589" spans="2:53" x14ac:dyDescent="0.25">
      <c r="B589" s="4"/>
      <c r="D589" s="2"/>
      <c r="E589" s="2"/>
      <c r="F589" s="2"/>
      <c r="G589" s="5"/>
      <c r="H589" s="5"/>
      <c r="I589" s="4"/>
      <c r="T589" s="2"/>
      <c r="X589" s="2"/>
      <c r="AE589" s="2"/>
      <c r="AH589" s="2"/>
      <c r="AI589" s="2"/>
      <c r="AJ589" s="15"/>
      <c r="AK589" s="2"/>
      <c r="AL589" s="2"/>
      <c r="AO589" s="2"/>
      <c r="AP589" s="2"/>
      <c r="AS589" s="23"/>
      <c r="AT589" s="23"/>
      <c r="AU589" s="3"/>
      <c r="AZ589" s="2"/>
      <c r="BA589" s="4"/>
    </row>
    <row r="590" spans="2:53" x14ac:dyDescent="0.25">
      <c r="B590" s="4"/>
      <c r="D590" s="2"/>
      <c r="E590" s="2"/>
      <c r="F590" s="2"/>
      <c r="G590" s="5"/>
      <c r="H590" s="5"/>
      <c r="I590" s="4"/>
      <c r="T590" s="2"/>
      <c r="X590" s="2"/>
      <c r="AE590" s="2"/>
      <c r="AH590" s="2"/>
      <c r="AI590" s="2"/>
      <c r="AJ590" s="15"/>
      <c r="AK590" s="2"/>
      <c r="AL590" s="2"/>
      <c r="AO590" s="2"/>
      <c r="AP590" s="2"/>
      <c r="AS590" s="23"/>
      <c r="AT590" s="23"/>
      <c r="AU590" s="3"/>
      <c r="AZ590" s="2"/>
      <c r="BA590" s="4"/>
    </row>
    <row r="591" spans="2:53" x14ac:dyDescent="0.25">
      <c r="B591" s="4"/>
      <c r="D591" s="2"/>
      <c r="E591" s="2"/>
      <c r="F591" s="2"/>
      <c r="G591" s="5"/>
      <c r="H591" s="5"/>
      <c r="I591" s="4"/>
      <c r="T591" s="2"/>
      <c r="X591" s="2"/>
      <c r="AE591" s="2"/>
      <c r="AH591" s="2"/>
      <c r="AI591" s="2"/>
      <c r="AJ591" s="15"/>
      <c r="AK591" s="2"/>
      <c r="AL591" s="2"/>
      <c r="AO591" s="2"/>
      <c r="AP591" s="2"/>
      <c r="AS591" s="23"/>
      <c r="AT591" s="23"/>
      <c r="AU591" s="3"/>
      <c r="AZ591" s="2"/>
      <c r="BA591" s="4"/>
    </row>
    <row r="592" spans="2:53" x14ac:dyDescent="0.25">
      <c r="B592" s="4"/>
      <c r="D592" s="2"/>
      <c r="E592" s="2"/>
      <c r="F592" s="2"/>
      <c r="G592" s="5"/>
      <c r="H592" s="5"/>
      <c r="I592" s="4"/>
      <c r="T592" s="2"/>
      <c r="X592" s="2"/>
      <c r="AE592" s="2"/>
      <c r="AH592" s="2"/>
      <c r="AI592" s="2"/>
      <c r="AJ592" s="15"/>
      <c r="AK592" s="2"/>
      <c r="AL592" s="2"/>
      <c r="AO592" s="2"/>
      <c r="AP592" s="2"/>
      <c r="AS592" s="23"/>
      <c r="AT592" s="23"/>
      <c r="AU592" s="3"/>
      <c r="AZ592" s="2"/>
      <c r="BA592" s="4"/>
    </row>
    <row r="593" spans="2:53" x14ac:dyDescent="0.25">
      <c r="B593" s="4"/>
      <c r="D593" s="2"/>
      <c r="E593" s="2"/>
      <c r="F593" s="2"/>
      <c r="G593" s="5"/>
      <c r="H593" s="5"/>
      <c r="I593" s="4"/>
      <c r="T593" s="2"/>
      <c r="X593" s="2"/>
      <c r="AE593" s="2"/>
      <c r="AH593" s="2"/>
      <c r="AI593" s="2"/>
      <c r="AJ593" s="15"/>
      <c r="AK593" s="2"/>
      <c r="AL593" s="2"/>
      <c r="AO593" s="2"/>
      <c r="AP593" s="2"/>
      <c r="AS593" s="23"/>
      <c r="AT593" s="23"/>
      <c r="AU593" s="3"/>
      <c r="AZ593" s="2"/>
      <c r="BA593" s="4"/>
    </row>
    <row r="594" spans="2:53" x14ac:dyDescent="0.25">
      <c r="B594" s="4"/>
      <c r="D594" s="2"/>
      <c r="E594" s="2"/>
      <c r="F594" s="2"/>
      <c r="G594" s="5"/>
      <c r="H594" s="5"/>
      <c r="I594" s="4"/>
      <c r="T594" s="2"/>
      <c r="X594" s="2"/>
      <c r="AE594" s="2"/>
      <c r="AH594" s="2"/>
      <c r="AI594" s="2"/>
      <c r="AJ594" s="15"/>
      <c r="AK594" s="2"/>
      <c r="AL594" s="2"/>
      <c r="AO594" s="2"/>
      <c r="AP594" s="2"/>
      <c r="AS594" s="23"/>
      <c r="AT594" s="23"/>
      <c r="AU594" s="3"/>
      <c r="AZ594" s="2"/>
      <c r="BA594" s="4"/>
    </row>
    <row r="595" spans="2:53" x14ac:dyDescent="0.25">
      <c r="B595" s="4"/>
      <c r="D595" s="2"/>
      <c r="E595" s="2"/>
      <c r="F595" s="2"/>
      <c r="G595" s="5"/>
      <c r="H595" s="5"/>
      <c r="I595" s="4"/>
      <c r="T595" s="2"/>
      <c r="X595" s="2"/>
      <c r="AE595" s="2"/>
      <c r="AH595" s="2"/>
      <c r="AI595" s="2"/>
      <c r="AJ595" s="15"/>
      <c r="AK595" s="2"/>
      <c r="AL595" s="2"/>
      <c r="AO595" s="2"/>
      <c r="AP595" s="2"/>
      <c r="AS595" s="23"/>
      <c r="AT595" s="23"/>
      <c r="AU595" s="3"/>
      <c r="AZ595" s="2"/>
      <c r="BA595" s="4"/>
    </row>
    <row r="596" spans="2:53" x14ac:dyDescent="0.25">
      <c r="B596" s="4"/>
      <c r="D596" s="2"/>
      <c r="E596" s="2"/>
      <c r="F596" s="2"/>
      <c r="G596" s="5"/>
      <c r="H596" s="5"/>
      <c r="I596" s="4"/>
      <c r="T596" s="2"/>
      <c r="X596" s="2"/>
      <c r="AE596" s="2"/>
      <c r="AH596" s="2"/>
      <c r="AI596" s="2"/>
      <c r="AJ596" s="15"/>
      <c r="AK596" s="2"/>
      <c r="AL596" s="2"/>
      <c r="AO596" s="2"/>
      <c r="AP596" s="2"/>
      <c r="AS596" s="23"/>
      <c r="AT596" s="23"/>
      <c r="AU596" s="3"/>
      <c r="AZ596" s="2"/>
      <c r="BA596" s="4"/>
    </row>
    <row r="597" spans="2:53" x14ac:dyDescent="0.25">
      <c r="B597" s="4"/>
      <c r="D597" s="2"/>
      <c r="E597" s="2"/>
      <c r="F597" s="2"/>
      <c r="G597" s="5"/>
      <c r="H597" s="5"/>
      <c r="I597" s="4"/>
      <c r="T597" s="2"/>
      <c r="X597" s="2"/>
      <c r="AE597" s="2"/>
      <c r="AH597" s="2"/>
      <c r="AI597" s="2"/>
      <c r="AJ597" s="15"/>
      <c r="AK597" s="2"/>
      <c r="AL597" s="2"/>
      <c r="AO597" s="2"/>
      <c r="AP597" s="2"/>
      <c r="AS597" s="23"/>
      <c r="AT597" s="23"/>
      <c r="AU597" s="3"/>
      <c r="AZ597" s="2"/>
      <c r="BA597" s="4"/>
    </row>
    <row r="598" spans="2:53" x14ac:dyDescent="0.25">
      <c r="B598" s="4"/>
      <c r="D598" s="2"/>
      <c r="E598" s="2"/>
      <c r="F598" s="2"/>
      <c r="G598" s="5"/>
      <c r="H598" s="5"/>
      <c r="I598" s="4"/>
      <c r="T598" s="2"/>
      <c r="X598" s="2"/>
      <c r="AE598" s="2"/>
      <c r="AH598" s="2"/>
      <c r="AI598" s="2"/>
      <c r="AJ598" s="15"/>
      <c r="AK598" s="2"/>
      <c r="AL598" s="2"/>
      <c r="AO598" s="2"/>
      <c r="AP598" s="2"/>
      <c r="AS598" s="23"/>
      <c r="AT598" s="23"/>
      <c r="AU598" s="3"/>
      <c r="AZ598" s="2"/>
      <c r="BA598" s="4"/>
    </row>
    <row r="599" spans="2:53" x14ac:dyDescent="0.25">
      <c r="B599" s="4"/>
      <c r="D599" s="2"/>
      <c r="E599" s="2"/>
      <c r="F599" s="2"/>
      <c r="G599" s="5"/>
      <c r="H599" s="5"/>
      <c r="I599" s="4"/>
      <c r="T599" s="2"/>
      <c r="X599" s="2"/>
      <c r="AE599" s="2"/>
      <c r="AH599" s="2"/>
      <c r="AI599" s="2"/>
      <c r="AJ599" s="15"/>
      <c r="AK599" s="2"/>
      <c r="AL599" s="2"/>
      <c r="AO599" s="2"/>
      <c r="AP599" s="2"/>
      <c r="AS599" s="23"/>
      <c r="AT599" s="23"/>
      <c r="AU599" s="3"/>
      <c r="AZ599" s="2"/>
      <c r="BA599" s="4"/>
    </row>
    <row r="600" spans="2:53" x14ac:dyDescent="0.25">
      <c r="B600" s="4"/>
      <c r="D600" s="2"/>
      <c r="E600" s="2"/>
      <c r="F600" s="2"/>
      <c r="G600" s="5"/>
      <c r="H600" s="5"/>
      <c r="I600" s="4"/>
      <c r="T600" s="2"/>
      <c r="X600" s="2"/>
      <c r="AE600" s="2"/>
      <c r="AH600" s="2"/>
      <c r="AI600" s="2"/>
      <c r="AJ600" s="15"/>
      <c r="AK600" s="2"/>
      <c r="AL600" s="2"/>
      <c r="AO600" s="2"/>
      <c r="AP600" s="2"/>
      <c r="AS600" s="23"/>
      <c r="AT600" s="23"/>
      <c r="AU600" s="3"/>
      <c r="AZ600" s="2"/>
      <c r="BA600" s="4"/>
    </row>
    <row r="601" spans="2:53" x14ac:dyDescent="0.25">
      <c r="B601" s="4"/>
      <c r="D601" s="2"/>
      <c r="E601" s="2"/>
      <c r="F601" s="2"/>
      <c r="G601" s="5"/>
      <c r="H601" s="5"/>
      <c r="I601" s="4"/>
      <c r="T601" s="2"/>
      <c r="X601" s="2"/>
      <c r="AE601" s="2"/>
      <c r="AH601" s="2"/>
      <c r="AI601" s="2"/>
      <c r="AJ601" s="15"/>
      <c r="AK601" s="2"/>
      <c r="AL601" s="2"/>
      <c r="AO601" s="2"/>
      <c r="AP601" s="2"/>
      <c r="AS601" s="23"/>
      <c r="AT601" s="23"/>
      <c r="AU601" s="3"/>
      <c r="AZ601" s="2"/>
      <c r="BA601" s="4"/>
    </row>
    <row r="602" spans="2:53" x14ac:dyDescent="0.25">
      <c r="B602" s="4"/>
      <c r="D602" s="2"/>
      <c r="E602" s="2"/>
      <c r="F602" s="2"/>
      <c r="G602" s="5"/>
      <c r="H602" s="5"/>
      <c r="I602" s="4"/>
      <c r="T602" s="2"/>
      <c r="X602" s="2"/>
      <c r="AE602" s="2"/>
      <c r="AH602" s="2"/>
      <c r="AI602" s="2"/>
      <c r="AJ602" s="15"/>
      <c r="AK602" s="2"/>
      <c r="AL602" s="2"/>
      <c r="AO602" s="2"/>
      <c r="AP602" s="2"/>
      <c r="AS602" s="23"/>
      <c r="AT602" s="23"/>
      <c r="AU602" s="3"/>
      <c r="AZ602" s="2"/>
      <c r="BA602" s="4"/>
    </row>
    <row r="603" spans="2:53" x14ac:dyDescent="0.25">
      <c r="B603" s="4"/>
      <c r="D603" s="2"/>
      <c r="E603" s="2"/>
      <c r="F603" s="2"/>
      <c r="G603" s="5"/>
      <c r="H603" s="5"/>
      <c r="I603" s="4"/>
      <c r="T603" s="2"/>
      <c r="X603" s="2"/>
      <c r="AE603" s="2"/>
      <c r="AH603" s="2"/>
      <c r="AI603" s="2"/>
      <c r="AJ603" s="15"/>
      <c r="AK603" s="2"/>
      <c r="AL603" s="2"/>
      <c r="AO603" s="2"/>
      <c r="AP603" s="2"/>
      <c r="AS603" s="23"/>
      <c r="AT603" s="23"/>
      <c r="AU603" s="3"/>
      <c r="AZ603" s="2"/>
      <c r="BA603" s="4"/>
    </row>
    <row r="604" spans="2:53" x14ac:dyDescent="0.25">
      <c r="B604" s="4"/>
      <c r="D604" s="2"/>
      <c r="E604" s="2"/>
      <c r="F604" s="2"/>
      <c r="G604" s="5"/>
      <c r="H604" s="5"/>
      <c r="I604" s="4"/>
      <c r="T604" s="2"/>
      <c r="X604" s="2"/>
      <c r="AE604" s="2"/>
      <c r="AH604" s="2"/>
      <c r="AI604" s="2"/>
      <c r="AJ604" s="15"/>
      <c r="AK604" s="2"/>
      <c r="AL604" s="2"/>
      <c r="AO604" s="2"/>
      <c r="AP604" s="2"/>
      <c r="AS604" s="23"/>
      <c r="AT604" s="23"/>
      <c r="AU604" s="3"/>
      <c r="AZ604" s="2"/>
      <c r="BA604" s="4"/>
    </row>
    <row r="605" spans="2:53" x14ac:dyDescent="0.25">
      <c r="B605" s="4"/>
      <c r="D605" s="2"/>
      <c r="E605" s="2"/>
      <c r="F605" s="2"/>
      <c r="G605" s="5"/>
      <c r="H605" s="5"/>
      <c r="I605" s="4"/>
      <c r="T605" s="2"/>
      <c r="X605" s="2"/>
      <c r="AE605" s="2"/>
      <c r="AH605" s="2"/>
      <c r="AI605" s="2"/>
      <c r="AJ605" s="15"/>
      <c r="AK605" s="2"/>
      <c r="AL605" s="2"/>
      <c r="AO605" s="2"/>
      <c r="AP605" s="2"/>
      <c r="AS605" s="23"/>
      <c r="AT605" s="23"/>
      <c r="AU605" s="3"/>
      <c r="AZ605" s="2"/>
      <c r="BA605" s="4"/>
    </row>
    <row r="606" spans="2:53" x14ac:dyDescent="0.25">
      <c r="B606" s="4"/>
      <c r="D606" s="2"/>
      <c r="E606" s="2"/>
      <c r="F606" s="2"/>
      <c r="G606" s="5"/>
      <c r="H606" s="5"/>
      <c r="I606" s="4"/>
      <c r="T606" s="2"/>
      <c r="X606" s="2"/>
      <c r="AE606" s="2"/>
      <c r="AH606" s="2"/>
      <c r="AI606" s="2"/>
      <c r="AJ606" s="15"/>
      <c r="AK606" s="2"/>
      <c r="AL606" s="2"/>
      <c r="AO606" s="2"/>
      <c r="AP606" s="2"/>
      <c r="AS606" s="23"/>
      <c r="AT606" s="23"/>
      <c r="AU606" s="3"/>
      <c r="AZ606" s="2"/>
      <c r="BA606" s="4"/>
    </row>
    <row r="607" spans="2:53" x14ac:dyDescent="0.25">
      <c r="B607" s="4"/>
      <c r="D607" s="2"/>
      <c r="E607" s="2"/>
      <c r="F607" s="2"/>
      <c r="G607" s="5"/>
      <c r="H607" s="5"/>
      <c r="I607" s="4"/>
      <c r="T607" s="2"/>
      <c r="X607" s="2"/>
      <c r="AE607" s="2"/>
      <c r="AH607" s="2"/>
      <c r="AI607" s="2"/>
      <c r="AJ607" s="15"/>
      <c r="AK607" s="2"/>
      <c r="AL607" s="2"/>
      <c r="AO607" s="2"/>
      <c r="AP607" s="2"/>
      <c r="AS607" s="23"/>
      <c r="AT607" s="23"/>
      <c r="AU607" s="3"/>
      <c r="AZ607" s="2"/>
      <c r="BA607" s="4"/>
    </row>
    <row r="608" spans="2:53" x14ac:dyDescent="0.25">
      <c r="B608" s="4"/>
      <c r="D608" s="2"/>
      <c r="E608" s="2"/>
      <c r="F608" s="2"/>
      <c r="G608" s="5"/>
      <c r="H608" s="5"/>
      <c r="I608" s="4"/>
      <c r="T608" s="2"/>
      <c r="X608" s="2"/>
      <c r="AE608" s="2"/>
      <c r="AH608" s="2"/>
      <c r="AI608" s="2"/>
      <c r="AJ608" s="15"/>
      <c r="AK608" s="2"/>
      <c r="AL608" s="2"/>
      <c r="AO608" s="2"/>
      <c r="AP608" s="2"/>
      <c r="AS608" s="23"/>
      <c r="AT608" s="23"/>
      <c r="AU608" s="3"/>
      <c r="AZ608" s="2"/>
      <c r="BA608" s="4"/>
    </row>
    <row r="609" spans="2:53" x14ac:dyDescent="0.25">
      <c r="B609" s="4"/>
      <c r="D609" s="2"/>
      <c r="E609" s="2"/>
      <c r="F609" s="2"/>
      <c r="G609" s="5"/>
      <c r="H609" s="5"/>
      <c r="I609" s="4"/>
      <c r="T609" s="2"/>
      <c r="X609" s="2"/>
      <c r="AE609" s="2"/>
      <c r="AH609" s="2"/>
      <c r="AI609" s="2"/>
      <c r="AJ609" s="15"/>
      <c r="AK609" s="2"/>
      <c r="AL609" s="2"/>
      <c r="AO609" s="2"/>
      <c r="AP609" s="2"/>
      <c r="AS609" s="23"/>
      <c r="AT609" s="23"/>
      <c r="AU609" s="3"/>
      <c r="AZ609" s="2"/>
      <c r="BA609" s="4"/>
    </row>
    <row r="610" spans="2:53" x14ac:dyDescent="0.25">
      <c r="B610" s="4"/>
      <c r="D610" s="2"/>
      <c r="E610" s="2"/>
      <c r="F610" s="2"/>
      <c r="G610" s="5"/>
      <c r="H610" s="5"/>
      <c r="I610" s="4"/>
      <c r="T610" s="2"/>
      <c r="X610" s="2"/>
      <c r="AE610" s="2"/>
      <c r="AH610" s="2"/>
      <c r="AI610" s="2"/>
      <c r="AJ610" s="15"/>
      <c r="AK610" s="2"/>
      <c r="AL610" s="2"/>
      <c r="AO610" s="2"/>
      <c r="AP610" s="2"/>
      <c r="AS610" s="23"/>
      <c r="AT610" s="23"/>
      <c r="AU610" s="3"/>
      <c r="AZ610" s="2"/>
      <c r="BA610" s="4"/>
    </row>
    <row r="611" spans="2:53" x14ac:dyDescent="0.25">
      <c r="B611" s="4"/>
      <c r="D611" s="2"/>
      <c r="E611" s="2"/>
      <c r="F611" s="2"/>
      <c r="G611" s="5"/>
      <c r="H611" s="5"/>
      <c r="I611" s="4"/>
      <c r="T611" s="2"/>
      <c r="X611" s="2"/>
      <c r="AE611" s="2"/>
      <c r="AH611" s="2"/>
      <c r="AI611" s="2"/>
      <c r="AJ611" s="15"/>
      <c r="AK611" s="2"/>
      <c r="AL611" s="2"/>
      <c r="AO611" s="2"/>
      <c r="AP611" s="2"/>
      <c r="AS611" s="23"/>
      <c r="AT611" s="23"/>
      <c r="AU611" s="3"/>
      <c r="AZ611" s="2"/>
      <c r="BA611" s="4"/>
    </row>
    <row r="612" spans="2:53" x14ac:dyDescent="0.25">
      <c r="B612" s="4"/>
      <c r="D612" s="2"/>
      <c r="E612" s="2"/>
      <c r="F612" s="2"/>
      <c r="G612" s="5"/>
      <c r="H612" s="5"/>
      <c r="I612" s="4"/>
      <c r="T612" s="2"/>
      <c r="X612" s="2"/>
      <c r="AE612" s="2"/>
      <c r="AH612" s="2"/>
      <c r="AI612" s="2"/>
      <c r="AJ612" s="15"/>
      <c r="AK612" s="2"/>
      <c r="AL612" s="2"/>
      <c r="AO612" s="2"/>
      <c r="AP612" s="2"/>
      <c r="AS612" s="23"/>
      <c r="AT612" s="23"/>
      <c r="AU612" s="3"/>
      <c r="AZ612" s="2"/>
      <c r="BA612" s="4"/>
    </row>
    <row r="613" spans="2:53" x14ac:dyDescent="0.25">
      <c r="B613" s="4"/>
      <c r="D613" s="2"/>
      <c r="E613" s="2"/>
      <c r="F613" s="2"/>
      <c r="G613" s="5"/>
      <c r="H613" s="5"/>
      <c r="I613" s="4"/>
      <c r="T613" s="2"/>
      <c r="X613" s="2"/>
      <c r="AE613" s="2"/>
      <c r="AH613" s="2"/>
      <c r="AI613" s="2"/>
      <c r="AJ613" s="15"/>
      <c r="AK613" s="2"/>
      <c r="AL613" s="2"/>
      <c r="AO613" s="2"/>
      <c r="AP613" s="2"/>
      <c r="AS613" s="23"/>
      <c r="AT613" s="23"/>
      <c r="AU613" s="3"/>
      <c r="AZ613" s="2"/>
      <c r="BA613" s="4"/>
    </row>
    <row r="614" spans="2:53" x14ac:dyDescent="0.25">
      <c r="B614" s="4"/>
      <c r="D614" s="2"/>
      <c r="E614" s="2"/>
      <c r="F614" s="2"/>
      <c r="G614" s="5"/>
      <c r="H614" s="5"/>
      <c r="I614" s="4"/>
      <c r="T614" s="2"/>
      <c r="X614" s="2"/>
      <c r="AE614" s="2"/>
      <c r="AH614" s="2"/>
      <c r="AI614" s="2"/>
      <c r="AJ614" s="15"/>
      <c r="AK614" s="2"/>
      <c r="AL614" s="2"/>
      <c r="AO614" s="2"/>
      <c r="AP614" s="2"/>
      <c r="AS614" s="23"/>
      <c r="AT614" s="23"/>
      <c r="AU614" s="3"/>
      <c r="AZ614" s="2"/>
      <c r="BA614" s="4"/>
    </row>
    <row r="615" spans="2:53" x14ac:dyDescent="0.25">
      <c r="B615" s="4"/>
      <c r="D615" s="2"/>
      <c r="E615" s="2"/>
      <c r="F615" s="2"/>
      <c r="G615" s="5"/>
      <c r="H615" s="5"/>
      <c r="I615" s="4"/>
      <c r="T615" s="2"/>
      <c r="X615" s="2"/>
      <c r="AE615" s="2"/>
      <c r="AH615" s="2"/>
      <c r="AI615" s="2"/>
      <c r="AJ615" s="15"/>
      <c r="AK615" s="2"/>
      <c r="AL615" s="2"/>
      <c r="AO615" s="2"/>
      <c r="AP615" s="2"/>
      <c r="AS615" s="23"/>
      <c r="AT615" s="23"/>
      <c r="AU615" s="3"/>
      <c r="AZ615" s="2"/>
      <c r="BA615" s="4"/>
    </row>
    <row r="616" spans="2:53" x14ac:dyDescent="0.25">
      <c r="B616" s="4"/>
      <c r="D616" s="2"/>
      <c r="E616" s="2"/>
      <c r="F616" s="2"/>
      <c r="G616" s="5"/>
      <c r="H616" s="5"/>
      <c r="I616" s="4"/>
      <c r="T616" s="2"/>
      <c r="X616" s="2"/>
      <c r="AE616" s="2"/>
      <c r="AH616" s="2"/>
      <c r="AI616" s="2"/>
      <c r="AJ616" s="15"/>
      <c r="AK616" s="2"/>
      <c r="AL616" s="2"/>
      <c r="AO616" s="2"/>
      <c r="AP616" s="2"/>
      <c r="AS616" s="23"/>
      <c r="AT616" s="23"/>
      <c r="AU616" s="3"/>
      <c r="AZ616" s="2"/>
      <c r="BA616" s="4"/>
    </row>
    <row r="617" spans="2:53" x14ac:dyDescent="0.25">
      <c r="B617" s="4"/>
      <c r="D617" s="2"/>
      <c r="E617" s="2"/>
      <c r="F617" s="2"/>
      <c r="G617" s="5"/>
      <c r="H617" s="5"/>
      <c r="I617" s="4"/>
      <c r="T617" s="2"/>
      <c r="X617" s="2"/>
      <c r="AE617" s="2"/>
      <c r="AH617" s="2"/>
      <c r="AI617" s="2"/>
      <c r="AJ617" s="15"/>
      <c r="AK617" s="2"/>
      <c r="AL617" s="2"/>
      <c r="AO617" s="2"/>
      <c r="AP617" s="2"/>
      <c r="AS617" s="23"/>
      <c r="AT617" s="23"/>
      <c r="AU617" s="3"/>
      <c r="AZ617" s="2"/>
      <c r="BA617" s="4"/>
    </row>
    <row r="618" spans="2:53" x14ac:dyDescent="0.25">
      <c r="B618" s="4"/>
      <c r="D618" s="2"/>
      <c r="E618" s="2"/>
      <c r="F618" s="2"/>
      <c r="G618" s="5"/>
      <c r="H618" s="5"/>
      <c r="I618" s="4"/>
      <c r="T618" s="2"/>
      <c r="X618" s="2"/>
      <c r="AE618" s="2"/>
      <c r="AH618" s="2"/>
      <c r="AI618" s="2"/>
      <c r="AJ618" s="15"/>
      <c r="AK618" s="2"/>
      <c r="AL618" s="2"/>
      <c r="AO618" s="2"/>
      <c r="AP618" s="2"/>
      <c r="AS618" s="23"/>
      <c r="AT618" s="23"/>
      <c r="AU618" s="3"/>
      <c r="AZ618" s="2"/>
      <c r="BA618" s="4"/>
    </row>
    <row r="619" spans="2:53" x14ac:dyDescent="0.25">
      <c r="B619" s="4"/>
      <c r="D619" s="2"/>
      <c r="E619" s="2"/>
      <c r="F619" s="2"/>
      <c r="G619" s="5"/>
      <c r="H619" s="5"/>
      <c r="I619" s="4"/>
      <c r="T619" s="2"/>
      <c r="X619" s="2"/>
      <c r="AE619" s="2"/>
      <c r="AH619" s="2"/>
      <c r="AI619" s="2"/>
      <c r="AJ619" s="15"/>
      <c r="AK619" s="2"/>
      <c r="AL619" s="2"/>
      <c r="AO619" s="2"/>
      <c r="AP619" s="2"/>
      <c r="AS619" s="23"/>
      <c r="AT619" s="23"/>
      <c r="AU619" s="3"/>
      <c r="AZ619" s="2"/>
      <c r="BA619" s="4"/>
    </row>
    <row r="620" spans="2:53" x14ac:dyDescent="0.25">
      <c r="B620" s="4"/>
      <c r="D620" s="2"/>
      <c r="E620" s="2"/>
      <c r="F620" s="2"/>
      <c r="G620" s="5"/>
      <c r="H620" s="5"/>
      <c r="I620" s="4"/>
      <c r="T620" s="2"/>
      <c r="X620" s="2"/>
      <c r="AE620" s="2"/>
      <c r="AH620" s="2"/>
      <c r="AI620" s="2"/>
      <c r="AJ620" s="15"/>
      <c r="AK620" s="2"/>
      <c r="AL620" s="2"/>
      <c r="AO620" s="2"/>
      <c r="AP620" s="2"/>
      <c r="AS620" s="23"/>
      <c r="AT620" s="23"/>
      <c r="AU620" s="3"/>
      <c r="AZ620" s="2"/>
      <c r="BA620" s="4"/>
    </row>
    <row r="621" spans="2:53" x14ac:dyDescent="0.25">
      <c r="B621" s="4"/>
      <c r="D621" s="2"/>
      <c r="E621" s="2"/>
      <c r="F621" s="2"/>
      <c r="G621" s="5"/>
      <c r="H621" s="5"/>
      <c r="I621" s="4"/>
      <c r="T621" s="2"/>
      <c r="X621" s="2"/>
      <c r="AE621" s="2"/>
      <c r="AH621" s="2"/>
      <c r="AI621" s="2"/>
      <c r="AJ621" s="15"/>
      <c r="AK621" s="2"/>
      <c r="AL621" s="2"/>
      <c r="AO621" s="2"/>
      <c r="AP621" s="2"/>
      <c r="AS621" s="23"/>
      <c r="AT621" s="23"/>
      <c r="AU621" s="3"/>
      <c r="AZ621" s="2"/>
      <c r="BA621" s="4"/>
    </row>
    <row r="622" spans="2:53" x14ac:dyDescent="0.25">
      <c r="B622" s="4"/>
      <c r="D622" s="2"/>
      <c r="E622" s="2"/>
      <c r="F622" s="2"/>
      <c r="G622" s="5"/>
      <c r="H622" s="5"/>
      <c r="I622" s="4"/>
      <c r="T622" s="2"/>
      <c r="X622" s="2"/>
      <c r="AE622" s="2"/>
      <c r="AH622" s="2"/>
      <c r="AI622" s="2"/>
      <c r="AJ622" s="15"/>
      <c r="AK622" s="2"/>
      <c r="AL622" s="2"/>
      <c r="AO622" s="2"/>
      <c r="AP622" s="2"/>
      <c r="AS622" s="23"/>
      <c r="AT622" s="23"/>
      <c r="AU622" s="3"/>
      <c r="AZ622" s="2"/>
      <c r="BA622" s="4"/>
    </row>
    <row r="623" spans="2:53" x14ac:dyDescent="0.25">
      <c r="B623" s="4"/>
      <c r="D623" s="2"/>
      <c r="E623" s="2"/>
      <c r="F623" s="2"/>
      <c r="G623" s="5"/>
      <c r="H623" s="5"/>
      <c r="I623" s="4"/>
      <c r="T623" s="2"/>
      <c r="X623" s="2"/>
      <c r="AE623" s="2"/>
      <c r="AH623" s="2"/>
      <c r="AI623" s="2"/>
      <c r="AJ623" s="15"/>
      <c r="AK623" s="2"/>
      <c r="AL623" s="2"/>
      <c r="AO623" s="2"/>
      <c r="AP623" s="2"/>
      <c r="AS623" s="23"/>
      <c r="AT623" s="23"/>
      <c r="AU623" s="3"/>
      <c r="AZ623" s="2"/>
      <c r="BA623" s="4"/>
    </row>
    <row r="624" spans="2:53" x14ac:dyDescent="0.25">
      <c r="B624" s="4"/>
      <c r="D624" s="2"/>
      <c r="E624" s="2"/>
      <c r="F624" s="2"/>
      <c r="G624" s="5"/>
      <c r="H624" s="5"/>
      <c r="I624" s="4"/>
      <c r="T624" s="2"/>
      <c r="X624" s="2"/>
      <c r="AE624" s="2"/>
      <c r="AH624" s="2"/>
      <c r="AI624" s="2"/>
      <c r="AJ624" s="15"/>
      <c r="AK624" s="2"/>
      <c r="AL624" s="2"/>
      <c r="AO624" s="2"/>
      <c r="AP624" s="2"/>
      <c r="AS624" s="23"/>
      <c r="AT624" s="23"/>
      <c r="AU624" s="3"/>
      <c r="AZ624" s="2"/>
      <c r="BA624" s="4"/>
    </row>
    <row r="625" spans="2:53" x14ac:dyDescent="0.25">
      <c r="B625" s="4"/>
      <c r="D625" s="2"/>
      <c r="E625" s="2"/>
      <c r="F625" s="2"/>
      <c r="G625" s="5"/>
      <c r="H625" s="5"/>
      <c r="I625" s="4"/>
      <c r="T625" s="2"/>
      <c r="X625" s="2"/>
      <c r="AE625" s="2"/>
      <c r="AH625" s="2"/>
      <c r="AI625" s="2"/>
      <c r="AJ625" s="15"/>
      <c r="AK625" s="2"/>
      <c r="AL625" s="2"/>
      <c r="AO625" s="2"/>
      <c r="AP625" s="2"/>
      <c r="AS625" s="23"/>
      <c r="AT625" s="23"/>
      <c r="AU625" s="3"/>
      <c r="AZ625" s="2"/>
      <c r="BA625" s="4"/>
    </row>
    <row r="626" spans="2:53" x14ac:dyDescent="0.25">
      <c r="B626" s="4"/>
      <c r="D626" s="2"/>
      <c r="E626" s="2"/>
      <c r="F626" s="2"/>
      <c r="G626" s="5"/>
      <c r="H626" s="5"/>
      <c r="I626" s="4"/>
      <c r="T626" s="2"/>
      <c r="X626" s="2"/>
      <c r="AE626" s="2"/>
      <c r="AH626" s="2"/>
      <c r="AI626" s="2"/>
      <c r="AJ626" s="15"/>
      <c r="AK626" s="2"/>
      <c r="AL626" s="2"/>
      <c r="AO626" s="2"/>
      <c r="AP626" s="2"/>
      <c r="AS626" s="23"/>
      <c r="AT626" s="23"/>
      <c r="AU626" s="3"/>
      <c r="AZ626" s="2"/>
      <c r="BA626" s="4"/>
    </row>
    <row r="627" spans="2:53" x14ac:dyDescent="0.25">
      <c r="B627" s="4"/>
      <c r="D627" s="2"/>
      <c r="E627" s="2"/>
      <c r="F627" s="2"/>
      <c r="G627" s="5"/>
      <c r="H627" s="5"/>
      <c r="I627" s="4"/>
      <c r="T627" s="2"/>
      <c r="X627" s="2"/>
      <c r="AE627" s="2"/>
      <c r="AH627" s="2"/>
      <c r="AI627" s="2"/>
      <c r="AJ627" s="15"/>
      <c r="AK627" s="2"/>
      <c r="AL627" s="2"/>
      <c r="AO627" s="2"/>
      <c r="AP627" s="2"/>
      <c r="AS627" s="23"/>
      <c r="AT627" s="23"/>
      <c r="AU627" s="3"/>
      <c r="AZ627" s="2"/>
      <c r="BA627" s="4"/>
    </row>
    <row r="628" spans="2:53" x14ac:dyDescent="0.25">
      <c r="B628" s="4"/>
      <c r="D628" s="2"/>
      <c r="E628" s="2"/>
      <c r="F628" s="2"/>
      <c r="G628" s="5"/>
      <c r="H628" s="5"/>
      <c r="I628" s="4"/>
      <c r="T628" s="2"/>
      <c r="X628" s="2"/>
      <c r="AE628" s="2"/>
      <c r="AH628" s="2"/>
      <c r="AI628" s="2"/>
      <c r="AJ628" s="15"/>
      <c r="AK628" s="2"/>
      <c r="AL628" s="2"/>
      <c r="AO628" s="2"/>
      <c r="AP628" s="2"/>
      <c r="AS628" s="23"/>
      <c r="AT628" s="23"/>
      <c r="AU628" s="3"/>
      <c r="AZ628" s="2"/>
      <c r="BA628" s="4"/>
    </row>
    <row r="629" spans="2:53" x14ac:dyDescent="0.25">
      <c r="B629" s="4"/>
      <c r="D629" s="2"/>
      <c r="E629" s="2"/>
      <c r="F629" s="2"/>
      <c r="G629" s="5"/>
      <c r="H629" s="5"/>
      <c r="I629" s="4"/>
      <c r="T629" s="2"/>
      <c r="X629" s="2"/>
      <c r="AE629" s="2"/>
      <c r="AH629" s="2"/>
      <c r="AI629" s="2"/>
      <c r="AJ629" s="15"/>
      <c r="AK629" s="2"/>
      <c r="AL629" s="2"/>
      <c r="AO629" s="2"/>
      <c r="AP629" s="2"/>
      <c r="AS629" s="23"/>
      <c r="AT629" s="23"/>
      <c r="AU629" s="3"/>
      <c r="AZ629" s="2"/>
      <c r="BA629" s="4"/>
    </row>
    <row r="630" spans="2:53" x14ac:dyDescent="0.25">
      <c r="B630" s="4"/>
      <c r="D630" s="2"/>
      <c r="E630" s="2"/>
      <c r="F630" s="2"/>
      <c r="G630" s="5"/>
      <c r="H630" s="5"/>
      <c r="I630" s="4"/>
      <c r="T630" s="2"/>
      <c r="X630" s="2"/>
      <c r="AE630" s="2"/>
      <c r="AH630" s="2"/>
      <c r="AI630" s="2"/>
      <c r="AJ630" s="15"/>
      <c r="AK630" s="2"/>
      <c r="AL630" s="2"/>
      <c r="AO630" s="2"/>
      <c r="AP630" s="2"/>
      <c r="AS630" s="23"/>
      <c r="AT630" s="23"/>
      <c r="AU630" s="3"/>
      <c r="AZ630" s="2"/>
      <c r="BA630" s="4"/>
    </row>
    <row r="631" spans="2:53" x14ac:dyDescent="0.25">
      <c r="B631" s="4"/>
      <c r="D631" s="2"/>
      <c r="E631" s="2"/>
      <c r="F631" s="2"/>
      <c r="G631" s="5"/>
      <c r="H631" s="5"/>
      <c r="I631" s="4"/>
      <c r="T631" s="2"/>
      <c r="X631" s="2"/>
      <c r="AE631" s="2"/>
      <c r="AH631" s="2"/>
      <c r="AI631" s="2"/>
      <c r="AJ631" s="15"/>
      <c r="AK631" s="2"/>
      <c r="AL631" s="2"/>
      <c r="AO631" s="2"/>
      <c r="AP631" s="2"/>
      <c r="AS631" s="23"/>
      <c r="AT631" s="23"/>
      <c r="AU631" s="3"/>
      <c r="AZ631" s="2"/>
      <c r="BA631" s="4"/>
    </row>
    <row r="632" spans="2:53" x14ac:dyDescent="0.25">
      <c r="B632" s="4"/>
      <c r="D632" s="2"/>
      <c r="E632" s="2"/>
      <c r="F632" s="2"/>
      <c r="G632" s="5"/>
      <c r="H632" s="5"/>
      <c r="I632" s="4"/>
      <c r="T632" s="2"/>
      <c r="X632" s="2"/>
      <c r="AE632" s="2"/>
      <c r="AH632" s="2"/>
      <c r="AI632" s="2"/>
      <c r="AJ632" s="15"/>
      <c r="AK632" s="2"/>
      <c r="AL632" s="2"/>
      <c r="AO632" s="2"/>
      <c r="AP632" s="2"/>
      <c r="AS632" s="23"/>
      <c r="AT632" s="23"/>
      <c r="AU632" s="3"/>
      <c r="AZ632" s="2"/>
      <c r="BA632" s="4"/>
    </row>
    <row r="633" spans="2:53" x14ac:dyDescent="0.25">
      <c r="B633" s="4"/>
      <c r="D633" s="2"/>
      <c r="E633" s="2"/>
      <c r="F633" s="2"/>
      <c r="G633" s="5"/>
      <c r="H633" s="5"/>
      <c r="I633" s="4"/>
      <c r="T633" s="2"/>
      <c r="X633" s="2"/>
      <c r="AE633" s="2"/>
      <c r="AH633" s="2"/>
      <c r="AI633" s="2"/>
      <c r="AJ633" s="15"/>
      <c r="AK633" s="2"/>
      <c r="AL633" s="2"/>
      <c r="AO633" s="2"/>
      <c r="AP633" s="2"/>
      <c r="AS633" s="23"/>
      <c r="AT633" s="23"/>
      <c r="AU633" s="3"/>
      <c r="AZ633" s="2"/>
      <c r="BA633" s="4"/>
    </row>
    <row r="634" spans="2:53" x14ac:dyDescent="0.25">
      <c r="B634" s="4"/>
      <c r="D634" s="2"/>
      <c r="E634" s="2"/>
      <c r="F634" s="2"/>
      <c r="G634" s="5"/>
      <c r="H634" s="5"/>
      <c r="I634" s="4"/>
      <c r="T634" s="2"/>
      <c r="X634" s="2"/>
      <c r="AE634" s="2"/>
      <c r="AH634" s="2"/>
      <c r="AI634" s="2"/>
      <c r="AJ634" s="15"/>
      <c r="AK634" s="2"/>
      <c r="AL634" s="2"/>
      <c r="AO634" s="2"/>
      <c r="AP634" s="2"/>
      <c r="AS634" s="23"/>
      <c r="AT634" s="23"/>
      <c r="AU634" s="3"/>
      <c r="AZ634" s="2"/>
      <c r="BA634" s="4"/>
    </row>
    <row r="635" spans="2:53" x14ac:dyDescent="0.25">
      <c r="B635" s="4"/>
      <c r="D635" s="2"/>
      <c r="E635" s="2"/>
      <c r="F635" s="2"/>
      <c r="G635" s="5"/>
      <c r="H635" s="5"/>
      <c r="I635" s="4"/>
      <c r="T635" s="2"/>
      <c r="X635" s="2"/>
      <c r="AE635" s="2"/>
      <c r="AH635" s="2"/>
      <c r="AI635" s="2"/>
      <c r="AJ635" s="15"/>
      <c r="AK635" s="2"/>
      <c r="AL635" s="2"/>
      <c r="AO635" s="2"/>
      <c r="AP635" s="2"/>
      <c r="AS635" s="23"/>
      <c r="AT635" s="23"/>
      <c r="AU635" s="3"/>
      <c r="AZ635" s="2"/>
      <c r="BA635" s="4"/>
    </row>
    <row r="636" spans="2:53" x14ac:dyDescent="0.25">
      <c r="B636" s="4"/>
      <c r="D636" s="2"/>
      <c r="E636" s="2"/>
      <c r="F636" s="2"/>
      <c r="G636" s="5"/>
      <c r="H636" s="5"/>
      <c r="I636" s="4"/>
      <c r="T636" s="2"/>
      <c r="X636" s="2"/>
      <c r="AE636" s="2"/>
      <c r="AH636" s="2"/>
      <c r="AI636" s="2"/>
      <c r="AJ636" s="15"/>
      <c r="AK636" s="2"/>
      <c r="AL636" s="2"/>
      <c r="AO636" s="2"/>
      <c r="AP636" s="2"/>
      <c r="AS636" s="23"/>
      <c r="AT636" s="23"/>
      <c r="AU636" s="3"/>
      <c r="AZ636" s="2"/>
      <c r="BA636" s="4"/>
    </row>
    <row r="637" spans="2:53" x14ac:dyDescent="0.25">
      <c r="B637" s="4"/>
      <c r="D637" s="2"/>
      <c r="E637" s="2"/>
      <c r="F637" s="2"/>
      <c r="G637" s="5"/>
      <c r="H637" s="5"/>
      <c r="I637" s="4"/>
      <c r="T637" s="2"/>
      <c r="X637" s="2"/>
      <c r="AE637" s="2"/>
      <c r="AH637" s="2"/>
      <c r="AI637" s="2"/>
      <c r="AJ637" s="15"/>
      <c r="AK637" s="2"/>
      <c r="AL637" s="2"/>
      <c r="AO637" s="2"/>
      <c r="AP637" s="2"/>
      <c r="AS637" s="23"/>
      <c r="AT637" s="23"/>
      <c r="AU637" s="3"/>
      <c r="AZ637" s="2"/>
      <c r="BA637" s="4"/>
    </row>
    <row r="638" spans="2:53" x14ac:dyDescent="0.25">
      <c r="B638" s="4"/>
      <c r="D638" s="2"/>
      <c r="E638" s="2"/>
      <c r="F638" s="2"/>
      <c r="G638" s="5"/>
      <c r="H638" s="5"/>
      <c r="I638" s="4"/>
      <c r="T638" s="2"/>
      <c r="X638" s="2"/>
      <c r="AE638" s="2"/>
      <c r="AH638" s="2"/>
      <c r="AI638" s="2"/>
      <c r="AJ638" s="15"/>
      <c r="AK638" s="2"/>
      <c r="AL638" s="2"/>
      <c r="AO638" s="2"/>
      <c r="AP638" s="2"/>
      <c r="AS638" s="23"/>
      <c r="AT638" s="23"/>
      <c r="AU638" s="3"/>
      <c r="AZ638" s="2"/>
      <c r="BA638" s="4"/>
    </row>
    <row r="639" spans="2:53" x14ac:dyDescent="0.25">
      <c r="B639" s="4"/>
      <c r="D639" s="2"/>
      <c r="E639" s="2"/>
      <c r="F639" s="2"/>
      <c r="G639" s="5"/>
      <c r="H639" s="5"/>
      <c r="I639" s="4"/>
      <c r="T639" s="2"/>
      <c r="X639" s="2"/>
      <c r="AE639" s="2"/>
      <c r="AH639" s="2"/>
      <c r="AI639" s="2"/>
      <c r="AJ639" s="15"/>
      <c r="AK639" s="2"/>
      <c r="AL639" s="2"/>
      <c r="AO639" s="2"/>
      <c r="AP639" s="2"/>
      <c r="AS639" s="23"/>
      <c r="AT639" s="23"/>
      <c r="AU639" s="3"/>
      <c r="AZ639" s="2"/>
      <c r="BA639" s="4"/>
    </row>
    <row r="640" spans="2:53" x14ac:dyDescent="0.25">
      <c r="B640" s="4"/>
      <c r="D640" s="2"/>
      <c r="E640" s="2"/>
      <c r="F640" s="2"/>
      <c r="G640" s="5"/>
      <c r="H640" s="5"/>
      <c r="I640" s="4"/>
      <c r="T640" s="2"/>
      <c r="X640" s="2"/>
      <c r="AE640" s="2"/>
      <c r="AH640" s="2"/>
      <c r="AI640" s="2"/>
      <c r="AJ640" s="15"/>
      <c r="AK640" s="2"/>
      <c r="AL640" s="2"/>
      <c r="AO640" s="2"/>
      <c r="AP640" s="2"/>
      <c r="AS640" s="23"/>
      <c r="AT640" s="23"/>
      <c r="AU640" s="3"/>
      <c r="AZ640" s="2"/>
      <c r="BA640" s="4"/>
    </row>
    <row r="641" spans="2:53" x14ac:dyDescent="0.25">
      <c r="B641" s="4"/>
      <c r="D641" s="2"/>
      <c r="E641" s="2"/>
      <c r="F641" s="2"/>
      <c r="G641" s="5"/>
      <c r="H641" s="5"/>
      <c r="I641" s="4"/>
      <c r="T641" s="2"/>
      <c r="X641" s="2"/>
      <c r="AE641" s="2"/>
      <c r="AH641" s="2"/>
      <c r="AI641" s="2"/>
      <c r="AJ641" s="15"/>
      <c r="AK641" s="2"/>
      <c r="AL641" s="2"/>
      <c r="AO641" s="2"/>
      <c r="AP641" s="2"/>
      <c r="AS641" s="23"/>
      <c r="AT641" s="23"/>
      <c r="AU641" s="3"/>
      <c r="AZ641" s="2"/>
      <c r="BA641" s="4"/>
    </row>
    <row r="642" spans="2:53" x14ac:dyDescent="0.25">
      <c r="B642" s="4"/>
      <c r="D642" s="2"/>
      <c r="E642" s="2"/>
      <c r="F642" s="2"/>
      <c r="G642" s="5"/>
      <c r="H642" s="5"/>
      <c r="I642" s="4"/>
      <c r="T642" s="2"/>
      <c r="X642" s="2"/>
      <c r="AE642" s="2"/>
      <c r="AH642" s="2"/>
      <c r="AI642" s="2"/>
      <c r="AJ642" s="15"/>
      <c r="AK642" s="2"/>
      <c r="AL642" s="2"/>
      <c r="AO642" s="2"/>
      <c r="AP642" s="2"/>
      <c r="AS642" s="23"/>
      <c r="AT642" s="23"/>
      <c r="AU642" s="3"/>
      <c r="AZ642" s="2"/>
      <c r="BA642" s="4"/>
    </row>
    <row r="643" spans="2:53" x14ac:dyDescent="0.25">
      <c r="B643" s="4"/>
      <c r="D643" s="2"/>
      <c r="E643" s="2"/>
      <c r="F643" s="2"/>
      <c r="G643" s="5"/>
      <c r="H643" s="5"/>
      <c r="I643" s="4"/>
      <c r="T643" s="2"/>
      <c r="X643" s="2"/>
      <c r="AE643" s="2"/>
      <c r="AH643" s="2"/>
      <c r="AI643" s="2"/>
      <c r="AJ643" s="15"/>
      <c r="AK643" s="2"/>
      <c r="AL643" s="2"/>
      <c r="AO643" s="2"/>
      <c r="AP643" s="2"/>
      <c r="AS643" s="23"/>
      <c r="AT643" s="23"/>
      <c r="AU643" s="3"/>
      <c r="AZ643" s="2"/>
      <c r="BA643" s="4"/>
    </row>
    <row r="644" spans="2:53" x14ac:dyDescent="0.25">
      <c r="B644" s="4"/>
      <c r="D644" s="2"/>
      <c r="E644" s="2"/>
      <c r="F644" s="2"/>
      <c r="G644" s="5"/>
      <c r="H644" s="5"/>
      <c r="I644" s="4"/>
      <c r="T644" s="2"/>
      <c r="X644" s="2"/>
      <c r="AE644" s="2"/>
      <c r="AH644" s="2"/>
      <c r="AI644" s="2"/>
      <c r="AJ644" s="15"/>
      <c r="AK644" s="2"/>
      <c r="AL644" s="2"/>
      <c r="AO644" s="2"/>
      <c r="AP644" s="2"/>
      <c r="AS644" s="23"/>
      <c r="AT644" s="23"/>
      <c r="AU644" s="3"/>
      <c r="AZ644" s="2"/>
      <c r="BA644" s="4"/>
    </row>
    <row r="645" spans="2:53" x14ac:dyDescent="0.25">
      <c r="B645" s="4"/>
      <c r="D645" s="2"/>
      <c r="E645" s="2"/>
      <c r="F645" s="2"/>
      <c r="G645" s="5"/>
      <c r="H645" s="5"/>
      <c r="I645" s="4"/>
      <c r="T645" s="2"/>
      <c r="X645" s="2"/>
      <c r="AE645" s="2"/>
      <c r="AH645" s="2"/>
      <c r="AI645" s="2"/>
      <c r="AJ645" s="15"/>
      <c r="AK645" s="2"/>
      <c r="AL645" s="2"/>
      <c r="AO645" s="2"/>
      <c r="AP645" s="2"/>
      <c r="AS645" s="23"/>
      <c r="AT645" s="23"/>
      <c r="AU645" s="3"/>
      <c r="AZ645" s="2"/>
      <c r="BA645" s="4"/>
    </row>
    <row r="646" spans="2:53" x14ac:dyDescent="0.25">
      <c r="B646" s="4"/>
      <c r="D646" s="2"/>
      <c r="E646" s="2"/>
      <c r="F646" s="2"/>
      <c r="G646" s="5"/>
      <c r="H646" s="5"/>
      <c r="I646" s="4"/>
      <c r="T646" s="2"/>
      <c r="X646" s="2"/>
      <c r="AE646" s="2"/>
      <c r="AH646" s="2"/>
      <c r="AI646" s="2"/>
      <c r="AJ646" s="15"/>
      <c r="AK646" s="2"/>
      <c r="AL646" s="2"/>
      <c r="AO646" s="2"/>
      <c r="AP646" s="2"/>
      <c r="AS646" s="23"/>
      <c r="AT646" s="23"/>
      <c r="AU646" s="3"/>
      <c r="AZ646" s="2"/>
      <c r="BA646" s="4"/>
    </row>
    <row r="647" spans="2:53" x14ac:dyDescent="0.25">
      <c r="B647" s="4"/>
      <c r="D647" s="2"/>
      <c r="E647" s="2"/>
      <c r="F647" s="2"/>
      <c r="G647" s="5"/>
      <c r="H647" s="5"/>
      <c r="I647" s="4"/>
      <c r="T647" s="2"/>
      <c r="X647" s="2"/>
      <c r="AE647" s="2"/>
      <c r="AH647" s="2"/>
      <c r="AI647" s="2"/>
      <c r="AJ647" s="15"/>
      <c r="AK647" s="2"/>
      <c r="AL647" s="2"/>
      <c r="AO647" s="2"/>
      <c r="AP647" s="2"/>
      <c r="AS647" s="23"/>
      <c r="AT647" s="23"/>
      <c r="AU647" s="3"/>
      <c r="AZ647" s="2"/>
      <c r="BA647" s="4"/>
    </row>
    <row r="648" spans="2:53" x14ac:dyDescent="0.25">
      <c r="B648" s="4"/>
      <c r="D648" s="2"/>
      <c r="E648" s="2"/>
      <c r="F648" s="2"/>
      <c r="G648" s="5"/>
      <c r="H648" s="5"/>
      <c r="I648" s="4"/>
      <c r="T648" s="2"/>
      <c r="X648" s="2"/>
      <c r="AE648" s="2"/>
      <c r="AH648" s="2"/>
      <c r="AI648" s="2"/>
      <c r="AJ648" s="15"/>
      <c r="AK648" s="2"/>
      <c r="AL648" s="2"/>
      <c r="AO648" s="2"/>
      <c r="AP648" s="2"/>
      <c r="AS648" s="23"/>
      <c r="AT648" s="23"/>
      <c r="AU648" s="3"/>
      <c r="AZ648" s="2"/>
      <c r="BA648" s="4"/>
    </row>
    <row r="649" spans="2:53" x14ac:dyDescent="0.25">
      <c r="B649" s="4"/>
      <c r="D649" s="2"/>
      <c r="E649" s="2"/>
      <c r="F649" s="2"/>
      <c r="G649" s="5"/>
      <c r="H649" s="5"/>
      <c r="I649" s="4"/>
      <c r="T649" s="2"/>
      <c r="X649" s="2"/>
      <c r="AE649" s="2"/>
      <c r="AH649" s="2"/>
      <c r="AI649" s="2"/>
      <c r="AJ649" s="15"/>
      <c r="AK649" s="2"/>
      <c r="AL649" s="2"/>
      <c r="AO649" s="2"/>
      <c r="AP649" s="2"/>
      <c r="AS649" s="23"/>
      <c r="AT649" s="23"/>
      <c r="AU649" s="3"/>
      <c r="AZ649" s="2"/>
      <c r="BA649" s="4"/>
    </row>
    <row r="650" spans="2:53" x14ac:dyDescent="0.25">
      <c r="B650" s="4"/>
      <c r="D650" s="2"/>
      <c r="E650" s="2"/>
      <c r="F650" s="2"/>
      <c r="G650" s="5"/>
      <c r="H650" s="5"/>
      <c r="I650" s="4"/>
      <c r="T650" s="2"/>
      <c r="X650" s="2"/>
      <c r="AE650" s="2"/>
      <c r="AH650" s="2"/>
      <c r="AI650" s="2"/>
      <c r="AJ650" s="15"/>
      <c r="AK650" s="2"/>
      <c r="AL650" s="2"/>
      <c r="AO650" s="2"/>
      <c r="AP650" s="2"/>
      <c r="AS650" s="23"/>
      <c r="AT650" s="23"/>
      <c r="AU650" s="3"/>
      <c r="AZ650" s="2"/>
      <c r="BA650" s="4"/>
    </row>
    <row r="651" spans="2:53" x14ac:dyDescent="0.25">
      <c r="B651" s="4"/>
      <c r="D651" s="2"/>
      <c r="E651" s="2"/>
      <c r="F651" s="2"/>
      <c r="G651" s="5"/>
      <c r="H651" s="5"/>
      <c r="I651" s="4"/>
      <c r="T651" s="2"/>
      <c r="X651" s="2"/>
      <c r="AE651" s="2"/>
      <c r="AH651" s="2"/>
      <c r="AI651" s="2"/>
      <c r="AJ651" s="15"/>
      <c r="AK651" s="2"/>
      <c r="AL651" s="2"/>
      <c r="AO651" s="2"/>
      <c r="AP651" s="2"/>
      <c r="AS651" s="23"/>
      <c r="AT651" s="23"/>
      <c r="AU651" s="3"/>
      <c r="AZ651" s="2"/>
      <c r="BA651" s="4"/>
    </row>
    <row r="652" spans="2:53" x14ac:dyDescent="0.25">
      <c r="B652" s="4"/>
      <c r="D652" s="2"/>
      <c r="E652" s="2"/>
      <c r="F652" s="2"/>
      <c r="G652" s="5"/>
      <c r="H652" s="5"/>
      <c r="I652" s="4"/>
      <c r="T652" s="2"/>
      <c r="X652" s="2"/>
      <c r="AE652" s="2"/>
      <c r="AH652" s="2"/>
      <c r="AI652" s="2"/>
      <c r="AJ652" s="15"/>
      <c r="AK652" s="2"/>
      <c r="AL652" s="2"/>
      <c r="AO652" s="2"/>
      <c r="AP652" s="2"/>
      <c r="AS652" s="23"/>
      <c r="AT652" s="23"/>
      <c r="AU652" s="3"/>
      <c r="AZ652" s="2"/>
      <c r="BA652" s="4"/>
    </row>
    <row r="653" spans="2:53" x14ac:dyDescent="0.25">
      <c r="B653" s="4"/>
      <c r="D653" s="2"/>
      <c r="E653" s="2"/>
      <c r="F653" s="2"/>
      <c r="G653" s="5"/>
      <c r="H653" s="5"/>
      <c r="I653" s="4"/>
      <c r="T653" s="2"/>
      <c r="X653" s="2"/>
      <c r="AE653" s="2"/>
      <c r="AH653" s="2"/>
      <c r="AI653" s="2"/>
      <c r="AJ653" s="15"/>
      <c r="AK653" s="2"/>
      <c r="AL653" s="2"/>
      <c r="AO653" s="2"/>
      <c r="AP653" s="2"/>
      <c r="AS653" s="23"/>
      <c r="AT653" s="23"/>
      <c r="AU653" s="3"/>
      <c r="AZ653" s="2"/>
      <c r="BA653" s="4"/>
    </row>
    <row r="654" spans="2:53" x14ac:dyDescent="0.25">
      <c r="B654" s="4"/>
      <c r="D654" s="2"/>
      <c r="E654" s="2"/>
      <c r="F654" s="2"/>
      <c r="G654" s="5"/>
      <c r="H654" s="5"/>
      <c r="I654" s="4"/>
      <c r="T654" s="2"/>
      <c r="X654" s="2"/>
      <c r="AE654" s="2"/>
      <c r="AH654" s="2"/>
      <c r="AI654" s="2"/>
      <c r="AJ654" s="15"/>
      <c r="AK654" s="2"/>
      <c r="AL654" s="2"/>
      <c r="AO654" s="2"/>
      <c r="AP654" s="2"/>
      <c r="AS654" s="23"/>
      <c r="AT654" s="23"/>
      <c r="AU654" s="3"/>
      <c r="AZ654" s="2"/>
      <c r="BA654" s="4"/>
    </row>
    <row r="655" spans="2:53" x14ac:dyDescent="0.25">
      <c r="B655" s="4"/>
      <c r="D655" s="2"/>
      <c r="E655" s="2"/>
      <c r="F655" s="2"/>
      <c r="G655" s="5"/>
      <c r="H655" s="5"/>
      <c r="I655" s="4"/>
      <c r="T655" s="2"/>
      <c r="X655" s="2"/>
      <c r="AE655" s="2"/>
      <c r="AH655" s="2"/>
      <c r="AI655" s="2"/>
      <c r="AJ655" s="15"/>
      <c r="AK655" s="2"/>
      <c r="AL655" s="2"/>
      <c r="AO655" s="2"/>
      <c r="AP655" s="2"/>
      <c r="AS655" s="23"/>
      <c r="AT655" s="23"/>
      <c r="AU655" s="3"/>
      <c r="AZ655" s="2"/>
      <c r="BA655" s="4"/>
    </row>
    <row r="656" spans="2:53" x14ac:dyDescent="0.25">
      <c r="B656" s="4"/>
      <c r="D656" s="2"/>
      <c r="E656" s="2"/>
      <c r="F656" s="2"/>
      <c r="G656" s="5"/>
      <c r="H656" s="5"/>
      <c r="I656" s="4"/>
      <c r="T656" s="2"/>
      <c r="X656" s="2"/>
      <c r="AE656" s="2"/>
      <c r="AH656" s="2"/>
      <c r="AI656" s="2"/>
      <c r="AJ656" s="15"/>
      <c r="AK656" s="2"/>
      <c r="AL656" s="2"/>
      <c r="AO656" s="2"/>
      <c r="AP656" s="2"/>
      <c r="AS656" s="23"/>
      <c r="AT656" s="23"/>
      <c r="AU656" s="3"/>
      <c r="AZ656" s="2"/>
      <c r="BA656" s="4"/>
    </row>
    <row r="657" spans="2:53" x14ac:dyDescent="0.25">
      <c r="B657" s="4"/>
      <c r="D657" s="2"/>
      <c r="E657" s="2"/>
      <c r="F657" s="2"/>
      <c r="G657" s="5"/>
      <c r="H657" s="5"/>
      <c r="I657" s="4"/>
      <c r="T657" s="2"/>
      <c r="X657" s="2"/>
      <c r="AE657" s="2"/>
      <c r="AH657" s="2"/>
      <c r="AI657" s="2"/>
      <c r="AJ657" s="15"/>
      <c r="AK657" s="2"/>
      <c r="AL657" s="2"/>
      <c r="AO657" s="2"/>
      <c r="AP657" s="2"/>
      <c r="AS657" s="23"/>
      <c r="AT657" s="23"/>
      <c r="AU657" s="3"/>
      <c r="AZ657" s="2"/>
      <c r="BA657" s="4"/>
    </row>
    <row r="658" spans="2:53" x14ac:dyDescent="0.25">
      <c r="B658" s="4"/>
      <c r="D658" s="2"/>
      <c r="E658" s="2"/>
      <c r="F658" s="2"/>
      <c r="G658" s="5"/>
      <c r="H658" s="5"/>
      <c r="I658" s="4"/>
      <c r="T658" s="2"/>
      <c r="X658" s="2"/>
      <c r="AE658" s="2"/>
      <c r="AH658" s="2"/>
      <c r="AI658" s="2"/>
      <c r="AJ658" s="15"/>
      <c r="AK658" s="2"/>
      <c r="AL658" s="2"/>
      <c r="AO658" s="2"/>
      <c r="AP658" s="2"/>
      <c r="AS658" s="23"/>
      <c r="AT658" s="23"/>
      <c r="AU658" s="3"/>
      <c r="AZ658" s="2"/>
      <c r="BA658" s="4"/>
    </row>
    <row r="659" spans="2:53" x14ac:dyDescent="0.25">
      <c r="B659" s="4"/>
      <c r="D659" s="2"/>
      <c r="E659" s="2"/>
      <c r="F659" s="2"/>
      <c r="G659" s="5"/>
      <c r="H659" s="5"/>
      <c r="I659" s="4"/>
      <c r="T659" s="2"/>
      <c r="X659" s="2"/>
      <c r="AE659" s="2"/>
      <c r="AH659" s="2"/>
      <c r="AI659" s="2"/>
      <c r="AJ659" s="15"/>
      <c r="AK659" s="2"/>
      <c r="AL659" s="2"/>
      <c r="AO659" s="2"/>
      <c r="AP659" s="2"/>
      <c r="AS659" s="23"/>
      <c r="AT659" s="23"/>
      <c r="AU659" s="3"/>
      <c r="AZ659" s="2"/>
      <c r="BA659" s="4"/>
    </row>
    <row r="660" spans="2:53" x14ac:dyDescent="0.25">
      <c r="B660" s="4"/>
      <c r="D660" s="2"/>
      <c r="E660" s="2"/>
      <c r="F660" s="2"/>
      <c r="G660" s="5"/>
      <c r="H660" s="5"/>
      <c r="I660" s="4"/>
      <c r="T660" s="2"/>
      <c r="X660" s="2"/>
      <c r="AE660" s="2"/>
      <c r="AH660" s="2"/>
      <c r="AI660" s="2"/>
      <c r="AJ660" s="15"/>
      <c r="AK660" s="2"/>
      <c r="AL660" s="2"/>
      <c r="AO660" s="2"/>
      <c r="AP660" s="2"/>
      <c r="AS660" s="23"/>
      <c r="AT660" s="23"/>
      <c r="AU660" s="3"/>
      <c r="AZ660" s="2"/>
      <c r="BA660" s="4"/>
    </row>
    <row r="661" spans="2:53" x14ac:dyDescent="0.25">
      <c r="B661" s="4"/>
      <c r="D661" s="2"/>
      <c r="E661" s="2"/>
      <c r="F661" s="2"/>
      <c r="G661" s="5"/>
      <c r="H661" s="5"/>
      <c r="I661" s="4"/>
      <c r="T661" s="2"/>
      <c r="X661" s="2"/>
      <c r="AE661" s="2"/>
      <c r="AH661" s="2"/>
      <c r="AI661" s="2"/>
      <c r="AJ661" s="15"/>
      <c r="AK661" s="2"/>
      <c r="AL661" s="2"/>
      <c r="AO661" s="2"/>
      <c r="AP661" s="2"/>
      <c r="AS661" s="23"/>
      <c r="AT661" s="23"/>
      <c r="AU661" s="3"/>
      <c r="AZ661" s="2"/>
      <c r="BA661" s="4"/>
    </row>
    <row r="662" spans="2:53" x14ac:dyDescent="0.25">
      <c r="B662" s="4"/>
      <c r="D662" s="2"/>
      <c r="E662" s="2"/>
      <c r="F662" s="2"/>
      <c r="G662" s="5"/>
      <c r="H662" s="5"/>
      <c r="I662" s="4"/>
      <c r="T662" s="2"/>
      <c r="X662" s="2"/>
      <c r="AE662" s="2"/>
      <c r="AH662" s="2"/>
      <c r="AI662" s="2"/>
      <c r="AJ662" s="15"/>
      <c r="AK662" s="2"/>
      <c r="AL662" s="2"/>
      <c r="AO662" s="2"/>
      <c r="AP662" s="2"/>
      <c r="AS662" s="23"/>
      <c r="AT662" s="23"/>
      <c r="AU662" s="3"/>
      <c r="AZ662" s="2"/>
      <c r="BA662" s="4"/>
    </row>
    <row r="663" spans="2:53" x14ac:dyDescent="0.25">
      <c r="B663" s="4"/>
      <c r="D663" s="2"/>
      <c r="E663" s="2"/>
      <c r="F663" s="2"/>
      <c r="G663" s="5"/>
      <c r="H663" s="5"/>
      <c r="I663" s="4"/>
      <c r="T663" s="2"/>
      <c r="X663" s="2"/>
      <c r="AE663" s="2"/>
      <c r="AH663" s="2"/>
      <c r="AI663" s="2"/>
      <c r="AJ663" s="15"/>
      <c r="AK663" s="2"/>
      <c r="AL663" s="2"/>
      <c r="AO663" s="2"/>
      <c r="AP663" s="2"/>
      <c r="AS663" s="23"/>
      <c r="AT663" s="23"/>
      <c r="AU663" s="3"/>
      <c r="AZ663" s="2"/>
      <c r="BA663" s="4"/>
    </row>
    <row r="664" spans="2:53" x14ac:dyDescent="0.25">
      <c r="B664" s="4"/>
      <c r="D664" s="2"/>
      <c r="E664" s="2"/>
      <c r="F664" s="2"/>
      <c r="G664" s="5"/>
      <c r="H664" s="5"/>
      <c r="I664" s="4"/>
      <c r="T664" s="2"/>
      <c r="X664" s="2"/>
      <c r="AE664" s="2"/>
      <c r="AH664" s="2"/>
      <c r="AI664" s="2"/>
      <c r="AJ664" s="15"/>
      <c r="AK664" s="2"/>
      <c r="AL664" s="2"/>
      <c r="AO664" s="2"/>
      <c r="AP664" s="2"/>
      <c r="AS664" s="23"/>
      <c r="AT664" s="23"/>
      <c r="AU664" s="3"/>
      <c r="AZ664" s="2"/>
      <c r="BA664" s="4"/>
    </row>
    <row r="665" spans="2:53" x14ac:dyDescent="0.25">
      <c r="B665" s="4"/>
      <c r="D665" s="2"/>
      <c r="E665" s="2"/>
      <c r="F665" s="2"/>
      <c r="G665" s="5"/>
      <c r="H665" s="5"/>
      <c r="I665" s="4"/>
      <c r="T665" s="2"/>
      <c r="X665" s="2"/>
      <c r="AE665" s="2"/>
      <c r="AH665" s="2"/>
      <c r="AI665" s="2"/>
      <c r="AJ665" s="15"/>
      <c r="AK665" s="2"/>
      <c r="AL665" s="2"/>
      <c r="AO665" s="2"/>
      <c r="AP665" s="2"/>
      <c r="AS665" s="23"/>
      <c r="AT665" s="23"/>
      <c r="AU665" s="3"/>
      <c r="AZ665" s="2"/>
      <c r="BA665" s="4"/>
    </row>
    <row r="666" spans="2:53" x14ac:dyDescent="0.25">
      <c r="B666" s="4"/>
      <c r="D666" s="2"/>
      <c r="E666" s="2"/>
      <c r="F666" s="2"/>
      <c r="G666" s="5"/>
      <c r="H666" s="5"/>
      <c r="I666" s="4"/>
      <c r="T666" s="2"/>
      <c r="X666" s="2"/>
      <c r="AE666" s="2"/>
      <c r="AH666" s="2"/>
      <c r="AI666" s="2"/>
      <c r="AJ666" s="15"/>
      <c r="AK666" s="2"/>
      <c r="AL666" s="2"/>
      <c r="AO666" s="2"/>
      <c r="AP666" s="2"/>
      <c r="AS666" s="23"/>
      <c r="AT666" s="23"/>
      <c r="AU666" s="3"/>
      <c r="AZ666" s="2"/>
      <c r="BA666" s="4"/>
    </row>
    <row r="667" spans="2:53" x14ac:dyDescent="0.25">
      <c r="B667" s="4"/>
      <c r="D667" s="2"/>
      <c r="E667" s="2"/>
      <c r="F667" s="2"/>
      <c r="G667" s="5"/>
      <c r="H667" s="5"/>
      <c r="I667" s="4"/>
      <c r="T667" s="2"/>
      <c r="X667" s="2"/>
      <c r="AE667" s="2"/>
      <c r="AH667" s="2"/>
      <c r="AI667" s="2"/>
      <c r="AJ667" s="15"/>
      <c r="AK667" s="2"/>
      <c r="AL667" s="2"/>
      <c r="AO667" s="2"/>
      <c r="AP667" s="2"/>
      <c r="AS667" s="23"/>
      <c r="AT667" s="23"/>
      <c r="AU667" s="3"/>
      <c r="AZ667" s="2"/>
      <c r="BA667" s="4"/>
    </row>
    <row r="668" spans="2:53" x14ac:dyDescent="0.25">
      <c r="B668" s="4"/>
      <c r="D668" s="2"/>
      <c r="E668" s="2"/>
      <c r="F668" s="2"/>
      <c r="G668" s="5"/>
      <c r="H668" s="5"/>
      <c r="I668" s="4"/>
      <c r="T668" s="2"/>
      <c r="X668" s="2"/>
      <c r="AE668" s="2"/>
      <c r="AH668" s="2"/>
      <c r="AI668" s="2"/>
      <c r="AJ668" s="15"/>
      <c r="AK668" s="2"/>
      <c r="AL668" s="2"/>
      <c r="AO668" s="2"/>
      <c r="AP668" s="2"/>
      <c r="AS668" s="23"/>
      <c r="AT668" s="23"/>
      <c r="AU668" s="3"/>
      <c r="AZ668" s="2"/>
      <c r="BA668" s="4"/>
    </row>
    <row r="669" spans="2:53" x14ac:dyDescent="0.25">
      <c r="B669" s="4"/>
      <c r="D669" s="2"/>
      <c r="E669" s="2"/>
      <c r="F669" s="2"/>
      <c r="G669" s="5"/>
      <c r="H669" s="5"/>
      <c r="I669" s="4"/>
      <c r="T669" s="2"/>
      <c r="X669" s="2"/>
      <c r="AE669" s="2"/>
      <c r="AH669" s="2"/>
      <c r="AI669" s="2"/>
      <c r="AJ669" s="15"/>
      <c r="AK669" s="2"/>
      <c r="AL669" s="2"/>
      <c r="AO669" s="2"/>
      <c r="AP669" s="2"/>
      <c r="AS669" s="23"/>
      <c r="AT669" s="23"/>
      <c r="AU669" s="3"/>
      <c r="AZ669" s="2"/>
      <c r="BA669" s="4"/>
    </row>
    <row r="670" spans="2:53" x14ac:dyDescent="0.25">
      <c r="B670" s="4"/>
      <c r="D670" s="2"/>
      <c r="E670" s="2"/>
      <c r="F670" s="2"/>
      <c r="G670" s="5"/>
      <c r="H670" s="5"/>
      <c r="I670" s="4"/>
      <c r="T670" s="2"/>
      <c r="X670" s="2"/>
      <c r="AE670" s="2"/>
      <c r="AH670" s="2"/>
      <c r="AI670" s="2"/>
      <c r="AJ670" s="15"/>
      <c r="AK670" s="2"/>
      <c r="AL670" s="2"/>
      <c r="AO670" s="2"/>
      <c r="AP670" s="2"/>
      <c r="AS670" s="23"/>
      <c r="AT670" s="23"/>
      <c r="AU670" s="3"/>
      <c r="AZ670" s="2"/>
      <c r="BA670" s="4"/>
    </row>
    <row r="671" spans="2:53" x14ac:dyDescent="0.25">
      <c r="B671" s="4"/>
      <c r="D671" s="2"/>
      <c r="E671" s="2"/>
      <c r="F671" s="2"/>
      <c r="G671" s="5"/>
      <c r="H671" s="5"/>
      <c r="I671" s="4"/>
      <c r="T671" s="2"/>
      <c r="X671" s="2"/>
      <c r="AE671" s="2"/>
      <c r="AH671" s="2"/>
      <c r="AI671" s="2"/>
      <c r="AJ671" s="15"/>
      <c r="AK671" s="2"/>
      <c r="AL671" s="2"/>
      <c r="AO671" s="2"/>
      <c r="AP671" s="2"/>
      <c r="AS671" s="23"/>
      <c r="AT671" s="23"/>
      <c r="AU671" s="3"/>
      <c r="AZ671" s="2"/>
      <c r="BA671" s="4"/>
    </row>
    <row r="672" spans="2:53" x14ac:dyDescent="0.25">
      <c r="B672" s="4"/>
      <c r="D672" s="2"/>
      <c r="E672" s="2"/>
      <c r="F672" s="2"/>
      <c r="G672" s="5"/>
      <c r="H672" s="5"/>
      <c r="I672" s="4"/>
      <c r="T672" s="2"/>
      <c r="X672" s="2"/>
      <c r="AE672" s="2"/>
      <c r="AH672" s="2"/>
      <c r="AI672" s="2"/>
      <c r="AJ672" s="15"/>
      <c r="AK672" s="2"/>
      <c r="AL672" s="2"/>
      <c r="AO672" s="2"/>
      <c r="AP672" s="2"/>
      <c r="AS672" s="23"/>
      <c r="AT672" s="23"/>
      <c r="AU672" s="3"/>
      <c r="AZ672" s="2"/>
      <c r="BA672" s="4"/>
    </row>
    <row r="673" spans="2:53" x14ac:dyDescent="0.25">
      <c r="B673" s="4"/>
      <c r="D673" s="2"/>
      <c r="E673" s="2"/>
      <c r="F673" s="2"/>
      <c r="G673" s="5"/>
      <c r="H673" s="5"/>
      <c r="I673" s="4"/>
      <c r="T673" s="2"/>
      <c r="X673" s="2"/>
      <c r="AE673" s="2"/>
      <c r="AH673" s="2"/>
      <c r="AI673" s="2"/>
      <c r="AJ673" s="15"/>
      <c r="AK673" s="2"/>
      <c r="AL673" s="2"/>
      <c r="AO673" s="2"/>
      <c r="AP673" s="2"/>
      <c r="AS673" s="23"/>
      <c r="AT673" s="23"/>
      <c r="AU673" s="3"/>
      <c r="AZ673" s="2"/>
      <c r="BA673" s="4"/>
    </row>
    <row r="674" spans="2:53" x14ac:dyDescent="0.25">
      <c r="B674" s="4"/>
      <c r="D674" s="2"/>
      <c r="E674" s="2"/>
      <c r="F674" s="2"/>
      <c r="G674" s="5"/>
      <c r="H674" s="5"/>
      <c r="I674" s="4"/>
      <c r="T674" s="2"/>
      <c r="X674" s="2"/>
      <c r="AE674" s="2"/>
      <c r="AH674" s="2"/>
      <c r="AI674" s="2"/>
      <c r="AJ674" s="15"/>
      <c r="AK674" s="2"/>
      <c r="AL674" s="2"/>
      <c r="AO674" s="2"/>
      <c r="AP674" s="2"/>
      <c r="AS674" s="23"/>
      <c r="AT674" s="23"/>
      <c r="AU674" s="3"/>
      <c r="AZ674" s="2"/>
      <c r="BA674" s="4"/>
    </row>
    <row r="675" spans="2:53" x14ac:dyDescent="0.25">
      <c r="B675" s="4"/>
      <c r="D675" s="2"/>
      <c r="E675" s="2"/>
      <c r="F675" s="2"/>
      <c r="G675" s="5"/>
      <c r="H675" s="5"/>
      <c r="I675" s="4"/>
      <c r="T675" s="2"/>
      <c r="X675" s="2"/>
      <c r="AE675" s="2"/>
      <c r="AH675" s="2"/>
      <c r="AI675" s="2"/>
      <c r="AJ675" s="15"/>
      <c r="AK675" s="2"/>
      <c r="AL675" s="2"/>
      <c r="AO675" s="2"/>
      <c r="AP675" s="2"/>
      <c r="AS675" s="23"/>
      <c r="AT675" s="23"/>
      <c r="AU675" s="3"/>
      <c r="AZ675" s="2"/>
      <c r="BA675" s="4"/>
    </row>
    <row r="676" spans="2:53" x14ac:dyDescent="0.25">
      <c r="B676" s="4"/>
      <c r="D676" s="2"/>
      <c r="E676" s="2"/>
      <c r="F676" s="2"/>
      <c r="G676" s="5"/>
      <c r="H676" s="5"/>
      <c r="I676" s="4"/>
      <c r="T676" s="2"/>
      <c r="X676" s="2"/>
      <c r="AE676" s="2"/>
      <c r="AH676" s="2"/>
      <c r="AI676" s="2"/>
      <c r="AJ676" s="15"/>
      <c r="AK676" s="2"/>
      <c r="AL676" s="2"/>
      <c r="AO676" s="2"/>
      <c r="AP676" s="2"/>
      <c r="AS676" s="23"/>
      <c r="AT676" s="23"/>
      <c r="AU676" s="3"/>
      <c r="AZ676" s="2"/>
      <c r="BA676" s="4"/>
    </row>
    <row r="677" spans="2:53" x14ac:dyDescent="0.25">
      <c r="B677" s="4"/>
      <c r="D677" s="2"/>
      <c r="E677" s="2"/>
      <c r="F677" s="2"/>
      <c r="G677" s="5"/>
      <c r="H677" s="5"/>
      <c r="I677" s="4"/>
      <c r="T677" s="2"/>
      <c r="X677" s="2"/>
      <c r="AE677" s="2"/>
      <c r="AH677" s="2"/>
      <c r="AI677" s="2"/>
      <c r="AJ677" s="15"/>
      <c r="AK677" s="2"/>
      <c r="AL677" s="2"/>
      <c r="AO677" s="2"/>
      <c r="AP677" s="2"/>
      <c r="AS677" s="23"/>
      <c r="AT677" s="23"/>
      <c r="AU677" s="3"/>
      <c r="AZ677" s="2"/>
      <c r="BA677" s="4"/>
    </row>
    <row r="678" spans="2:53" x14ac:dyDescent="0.25">
      <c r="B678" s="4"/>
      <c r="D678" s="2"/>
      <c r="E678" s="2"/>
      <c r="F678" s="2"/>
      <c r="G678" s="5"/>
      <c r="H678" s="5"/>
      <c r="I678" s="4"/>
      <c r="T678" s="2"/>
      <c r="X678" s="2"/>
      <c r="AE678" s="2"/>
      <c r="AH678" s="2"/>
      <c r="AI678" s="2"/>
      <c r="AJ678" s="15"/>
      <c r="AK678" s="2"/>
      <c r="AL678" s="2"/>
      <c r="AO678" s="2"/>
      <c r="AP678" s="2"/>
      <c r="AS678" s="23"/>
      <c r="AT678" s="23"/>
      <c r="AU678" s="3"/>
      <c r="AZ678" s="2"/>
      <c r="BA678" s="4"/>
    </row>
    <row r="679" spans="2:53" x14ac:dyDescent="0.25">
      <c r="B679" s="4"/>
      <c r="D679" s="2"/>
      <c r="E679" s="2"/>
      <c r="F679" s="2"/>
      <c r="G679" s="5"/>
      <c r="H679" s="5"/>
      <c r="I679" s="4"/>
      <c r="T679" s="2"/>
      <c r="X679" s="2"/>
      <c r="AE679" s="2"/>
      <c r="AH679" s="2"/>
      <c r="AI679" s="2"/>
      <c r="AJ679" s="15"/>
      <c r="AK679" s="2"/>
      <c r="AL679" s="2"/>
      <c r="AO679" s="2"/>
      <c r="AP679" s="2"/>
      <c r="AS679" s="23"/>
      <c r="AT679" s="23"/>
      <c r="AU679" s="3"/>
      <c r="AZ679" s="2"/>
      <c r="BA679" s="4"/>
    </row>
    <row r="680" spans="2:53" x14ac:dyDescent="0.25">
      <c r="B680" s="4"/>
      <c r="D680" s="2"/>
      <c r="E680" s="2"/>
      <c r="F680" s="2"/>
      <c r="G680" s="5"/>
      <c r="H680" s="5"/>
      <c r="I680" s="4"/>
      <c r="T680" s="2"/>
      <c r="X680" s="2"/>
      <c r="AE680" s="2"/>
      <c r="AH680" s="2"/>
      <c r="AI680" s="2"/>
      <c r="AJ680" s="15"/>
      <c r="AK680" s="2"/>
      <c r="AL680" s="2"/>
      <c r="AO680" s="2"/>
      <c r="AP680" s="2"/>
      <c r="AS680" s="23"/>
      <c r="AT680" s="23"/>
      <c r="AU680" s="3"/>
      <c r="AZ680" s="2"/>
      <c r="BA680" s="4"/>
    </row>
    <row r="681" spans="2:53" x14ac:dyDescent="0.25">
      <c r="B681" s="4"/>
      <c r="D681" s="2"/>
      <c r="E681" s="2"/>
      <c r="F681" s="2"/>
      <c r="G681" s="5"/>
      <c r="H681" s="5"/>
      <c r="I681" s="4"/>
      <c r="T681" s="2"/>
      <c r="X681" s="2"/>
      <c r="AE681" s="2"/>
      <c r="AH681" s="2"/>
      <c r="AI681" s="2"/>
      <c r="AJ681" s="15"/>
      <c r="AK681" s="2"/>
      <c r="AL681" s="2"/>
      <c r="AO681" s="2"/>
      <c r="AP681" s="2"/>
      <c r="AS681" s="23"/>
      <c r="AT681" s="23"/>
      <c r="AU681" s="3"/>
      <c r="AZ681" s="2"/>
      <c r="BA681" s="4"/>
    </row>
    <row r="682" spans="2:53" x14ac:dyDescent="0.25">
      <c r="B682" s="4"/>
      <c r="D682" s="2"/>
      <c r="E682" s="2"/>
      <c r="F682" s="2"/>
      <c r="G682" s="5"/>
      <c r="H682" s="5"/>
      <c r="I682" s="4"/>
      <c r="T682" s="2"/>
      <c r="X682" s="2"/>
      <c r="AE682" s="2"/>
      <c r="AH682" s="2"/>
      <c r="AI682" s="2"/>
      <c r="AJ682" s="15"/>
      <c r="AK682" s="2"/>
      <c r="AL682" s="2"/>
      <c r="AO682" s="2"/>
      <c r="AP682" s="2"/>
      <c r="AS682" s="23"/>
      <c r="AT682" s="23"/>
      <c r="AU682" s="3"/>
      <c r="AZ682" s="2"/>
      <c r="BA682" s="4"/>
    </row>
    <row r="683" spans="2:53" x14ac:dyDescent="0.25">
      <c r="B683" s="4"/>
      <c r="D683" s="2"/>
      <c r="E683" s="2"/>
      <c r="F683" s="2"/>
      <c r="G683" s="5"/>
      <c r="H683" s="5"/>
      <c r="I683" s="4"/>
      <c r="T683" s="2"/>
      <c r="X683" s="2"/>
      <c r="AE683" s="2"/>
      <c r="AH683" s="2"/>
      <c r="AI683" s="2"/>
      <c r="AJ683" s="15"/>
      <c r="AK683" s="2"/>
      <c r="AL683" s="2"/>
      <c r="AO683" s="2"/>
      <c r="AP683" s="2"/>
      <c r="AS683" s="23"/>
      <c r="AT683" s="23"/>
      <c r="AU683" s="3"/>
      <c r="AZ683" s="2"/>
      <c r="BA683" s="4"/>
    </row>
    <row r="684" spans="2:53" x14ac:dyDescent="0.25">
      <c r="B684" s="4"/>
      <c r="D684" s="2"/>
      <c r="E684" s="2"/>
      <c r="F684" s="2"/>
      <c r="G684" s="5"/>
      <c r="H684" s="5"/>
      <c r="I684" s="4"/>
      <c r="T684" s="2"/>
      <c r="X684" s="2"/>
      <c r="AE684" s="2"/>
      <c r="AH684" s="2"/>
      <c r="AI684" s="2"/>
      <c r="AJ684" s="15"/>
      <c r="AK684" s="2"/>
      <c r="AL684" s="2"/>
      <c r="AO684" s="2"/>
      <c r="AP684" s="2"/>
      <c r="AS684" s="23"/>
      <c r="AT684" s="23"/>
      <c r="AU684" s="3"/>
      <c r="AZ684" s="2"/>
      <c r="BA684" s="4"/>
    </row>
    <row r="685" spans="2:53" x14ac:dyDescent="0.25">
      <c r="B685" s="4"/>
      <c r="D685" s="2"/>
      <c r="E685" s="2"/>
      <c r="F685" s="2"/>
      <c r="G685" s="5"/>
      <c r="H685" s="5"/>
      <c r="I685" s="4"/>
      <c r="T685" s="2"/>
      <c r="X685" s="2"/>
      <c r="AE685" s="2"/>
      <c r="AH685" s="2"/>
      <c r="AI685" s="2"/>
      <c r="AJ685" s="15"/>
      <c r="AK685" s="2"/>
      <c r="AL685" s="2"/>
      <c r="AO685" s="2"/>
      <c r="AP685" s="2"/>
      <c r="AS685" s="23"/>
      <c r="AT685" s="23"/>
      <c r="AU685" s="3"/>
      <c r="AZ685" s="2"/>
      <c r="BA685" s="4"/>
    </row>
    <row r="686" spans="2:53" x14ac:dyDescent="0.25">
      <c r="B686" s="4"/>
      <c r="D686" s="2"/>
      <c r="E686" s="2"/>
      <c r="F686" s="2"/>
      <c r="G686" s="5"/>
      <c r="H686" s="5"/>
      <c r="I686" s="4"/>
      <c r="T686" s="2"/>
      <c r="X686" s="2"/>
      <c r="AE686" s="2"/>
      <c r="AH686" s="2"/>
      <c r="AI686" s="2"/>
      <c r="AJ686" s="15"/>
      <c r="AK686" s="2"/>
      <c r="AL686" s="2"/>
      <c r="AO686" s="2"/>
      <c r="AP686" s="2"/>
      <c r="AS686" s="23"/>
      <c r="AT686" s="23"/>
      <c r="AU686" s="3"/>
      <c r="AZ686" s="2"/>
      <c r="BA686" s="4"/>
    </row>
    <row r="687" spans="2:53" x14ac:dyDescent="0.25">
      <c r="B687" s="4"/>
      <c r="D687" s="2"/>
      <c r="E687" s="2"/>
      <c r="F687" s="2"/>
      <c r="G687" s="5"/>
      <c r="H687" s="5"/>
      <c r="I687" s="4"/>
      <c r="T687" s="2"/>
      <c r="X687" s="2"/>
      <c r="AE687" s="2"/>
      <c r="AH687" s="2"/>
      <c r="AI687" s="2"/>
      <c r="AJ687" s="15"/>
      <c r="AK687" s="2"/>
      <c r="AL687" s="2"/>
      <c r="AO687" s="2"/>
      <c r="AP687" s="2"/>
      <c r="AS687" s="23"/>
      <c r="AT687" s="23"/>
      <c r="AU687" s="3"/>
      <c r="AZ687" s="2"/>
      <c r="BA687" s="4"/>
    </row>
    <row r="688" spans="2:53" x14ac:dyDescent="0.25">
      <c r="B688" s="4"/>
      <c r="D688" s="2"/>
      <c r="E688" s="2"/>
      <c r="F688" s="2"/>
      <c r="G688" s="5"/>
      <c r="H688" s="5"/>
      <c r="I688" s="4"/>
      <c r="T688" s="2"/>
      <c r="X688" s="2"/>
      <c r="AE688" s="2"/>
      <c r="AH688" s="2"/>
      <c r="AI688" s="2"/>
      <c r="AJ688" s="15"/>
      <c r="AK688" s="2"/>
      <c r="AL688" s="2"/>
      <c r="AO688" s="2"/>
      <c r="AP688" s="2"/>
      <c r="AS688" s="23"/>
      <c r="AT688" s="23"/>
      <c r="AU688" s="3"/>
      <c r="AZ688" s="2"/>
      <c r="BA688" s="4"/>
    </row>
    <row r="689" spans="2:53" x14ac:dyDescent="0.25">
      <c r="B689" s="4"/>
      <c r="D689" s="2"/>
      <c r="E689" s="2"/>
      <c r="F689" s="2"/>
      <c r="G689" s="5"/>
      <c r="H689" s="5"/>
      <c r="I689" s="4"/>
      <c r="T689" s="2"/>
      <c r="X689" s="2"/>
      <c r="AE689" s="2"/>
      <c r="AH689" s="2"/>
      <c r="AI689" s="2"/>
      <c r="AJ689" s="15"/>
      <c r="AK689" s="2"/>
      <c r="AL689" s="2"/>
      <c r="AO689" s="2"/>
      <c r="AP689" s="2"/>
      <c r="AS689" s="23"/>
      <c r="AT689" s="23"/>
      <c r="AU689" s="3"/>
      <c r="AZ689" s="2"/>
      <c r="BA689" s="4"/>
    </row>
    <row r="690" spans="2:53" x14ac:dyDescent="0.25">
      <c r="B690" s="4"/>
      <c r="D690" s="2"/>
      <c r="E690" s="2"/>
      <c r="F690" s="2"/>
      <c r="G690" s="5"/>
      <c r="H690" s="5"/>
      <c r="I690" s="4"/>
      <c r="T690" s="2"/>
      <c r="X690" s="2"/>
      <c r="AE690" s="2"/>
      <c r="AH690" s="2"/>
      <c r="AI690" s="2"/>
      <c r="AJ690" s="15"/>
      <c r="AK690" s="2"/>
      <c r="AL690" s="2"/>
      <c r="AO690" s="2"/>
      <c r="AP690" s="2"/>
      <c r="AS690" s="23"/>
      <c r="AT690" s="23"/>
      <c r="AU690" s="3"/>
      <c r="AZ690" s="2"/>
      <c r="BA690" s="4"/>
    </row>
    <row r="691" spans="2:53" x14ac:dyDescent="0.25">
      <c r="B691" s="4"/>
      <c r="D691" s="2"/>
      <c r="E691" s="2"/>
      <c r="F691" s="2"/>
      <c r="G691" s="5"/>
      <c r="H691" s="5"/>
      <c r="I691" s="4"/>
      <c r="T691" s="2"/>
      <c r="X691" s="2"/>
      <c r="AE691" s="2"/>
      <c r="AH691" s="2"/>
      <c r="AI691" s="2"/>
      <c r="AJ691" s="15"/>
      <c r="AK691" s="2"/>
      <c r="AL691" s="2"/>
      <c r="AO691" s="2"/>
      <c r="AP691" s="2"/>
      <c r="AS691" s="23"/>
      <c r="AT691" s="23"/>
      <c r="AU691" s="3"/>
      <c r="AZ691" s="2"/>
      <c r="BA691" s="4"/>
    </row>
    <row r="692" spans="2:53" x14ac:dyDescent="0.25">
      <c r="B692" s="4"/>
      <c r="D692" s="2"/>
      <c r="E692" s="2"/>
      <c r="F692" s="2"/>
      <c r="G692" s="5"/>
      <c r="H692" s="5"/>
      <c r="I692" s="4"/>
      <c r="T692" s="2"/>
      <c r="X692" s="2"/>
      <c r="AE692" s="2"/>
      <c r="AH692" s="2"/>
      <c r="AI692" s="2"/>
      <c r="AJ692" s="15"/>
      <c r="AK692" s="2"/>
      <c r="AL692" s="2"/>
      <c r="AO692" s="2"/>
      <c r="AP692" s="2"/>
      <c r="AS692" s="23"/>
      <c r="AT692" s="23"/>
      <c r="AU692" s="3"/>
      <c r="AZ692" s="2"/>
      <c r="BA692" s="4"/>
    </row>
    <row r="693" spans="2:53" x14ac:dyDescent="0.25">
      <c r="B693" s="4"/>
      <c r="D693" s="2"/>
      <c r="E693" s="2"/>
      <c r="F693" s="2"/>
      <c r="G693" s="5"/>
      <c r="H693" s="5"/>
      <c r="I693" s="4"/>
      <c r="T693" s="2"/>
      <c r="X693" s="2"/>
      <c r="AE693" s="2"/>
      <c r="AH693" s="2"/>
      <c r="AI693" s="2"/>
      <c r="AJ693" s="15"/>
      <c r="AK693" s="2"/>
      <c r="AL693" s="2"/>
      <c r="AO693" s="2"/>
      <c r="AP693" s="2"/>
      <c r="AS693" s="23"/>
      <c r="AT693" s="23"/>
      <c r="AU693" s="3"/>
      <c r="AZ693" s="2"/>
      <c r="BA693" s="4"/>
    </row>
    <row r="694" spans="2:53" x14ac:dyDescent="0.25">
      <c r="B694" s="4"/>
      <c r="D694" s="2"/>
      <c r="E694" s="2"/>
      <c r="F694" s="2"/>
      <c r="G694" s="5"/>
      <c r="H694" s="5"/>
      <c r="I694" s="4"/>
      <c r="T694" s="2"/>
      <c r="X694" s="2"/>
      <c r="AE694" s="2"/>
      <c r="AH694" s="2"/>
      <c r="AI694" s="2"/>
      <c r="AJ694" s="15"/>
      <c r="AK694" s="2"/>
      <c r="AL694" s="2"/>
      <c r="AO694" s="2"/>
      <c r="AP694" s="2"/>
      <c r="AS694" s="23"/>
      <c r="AT694" s="23"/>
      <c r="AU694" s="3"/>
      <c r="AZ694" s="2"/>
      <c r="BA694" s="4"/>
    </row>
    <row r="695" spans="2:53" x14ac:dyDescent="0.25">
      <c r="B695" s="4"/>
      <c r="D695" s="2"/>
      <c r="E695" s="2"/>
      <c r="F695" s="2"/>
      <c r="G695" s="5"/>
      <c r="H695" s="5"/>
      <c r="I695" s="4"/>
      <c r="T695" s="2"/>
      <c r="X695" s="2"/>
      <c r="AE695" s="2"/>
      <c r="AH695" s="2"/>
      <c r="AI695" s="2"/>
      <c r="AJ695" s="15"/>
      <c r="AK695" s="2"/>
      <c r="AL695" s="2"/>
      <c r="AO695" s="2"/>
      <c r="AP695" s="2"/>
      <c r="AS695" s="23"/>
      <c r="AT695" s="23"/>
      <c r="AU695" s="3"/>
      <c r="AZ695" s="2"/>
      <c r="BA695" s="4"/>
    </row>
    <row r="696" spans="2:53" x14ac:dyDescent="0.25">
      <c r="B696" s="4"/>
      <c r="D696" s="2"/>
      <c r="E696" s="2"/>
      <c r="F696" s="2"/>
      <c r="G696" s="5"/>
      <c r="H696" s="5"/>
      <c r="I696" s="4"/>
      <c r="T696" s="2"/>
      <c r="X696" s="2"/>
      <c r="AE696" s="2"/>
      <c r="AH696" s="2"/>
      <c r="AI696" s="2"/>
      <c r="AJ696" s="15"/>
      <c r="AK696" s="2"/>
      <c r="AL696" s="2"/>
      <c r="AO696" s="2"/>
      <c r="AP696" s="2"/>
      <c r="AS696" s="23"/>
      <c r="AT696" s="23"/>
      <c r="AU696" s="3"/>
      <c r="AZ696" s="2"/>
      <c r="BA696" s="4"/>
    </row>
    <row r="697" spans="2:53" x14ac:dyDescent="0.25">
      <c r="B697" s="4"/>
      <c r="D697" s="2"/>
      <c r="E697" s="2"/>
      <c r="F697" s="2"/>
      <c r="G697" s="5"/>
      <c r="H697" s="5"/>
      <c r="I697" s="4"/>
      <c r="T697" s="2"/>
      <c r="X697" s="2"/>
      <c r="AE697" s="2"/>
      <c r="AH697" s="2"/>
      <c r="AI697" s="2"/>
      <c r="AJ697" s="15"/>
      <c r="AK697" s="2"/>
      <c r="AL697" s="2"/>
      <c r="AO697" s="2"/>
      <c r="AP697" s="2"/>
      <c r="AS697" s="23"/>
      <c r="AT697" s="23"/>
      <c r="AU697" s="3"/>
      <c r="AZ697" s="2"/>
      <c r="BA697" s="4"/>
    </row>
    <row r="698" spans="2:53" x14ac:dyDescent="0.25">
      <c r="B698" s="4"/>
      <c r="D698" s="2"/>
      <c r="E698" s="2"/>
      <c r="F698" s="2"/>
      <c r="G698" s="5"/>
      <c r="H698" s="5"/>
      <c r="I698" s="4"/>
      <c r="T698" s="2"/>
      <c r="X698" s="2"/>
      <c r="AE698" s="2"/>
      <c r="AH698" s="2"/>
      <c r="AI698" s="2"/>
      <c r="AJ698" s="15"/>
      <c r="AK698" s="2"/>
      <c r="AL698" s="2"/>
      <c r="AO698" s="2"/>
      <c r="AP698" s="2"/>
      <c r="AS698" s="23"/>
      <c r="AT698" s="23"/>
      <c r="AU698" s="3"/>
      <c r="AZ698" s="2"/>
      <c r="BA698" s="4"/>
    </row>
    <row r="699" spans="2:53" x14ac:dyDescent="0.25">
      <c r="B699" s="4"/>
      <c r="D699" s="2"/>
      <c r="E699" s="2"/>
      <c r="F699" s="2"/>
      <c r="G699" s="5"/>
      <c r="H699" s="5"/>
      <c r="I699" s="4"/>
      <c r="T699" s="2"/>
      <c r="X699" s="2"/>
      <c r="AE699" s="2"/>
      <c r="AH699" s="2"/>
      <c r="AI699" s="2"/>
      <c r="AJ699" s="15"/>
      <c r="AK699" s="2"/>
      <c r="AL699" s="2"/>
      <c r="AO699" s="2"/>
      <c r="AP699" s="2"/>
      <c r="AS699" s="23"/>
      <c r="AT699" s="23"/>
      <c r="AU699" s="3"/>
      <c r="AZ699" s="2"/>
      <c r="BA699" s="4"/>
    </row>
    <row r="700" spans="2:53" x14ac:dyDescent="0.25">
      <c r="B700" s="4"/>
      <c r="D700" s="2"/>
      <c r="E700" s="2"/>
      <c r="F700" s="2"/>
      <c r="G700" s="5"/>
      <c r="H700" s="5"/>
      <c r="I700" s="4"/>
      <c r="T700" s="2"/>
      <c r="X700" s="2"/>
      <c r="AE700" s="2"/>
      <c r="AH700" s="2"/>
      <c r="AI700" s="2"/>
      <c r="AJ700" s="15"/>
      <c r="AK700" s="2"/>
      <c r="AL700" s="2"/>
      <c r="AO700" s="2"/>
      <c r="AP700" s="2"/>
      <c r="AS700" s="23"/>
      <c r="AT700" s="23"/>
      <c r="AU700" s="3"/>
      <c r="AZ700" s="2"/>
      <c r="BA700" s="4"/>
    </row>
    <row r="701" spans="2:53" x14ac:dyDescent="0.25">
      <c r="B701" s="4"/>
      <c r="D701" s="2"/>
      <c r="E701" s="2"/>
      <c r="F701" s="2"/>
      <c r="G701" s="5"/>
      <c r="H701" s="5"/>
      <c r="I701" s="4"/>
      <c r="T701" s="2"/>
      <c r="X701" s="2"/>
      <c r="AE701" s="2"/>
      <c r="AH701" s="2"/>
      <c r="AI701" s="2"/>
      <c r="AJ701" s="15"/>
      <c r="AK701" s="2"/>
      <c r="AL701" s="2"/>
      <c r="AO701" s="2"/>
      <c r="AP701" s="2"/>
      <c r="AS701" s="23"/>
      <c r="AT701" s="23"/>
      <c r="AU701" s="3"/>
      <c r="AZ701" s="2"/>
      <c r="BA701" s="4"/>
    </row>
    <row r="702" spans="2:53" x14ac:dyDescent="0.25">
      <c r="B702" s="4"/>
      <c r="D702" s="2"/>
      <c r="E702" s="2"/>
      <c r="F702" s="2"/>
      <c r="G702" s="5"/>
      <c r="H702" s="5"/>
      <c r="I702" s="4"/>
      <c r="T702" s="2"/>
      <c r="X702" s="2"/>
      <c r="AE702" s="2"/>
      <c r="AH702" s="2"/>
      <c r="AI702" s="2"/>
      <c r="AJ702" s="15"/>
      <c r="AK702" s="2"/>
      <c r="AL702" s="2"/>
      <c r="AO702" s="2"/>
      <c r="AP702" s="2"/>
      <c r="AS702" s="23"/>
      <c r="AT702" s="23"/>
      <c r="AU702" s="3"/>
      <c r="AZ702" s="2"/>
      <c r="BA702" s="4"/>
    </row>
    <row r="703" spans="2:53" x14ac:dyDescent="0.25">
      <c r="B703" s="4"/>
      <c r="D703" s="2"/>
      <c r="E703" s="2"/>
      <c r="F703" s="2"/>
      <c r="G703" s="5"/>
      <c r="H703" s="5"/>
      <c r="I703" s="4"/>
      <c r="T703" s="2"/>
      <c r="X703" s="2"/>
      <c r="AE703" s="2"/>
      <c r="AH703" s="2"/>
      <c r="AI703" s="2"/>
      <c r="AJ703" s="15"/>
      <c r="AK703" s="2"/>
      <c r="AL703" s="2"/>
      <c r="AO703" s="2"/>
      <c r="AP703" s="2"/>
      <c r="AS703" s="23"/>
      <c r="AT703" s="23"/>
      <c r="AU703" s="3"/>
      <c r="AZ703" s="2"/>
      <c r="BA703" s="4"/>
    </row>
    <row r="704" spans="2:53" x14ac:dyDescent="0.25">
      <c r="B704" s="4"/>
      <c r="D704" s="2"/>
      <c r="E704" s="2"/>
      <c r="F704" s="2"/>
      <c r="G704" s="5"/>
      <c r="H704" s="5"/>
      <c r="I704" s="4"/>
      <c r="T704" s="2"/>
      <c r="X704" s="2"/>
      <c r="AE704" s="2"/>
      <c r="AH704" s="2"/>
      <c r="AI704" s="2"/>
      <c r="AJ704" s="15"/>
      <c r="AK704" s="2"/>
      <c r="AL704" s="2"/>
      <c r="AO704" s="2"/>
      <c r="AP704" s="2"/>
      <c r="AS704" s="23"/>
      <c r="AT704" s="23"/>
      <c r="AU704" s="3"/>
      <c r="AZ704" s="2"/>
      <c r="BA704" s="4"/>
    </row>
    <row r="705" spans="2:53" x14ac:dyDescent="0.25">
      <c r="B705" s="4"/>
      <c r="D705" s="2"/>
      <c r="E705" s="2"/>
      <c r="F705" s="2"/>
      <c r="G705" s="5"/>
      <c r="H705" s="5"/>
      <c r="I705" s="4"/>
      <c r="T705" s="2"/>
      <c r="X705" s="2"/>
      <c r="AE705" s="2"/>
      <c r="AH705" s="2"/>
      <c r="AI705" s="2"/>
      <c r="AJ705" s="15"/>
      <c r="AK705" s="2"/>
      <c r="AL705" s="2"/>
      <c r="AO705" s="2"/>
      <c r="AP705" s="2"/>
      <c r="AS705" s="23"/>
      <c r="AT705" s="23"/>
      <c r="AU705" s="3"/>
      <c r="AZ705" s="2"/>
      <c r="BA705" s="4"/>
    </row>
    <row r="706" spans="2:53" x14ac:dyDescent="0.25">
      <c r="B706" s="4"/>
      <c r="D706" s="2"/>
      <c r="E706" s="2"/>
      <c r="F706" s="2"/>
      <c r="G706" s="5"/>
      <c r="H706" s="5"/>
      <c r="I706" s="4"/>
      <c r="T706" s="2"/>
      <c r="X706" s="2"/>
      <c r="AE706" s="2"/>
      <c r="AH706" s="2"/>
      <c r="AI706" s="2"/>
      <c r="AJ706" s="15"/>
      <c r="AK706" s="2"/>
      <c r="AL706" s="2"/>
      <c r="AO706" s="2"/>
      <c r="AP706" s="2"/>
      <c r="AS706" s="23"/>
      <c r="AT706" s="23"/>
      <c r="AU706" s="3"/>
      <c r="AZ706" s="2"/>
      <c r="BA706" s="4"/>
    </row>
    <row r="707" spans="2:53" x14ac:dyDescent="0.25">
      <c r="B707" s="4"/>
      <c r="D707" s="2"/>
      <c r="E707" s="2"/>
      <c r="F707" s="2"/>
      <c r="G707" s="5"/>
      <c r="H707" s="5"/>
      <c r="I707" s="4"/>
      <c r="T707" s="2"/>
      <c r="X707" s="2"/>
      <c r="AE707" s="2"/>
      <c r="AH707" s="2"/>
      <c r="AI707" s="2"/>
      <c r="AJ707" s="15"/>
      <c r="AK707" s="2"/>
      <c r="AL707" s="2"/>
      <c r="AO707" s="2"/>
      <c r="AP707" s="2"/>
      <c r="AS707" s="23"/>
      <c r="AT707" s="23"/>
      <c r="AU707" s="3"/>
      <c r="AZ707" s="2"/>
      <c r="BA707" s="4"/>
    </row>
    <row r="708" spans="2:53" x14ac:dyDescent="0.25">
      <c r="B708" s="4"/>
      <c r="D708" s="2"/>
      <c r="E708" s="2"/>
      <c r="F708" s="2"/>
      <c r="G708" s="5"/>
      <c r="H708" s="5"/>
      <c r="I708" s="4"/>
      <c r="T708" s="2"/>
      <c r="X708" s="2"/>
      <c r="AE708" s="2"/>
      <c r="AH708" s="2"/>
      <c r="AI708" s="2"/>
      <c r="AJ708" s="15"/>
      <c r="AK708" s="2"/>
      <c r="AL708" s="2"/>
      <c r="AO708" s="2"/>
      <c r="AP708" s="2"/>
      <c r="AS708" s="23"/>
      <c r="AT708" s="23"/>
      <c r="AU708" s="3"/>
      <c r="AZ708" s="2"/>
      <c r="BA708" s="4"/>
    </row>
    <row r="709" spans="2:53" x14ac:dyDescent="0.25">
      <c r="B709" s="4"/>
      <c r="D709" s="2"/>
      <c r="E709" s="2"/>
      <c r="F709" s="2"/>
      <c r="G709" s="5"/>
      <c r="H709" s="5"/>
      <c r="I709" s="4"/>
      <c r="T709" s="2"/>
      <c r="X709" s="2"/>
      <c r="AE709" s="2"/>
      <c r="AH709" s="2"/>
      <c r="AI709" s="2"/>
      <c r="AJ709" s="15"/>
      <c r="AK709" s="2"/>
      <c r="AL709" s="2"/>
      <c r="AO709" s="2"/>
      <c r="AP709" s="2"/>
      <c r="AS709" s="23"/>
      <c r="AT709" s="23"/>
      <c r="AU709" s="3"/>
      <c r="AZ709" s="2"/>
      <c r="BA709" s="4"/>
    </row>
    <row r="710" spans="2:53" x14ac:dyDescent="0.25">
      <c r="B710" s="4"/>
      <c r="D710" s="2"/>
      <c r="E710" s="2"/>
      <c r="F710" s="2"/>
      <c r="G710" s="5"/>
      <c r="H710" s="5"/>
      <c r="I710" s="4"/>
      <c r="T710" s="2"/>
      <c r="X710" s="2"/>
      <c r="AE710" s="2"/>
      <c r="AH710" s="2"/>
      <c r="AI710" s="2"/>
      <c r="AJ710" s="15"/>
      <c r="AK710" s="2"/>
      <c r="AL710" s="2"/>
      <c r="AO710" s="2"/>
      <c r="AP710" s="2"/>
      <c r="AS710" s="23"/>
      <c r="AT710" s="23"/>
      <c r="AU710" s="3"/>
      <c r="AZ710" s="2"/>
      <c r="BA710" s="4"/>
    </row>
    <row r="711" spans="2:53" x14ac:dyDescent="0.25">
      <c r="B711" s="4"/>
      <c r="D711" s="2"/>
      <c r="E711" s="2"/>
      <c r="F711" s="2"/>
      <c r="G711" s="5"/>
      <c r="H711" s="5"/>
      <c r="I711" s="4"/>
      <c r="T711" s="2"/>
      <c r="X711" s="2"/>
      <c r="AE711" s="2"/>
      <c r="AH711" s="2"/>
      <c r="AI711" s="2"/>
      <c r="AJ711" s="15"/>
      <c r="AK711" s="2"/>
      <c r="AL711" s="2"/>
      <c r="AO711" s="2"/>
      <c r="AP711" s="2"/>
      <c r="AS711" s="23"/>
      <c r="AT711" s="23"/>
      <c r="AU711" s="3"/>
      <c r="AZ711" s="2"/>
      <c r="BA711" s="4"/>
    </row>
    <row r="712" spans="2:53" x14ac:dyDescent="0.25">
      <c r="B712" s="4"/>
      <c r="D712" s="2"/>
      <c r="E712" s="2"/>
      <c r="F712" s="2"/>
      <c r="G712" s="5"/>
      <c r="H712" s="5"/>
      <c r="I712" s="4"/>
      <c r="T712" s="2"/>
      <c r="X712" s="2"/>
      <c r="AE712" s="2"/>
      <c r="AH712" s="2"/>
      <c r="AI712" s="2"/>
      <c r="AJ712" s="15"/>
      <c r="AK712" s="2"/>
      <c r="AL712" s="2"/>
      <c r="AO712" s="2"/>
      <c r="AP712" s="2"/>
      <c r="AS712" s="23"/>
      <c r="AT712" s="23"/>
      <c r="AU712" s="3"/>
      <c r="AZ712" s="2"/>
      <c r="BA712" s="4"/>
    </row>
    <row r="713" spans="2:53" x14ac:dyDescent="0.25">
      <c r="B713" s="4"/>
      <c r="D713" s="2"/>
      <c r="E713" s="2"/>
      <c r="F713" s="2"/>
      <c r="G713" s="5"/>
      <c r="H713" s="5"/>
      <c r="I713" s="4"/>
      <c r="T713" s="2"/>
      <c r="X713" s="2"/>
      <c r="AE713" s="2"/>
      <c r="AH713" s="2"/>
      <c r="AI713" s="2"/>
      <c r="AJ713" s="15"/>
      <c r="AK713" s="2"/>
      <c r="AL713" s="2"/>
      <c r="AO713" s="2"/>
      <c r="AP713" s="2"/>
      <c r="AS713" s="23"/>
      <c r="AT713" s="23"/>
      <c r="AU713" s="3"/>
      <c r="AZ713" s="2"/>
      <c r="BA713" s="4"/>
    </row>
    <row r="714" spans="2:53" x14ac:dyDescent="0.25">
      <c r="B714" s="4"/>
      <c r="D714" s="2"/>
      <c r="E714" s="2"/>
      <c r="F714" s="2"/>
      <c r="G714" s="5"/>
      <c r="H714" s="5"/>
      <c r="I714" s="4"/>
      <c r="T714" s="2"/>
      <c r="X714" s="2"/>
      <c r="AE714" s="2"/>
      <c r="AH714" s="2"/>
      <c r="AI714" s="2"/>
      <c r="AJ714" s="15"/>
      <c r="AK714" s="2"/>
      <c r="AL714" s="2"/>
      <c r="AO714" s="2"/>
      <c r="AP714" s="2"/>
      <c r="AS714" s="23"/>
      <c r="AT714" s="23"/>
      <c r="AU714" s="3"/>
      <c r="AZ714" s="2"/>
      <c r="BA714" s="4"/>
    </row>
    <row r="715" spans="2:53" x14ac:dyDescent="0.25">
      <c r="B715" s="4"/>
      <c r="D715" s="2"/>
      <c r="E715" s="2"/>
      <c r="F715" s="2"/>
      <c r="G715" s="5"/>
      <c r="H715" s="5"/>
      <c r="I715" s="4"/>
      <c r="T715" s="2"/>
      <c r="X715" s="2"/>
      <c r="AE715" s="2"/>
      <c r="AH715" s="2"/>
      <c r="AI715" s="2"/>
      <c r="AJ715" s="15"/>
      <c r="AK715" s="2"/>
      <c r="AL715" s="2"/>
      <c r="AO715" s="2"/>
      <c r="AP715" s="2"/>
      <c r="AS715" s="23"/>
      <c r="AT715" s="23"/>
      <c r="AU715" s="3"/>
      <c r="AZ715" s="2"/>
      <c r="BA715" s="4"/>
    </row>
    <row r="716" spans="2:53" x14ac:dyDescent="0.25">
      <c r="B716" s="4"/>
      <c r="D716" s="2"/>
      <c r="E716" s="2"/>
      <c r="F716" s="2"/>
      <c r="G716" s="5"/>
      <c r="H716" s="5"/>
      <c r="I716" s="4"/>
      <c r="T716" s="2"/>
      <c r="X716" s="2"/>
      <c r="AE716" s="2"/>
      <c r="AH716" s="2"/>
      <c r="AI716" s="2"/>
      <c r="AJ716" s="15"/>
      <c r="AK716" s="2"/>
      <c r="AL716" s="2"/>
      <c r="AO716" s="2"/>
      <c r="AP716" s="2"/>
      <c r="AS716" s="23"/>
      <c r="AT716" s="23"/>
      <c r="AU716" s="3"/>
      <c r="AZ716" s="2"/>
      <c r="BA716" s="4"/>
    </row>
    <row r="717" spans="2:53" x14ac:dyDescent="0.25">
      <c r="B717" s="4"/>
      <c r="D717" s="2"/>
      <c r="E717" s="2"/>
      <c r="F717" s="2"/>
      <c r="G717" s="5"/>
      <c r="H717" s="5"/>
      <c r="I717" s="4"/>
      <c r="T717" s="2"/>
      <c r="X717" s="2"/>
      <c r="AE717" s="2"/>
      <c r="AH717" s="2"/>
      <c r="AI717" s="2"/>
      <c r="AJ717" s="15"/>
      <c r="AK717" s="2"/>
      <c r="AL717" s="2"/>
      <c r="AO717" s="2"/>
      <c r="AP717" s="2"/>
      <c r="AS717" s="23"/>
      <c r="AT717" s="23"/>
      <c r="AU717" s="3"/>
      <c r="AZ717" s="2"/>
      <c r="BA717" s="4"/>
    </row>
    <row r="718" spans="2:53" x14ac:dyDescent="0.25">
      <c r="B718" s="4"/>
      <c r="D718" s="2"/>
      <c r="E718" s="2"/>
      <c r="F718" s="2"/>
      <c r="G718" s="5"/>
      <c r="H718" s="5"/>
      <c r="I718" s="4"/>
      <c r="T718" s="2"/>
      <c r="X718" s="2"/>
      <c r="AE718" s="2"/>
      <c r="AH718" s="2"/>
      <c r="AI718" s="2"/>
      <c r="AJ718" s="15"/>
      <c r="AK718" s="2"/>
      <c r="AL718" s="2"/>
      <c r="AO718" s="2"/>
      <c r="AP718" s="2"/>
      <c r="AS718" s="23"/>
      <c r="AT718" s="23"/>
      <c r="AU718" s="3"/>
      <c r="AZ718" s="2"/>
      <c r="BA718" s="4"/>
    </row>
    <row r="719" spans="2:53" x14ac:dyDescent="0.25">
      <c r="B719" s="4"/>
      <c r="D719" s="2"/>
      <c r="E719" s="2"/>
      <c r="F719" s="2"/>
      <c r="G719" s="5"/>
      <c r="H719" s="5"/>
      <c r="I719" s="4"/>
      <c r="T719" s="2"/>
      <c r="X719" s="2"/>
      <c r="AE719" s="2"/>
      <c r="AH719" s="2"/>
      <c r="AI719" s="2"/>
      <c r="AJ719" s="15"/>
      <c r="AK719" s="2"/>
      <c r="AL719" s="2"/>
      <c r="AO719" s="2"/>
      <c r="AP719" s="2"/>
      <c r="AS719" s="23"/>
      <c r="AT719" s="23"/>
      <c r="AU719" s="3"/>
      <c r="AZ719" s="2"/>
      <c r="BA719" s="4"/>
    </row>
    <row r="720" spans="2:53" x14ac:dyDescent="0.25">
      <c r="B720" s="4"/>
      <c r="D720" s="2"/>
      <c r="E720" s="2"/>
      <c r="F720" s="2"/>
      <c r="G720" s="5"/>
      <c r="H720" s="5"/>
      <c r="I720" s="4"/>
      <c r="T720" s="2"/>
      <c r="X720" s="2"/>
      <c r="AE720" s="2"/>
      <c r="AH720" s="2"/>
      <c r="AI720" s="2"/>
      <c r="AJ720" s="15"/>
      <c r="AK720" s="2"/>
      <c r="AL720" s="2"/>
      <c r="AO720" s="2"/>
      <c r="AP720" s="2"/>
      <c r="AS720" s="23"/>
      <c r="AT720" s="23"/>
      <c r="AU720" s="3"/>
      <c r="AZ720" s="2"/>
      <c r="BA720" s="4"/>
    </row>
    <row r="721" spans="2:53" x14ac:dyDescent="0.25">
      <c r="B721" s="4"/>
      <c r="D721" s="2"/>
      <c r="E721" s="2"/>
      <c r="F721" s="2"/>
      <c r="G721" s="5"/>
      <c r="H721" s="5"/>
      <c r="I721" s="4"/>
      <c r="T721" s="2"/>
      <c r="X721" s="2"/>
      <c r="AE721" s="2"/>
      <c r="AH721" s="2"/>
      <c r="AI721" s="2"/>
      <c r="AJ721" s="15"/>
      <c r="AK721" s="2"/>
      <c r="AL721" s="2"/>
      <c r="AO721" s="2"/>
      <c r="AP721" s="2"/>
      <c r="AS721" s="23"/>
      <c r="AT721" s="23"/>
      <c r="AU721" s="3"/>
      <c r="AZ721" s="2"/>
      <c r="BA721" s="4"/>
    </row>
    <row r="722" spans="2:53" x14ac:dyDescent="0.25">
      <c r="B722" s="4"/>
      <c r="D722" s="2"/>
      <c r="E722" s="2"/>
      <c r="F722" s="2"/>
      <c r="G722" s="5"/>
      <c r="H722" s="5"/>
      <c r="I722" s="4"/>
      <c r="T722" s="2"/>
      <c r="X722" s="2"/>
      <c r="AE722" s="2"/>
      <c r="AH722" s="2"/>
      <c r="AI722" s="2"/>
      <c r="AJ722" s="15"/>
      <c r="AK722" s="2"/>
      <c r="AL722" s="2"/>
      <c r="AO722" s="2"/>
      <c r="AP722" s="2"/>
      <c r="AS722" s="23"/>
      <c r="AT722" s="23"/>
      <c r="AU722" s="3"/>
      <c r="AZ722" s="2"/>
      <c r="BA722" s="4"/>
    </row>
    <row r="723" spans="2:53" x14ac:dyDescent="0.25">
      <c r="B723" s="4"/>
      <c r="D723" s="2"/>
      <c r="E723" s="2"/>
      <c r="F723" s="2"/>
      <c r="G723" s="5"/>
      <c r="H723" s="5"/>
      <c r="I723" s="4"/>
      <c r="T723" s="2"/>
      <c r="X723" s="2"/>
      <c r="AE723" s="2"/>
      <c r="AH723" s="2"/>
      <c r="AI723" s="2"/>
      <c r="AJ723" s="15"/>
      <c r="AK723" s="2"/>
      <c r="AL723" s="2"/>
      <c r="AO723" s="2"/>
      <c r="AP723" s="2"/>
      <c r="AS723" s="23"/>
      <c r="AT723" s="23"/>
      <c r="AU723" s="3"/>
      <c r="AZ723" s="2"/>
      <c r="BA723" s="4"/>
    </row>
    <row r="724" spans="2:53" x14ac:dyDescent="0.25">
      <c r="B724" s="4"/>
      <c r="D724" s="2"/>
      <c r="E724" s="2"/>
      <c r="F724" s="2"/>
      <c r="G724" s="5"/>
      <c r="H724" s="5"/>
      <c r="I724" s="4"/>
      <c r="T724" s="2"/>
      <c r="X724" s="2"/>
      <c r="AE724" s="2"/>
      <c r="AH724" s="2"/>
      <c r="AI724" s="2"/>
      <c r="AJ724" s="15"/>
      <c r="AK724" s="2"/>
      <c r="AL724" s="2"/>
      <c r="AO724" s="2"/>
      <c r="AP724" s="2"/>
      <c r="AS724" s="23"/>
      <c r="AT724" s="23"/>
      <c r="AU724" s="3"/>
      <c r="AZ724" s="2"/>
      <c r="BA724" s="4"/>
    </row>
    <row r="725" spans="2:53" x14ac:dyDescent="0.25">
      <c r="B725" s="4"/>
      <c r="D725" s="2"/>
      <c r="E725" s="2"/>
      <c r="F725" s="2"/>
      <c r="G725" s="5"/>
      <c r="H725" s="5"/>
      <c r="I725" s="4"/>
      <c r="T725" s="2"/>
      <c r="X725" s="2"/>
      <c r="AE725" s="2"/>
      <c r="AH725" s="2"/>
      <c r="AI725" s="2"/>
      <c r="AJ725" s="15"/>
      <c r="AK725" s="2"/>
      <c r="AL725" s="2"/>
      <c r="AO725" s="2"/>
      <c r="AP725" s="2"/>
      <c r="AS725" s="23"/>
      <c r="AT725" s="23"/>
      <c r="AU725" s="3"/>
      <c r="AZ725" s="2"/>
      <c r="BA725" s="4"/>
    </row>
    <row r="726" spans="2:53" x14ac:dyDescent="0.25">
      <c r="B726" s="4"/>
      <c r="D726" s="2"/>
      <c r="E726" s="2"/>
      <c r="F726" s="2"/>
      <c r="G726" s="5"/>
      <c r="H726" s="5"/>
      <c r="I726" s="4"/>
      <c r="T726" s="2"/>
      <c r="X726" s="2"/>
      <c r="AE726" s="2"/>
      <c r="AH726" s="2"/>
      <c r="AI726" s="2"/>
      <c r="AJ726" s="15"/>
      <c r="AK726" s="2"/>
      <c r="AL726" s="2"/>
      <c r="AO726" s="2"/>
      <c r="AP726" s="2"/>
      <c r="AS726" s="23"/>
      <c r="AT726" s="23"/>
      <c r="AU726" s="3"/>
      <c r="AZ726" s="2"/>
      <c r="BA726" s="4"/>
    </row>
    <row r="727" spans="2:53" x14ac:dyDescent="0.25">
      <c r="B727" s="4"/>
      <c r="D727" s="2"/>
      <c r="E727" s="2"/>
      <c r="F727" s="2"/>
      <c r="G727" s="5"/>
      <c r="H727" s="5"/>
      <c r="I727" s="4"/>
      <c r="T727" s="2"/>
      <c r="X727" s="2"/>
      <c r="AE727" s="2"/>
      <c r="AH727" s="2"/>
      <c r="AI727" s="2"/>
      <c r="AJ727" s="15"/>
      <c r="AK727" s="2"/>
      <c r="AL727" s="2"/>
      <c r="AO727" s="2"/>
      <c r="AP727" s="2"/>
      <c r="AS727" s="23"/>
      <c r="AT727" s="23"/>
      <c r="AU727" s="3"/>
      <c r="AZ727" s="2"/>
      <c r="BA727" s="4"/>
    </row>
    <row r="728" spans="2:53" x14ac:dyDescent="0.25">
      <c r="B728" s="4"/>
      <c r="D728" s="2"/>
      <c r="E728" s="2"/>
      <c r="F728" s="2"/>
      <c r="G728" s="5"/>
      <c r="H728" s="5"/>
      <c r="I728" s="4"/>
      <c r="T728" s="2"/>
      <c r="X728" s="2"/>
      <c r="AE728" s="2"/>
      <c r="AH728" s="2"/>
      <c r="AI728" s="2"/>
      <c r="AJ728" s="15"/>
      <c r="AK728" s="2"/>
      <c r="AL728" s="2"/>
      <c r="AO728" s="2"/>
      <c r="AP728" s="2"/>
      <c r="AS728" s="23"/>
      <c r="AT728" s="23"/>
      <c r="AU728" s="3"/>
      <c r="AZ728" s="2"/>
      <c r="BA728" s="4"/>
    </row>
    <row r="729" spans="2:53" x14ac:dyDescent="0.25">
      <c r="B729" s="4"/>
      <c r="D729" s="2"/>
      <c r="E729" s="2"/>
      <c r="F729" s="2"/>
      <c r="G729" s="5"/>
      <c r="H729" s="5"/>
      <c r="I729" s="4"/>
      <c r="T729" s="2"/>
      <c r="X729" s="2"/>
      <c r="AE729" s="2"/>
      <c r="AH729" s="2"/>
      <c r="AI729" s="2"/>
      <c r="AJ729" s="15"/>
      <c r="AK729" s="2"/>
      <c r="AL729" s="2"/>
      <c r="AO729" s="2"/>
      <c r="AP729" s="2"/>
      <c r="AS729" s="23"/>
      <c r="AT729" s="23"/>
      <c r="AU729" s="3"/>
      <c r="AZ729" s="2"/>
      <c r="BA729" s="4"/>
    </row>
    <row r="730" spans="2:53" x14ac:dyDescent="0.25">
      <c r="B730" s="4"/>
      <c r="D730" s="2"/>
      <c r="E730" s="2"/>
      <c r="F730" s="2"/>
      <c r="G730" s="5"/>
      <c r="H730" s="5"/>
      <c r="I730" s="4"/>
      <c r="T730" s="2"/>
      <c r="X730" s="2"/>
      <c r="AE730" s="2"/>
      <c r="AH730" s="2"/>
      <c r="AI730" s="2"/>
      <c r="AJ730" s="15"/>
      <c r="AK730" s="2"/>
      <c r="AL730" s="2"/>
      <c r="AO730" s="2"/>
      <c r="AP730" s="2"/>
      <c r="AS730" s="23"/>
      <c r="AT730" s="23"/>
      <c r="AU730" s="3"/>
      <c r="AZ730" s="2"/>
      <c r="BA730" s="4"/>
    </row>
    <row r="731" spans="2:53" x14ac:dyDescent="0.25">
      <c r="B731" s="4"/>
      <c r="D731" s="2"/>
      <c r="E731" s="2"/>
      <c r="F731" s="2"/>
      <c r="G731" s="5"/>
      <c r="H731" s="5"/>
      <c r="I731" s="4"/>
      <c r="T731" s="2"/>
      <c r="X731" s="2"/>
      <c r="AE731" s="2"/>
      <c r="AH731" s="2"/>
      <c r="AI731" s="2"/>
      <c r="AJ731" s="15"/>
      <c r="AK731" s="2"/>
      <c r="AL731" s="2"/>
      <c r="AO731" s="2"/>
      <c r="AP731" s="2"/>
      <c r="AS731" s="23"/>
      <c r="AT731" s="23"/>
      <c r="AU731" s="3"/>
      <c r="AZ731" s="2"/>
      <c r="BA731" s="4"/>
    </row>
    <row r="732" spans="2:53" x14ac:dyDescent="0.25">
      <c r="B732" s="4"/>
      <c r="D732" s="2"/>
      <c r="E732" s="2"/>
      <c r="F732" s="2"/>
      <c r="G732" s="5"/>
      <c r="H732" s="5"/>
      <c r="I732" s="4"/>
      <c r="T732" s="2"/>
      <c r="X732" s="2"/>
      <c r="AE732" s="2"/>
      <c r="AH732" s="2"/>
      <c r="AI732" s="2"/>
      <c r="AJ732" s="15"/>
      <c r="AK732" s="2"/>
      <c r="AL732" s="2"/>
      <c r="AO732" s="2"/>
      <c r="AP732" s="2"/>
      <c r="AS732" s="23"/>
      <c r="AT732" s="23"/>
      <c r="AU732" s="3"/>
      <c r="AZ732" s="2"/>
      <c r="BA732" s="4"/>
    </row>
    <row r="733" spans="2:53" x14ac:dyDescent="0.25">
      <c r="B733" s="4"/>
      <c r="D733" s="2"/>
      <c r="E733" s="2"/>
      <c r="F733" s="2"/>
      <c r="G733" s="5"/>
      <c r="H733" s="5"/>
      <c r="I733" s="4"/>
      <c r="T733" s="2"/>
      <c r="X733" s="2"/>
      <c r="AE733" s="2"/>
      <c r="AH733" s="2"/>
      <c r="AI733" s="2"/>
      <c r="AJ733" s="15"/>
      <c r="AK733" s="2"/>
      <c r="AL733" s="2"/>
      <c r="AO733" s="2"/>
      <c r="AP733" s="2"/>
      <c r="AS733" s="23"/>
      <c r="AT733" s="23"/>
      <c r="AU733" s="3"/>
      <c r="AZ733" s="2"/>
      <c r="BA733" s="4"/>
    </row>
    <row r="734" spans="2:53" x14ac:dyDescent="0.25">
      <c r="B734" s="4"/>
      <c r="D734" s="2"/>
      <c r="E734" s="2"/>
      <c r="F734" s="2"/>
      <c r="G734" s="5"/>
      <c r="H734" s="5"/>
      <c r="I734" s="4"/>
      <c r="T734" s="2"/>
      <c r="X734" s="2"/>
      <c r="AE734" s="2"/>
      <c r="AH734" s="2"/>
      <c r="AI734" s="2"/>
      <c r="AJ734" s="15"/>
      <c r="AK734" s="2"/>
      <c r="AL734" s="2"/>
      <c r="AO734" s="2"/>
      <c r="AP734" s="2"/>
      <c r="AS734" s="23"/>
      <c r="AT734" s="23"/>
      <c r="AU734" s="3"/>
      <c r="AZ734" s="2"/>
      <c r="BA734" s="4"/>
    </row>
    <row r="735" spans="2:53" x14ac:dyDescent="0.25">
      <c r="B735" s="4"/>
      <c r="D735" s="2"/>
      <c r="E735" s="2"/>
      <c r="F735" s="2"/>
      <c r="G735" s="5"/>
      <c r="H735" s="5"/>
      <c r="I735" s="4"/>
      <c r="T735" s="2"/>
      <c r="X735" s="2"/>
      <c r="AE735" s="2"/>
      <c r="AH735" s="2"/>
      <c r="AI735" s="2"/>
      <c r="AJ735" s="15"/>
      <c r="AK735" s="2"/>
      <c r="AL735" s="2"/>
      <c r="AO735" s="2"/>
      <c r="AP735" s="2"/>
      <c r="AS735" s="23"/>
      <c r="AT735" s="23"/>
      <c r="AU735" s="3"/>
      <c r="AZ735" s="2"/>
      <c r="BA735" s="4"/>
    </row>
    <row r="736" spans="2:53" x14ac:dyDescent="0.25">
      <c r="B736" s="4"/>
      <c r="D736" s="2"/>
      <c r="E736" s="2"/>
      <c r="F736" s="2"/>
      <c r="G736" s="5"/>
      <c r="H736" s="5"/>
      <c r="I736" s="4"/>
      <c r="T736" s="2"/>
      <c r="X736" s="2"/>
      <c r="AE736" s="2"/>
      <c r="AH736" s="2"/>
      <c r="AI736" s="2"/>
      <c r="AJ736" s="15"/>
      <c r="AK736" s="2"/>
      <c r="AL736" s="2"/>
      <c r="AO736" s="2"/>
      <c r="AP736" s="2"/>
      <c r="AS736" s="23"/>
      <c r="AT736" s="23"/>
      <c r="AU736" s="3"/>
      <c r="AZ736" s="2"/>
      <c r="BA736" s="4"/>
    </row>
    <row r="737" spans="2:53" x14ac:dyDescent="0.25">
      <c r="B737" s="4"/>
      <c r="D737" s="2"/>
      <c r="E737" s="2"/>
      <c r="F737" s="2"/>
      <c r="G737" s="5"/>
      <c r="H737" s="5"/>
      <c r="I737" s="4"/>
      <c r="T737" s="2"/>
      <c r="X737" s="2"/>
      <c r="AE737" s="2"/>
      <c r="AH737" s="2"/>
      <c r="AI737" s="2"/>
      <c r="AJ737" s="15"/>
      <c r="AK737" s="2"/>
      <c r="AL737" s="2"/>
      <c r="AO737" s="2"/>
      <c r="AP737" s="2"/>
      <c r="AS737" s="23"/>
      <c r="AT737" s="23"/>
      <c r="AU737" s="3"/>
      <c r="AZ737" s="2"/>
      <c r="BA737" s="4"/>
    </row>
    <row r="738" spans="2:53" x14ac:dyDescent="0.25">
      <c r="B738" s="4"/>
      <c r="D738" s="2"/>
      <c r="E738" s="2"/>
      <c r="F738" s="2"/>
      <c r="G738" s="5"/>
      <c r="H738" s="5"/>
      <c r="I738" s="4"/>
      <c r="T738" s="2"/>
      <c r="X738" s="2"/>
      <c r="AE738" s="2"/>
      <c r="AH738" s="2"/>
      <c r="AI738" s="2"/>
      <c r="AJ738" s="15"/>
      <c r="AK738" s="2"/>
      <c r="AL738" s="2"/>
      <c r="AO738" s="2"/>
      <c r="AP738" s="2"/>
      <c r="AS738" s="23"/>
      <c r="AT738" s="23"/>
      <c r="AU738" s="3"/>
      <c r="AZ738" s="2"/>
      <c r="BA738" s="4"/>
    </row>
    <row r="739" spans="2:53" x14ac:dyDescent="0.25">
      <c r="B739" s="4"/>
      <c r="D739" s="2"/>
      <c r="E739" s="2"/>
      <c r="F739" s="2"/>
      <c r="G739" s="5"/>
      <c r="H739" s="5"/>
      <c r="I739" s="4"/>
      <c r="T739" s="2"/>
      <c r="X739" s="2"/>
      <c r="AE739" s="2"/>
      <c r="AH739" s="2"/>
      <c r="AI739" s="2"/>
      <c r="AJ739" s="15"/>
      <c r="AK739" s="2"/>
      <c r="AL739" s="2"/>
      <c r="AO739" s="2"/>
      <c r="AP739" s="2"/>
      <c r="AS739" s="23"/>
      <c r="AT739" s="23"/>
      <c r="AU739" s="3"/>
      <c r="AZ739" s="2"/>
      <c r="BA739" s="4"/>
    </row>
    <row r="740" spans="2:53" x14ac:dyDescent="0.25">
      <c r="B740" s="4"/>
      <c r="D740" s="2"/>
      <c r="E740" s="2"/>
      <c r="F740" s="2"/>
      <c r="G740" s="5"/>
      <c r="H740" s="5"/>
      <c r="I740" s="4"/>
      <c r="T740" s="2"/>
      <c r="X740" s="2"/>
      <c r="AE740" s="2"/>
      <c r="AH740" s="2"/>
      <c r="AI740" s="2"/>
      <c r="AJ740" s="15"/>
      <c r="AK740" s="2"/>
      <c r="AL740" s="2"/>
      <c r="AO740" s="2"/>
      <c r="AP740" s="2"/>
      <c r="AS740" s="23"/>
      <c r="AT740" s="23"/>
      <c r="AU740" s="3"/>
      <c r="AZ740" s="2"/>
      <c r="BA740" s="4"/>
    </row>
    <row r="741" spans="2:53" x14ac:dyDescent="0.25">
      <c r="B741" s="4"/>
      <c r="D741" s="2"/>
      <c r="E741" s="2"/>
      <c r="F741" s="2"/>
      <c r="G741" s="5"/>
      <c r="H741" s="5"/>
      <c r="I741" s="4"/>
      <c r="T741" s="2"/>
      <c r="X741" s="2"/>
      <c r="AE741" s="2"/>
      <c r="AH741" s="2"/>
      <c r="AI741" s="2"/>
      <c r="AJ741" s="15"/>
      <c r="AK741" s="2"/>
      <c r="AL741" s="2"/>
      <c r="AO741" s="2"/>
      <c r="AP741" s="2"/>
      <c r="AS741" s="23"/>
      <c r="AT741" s="23"/>
      <c r="AU741" s="3"/>
      <c r="AZ741" s="2"/>
      <c r="BA741" s="4"/>
    </row>
    <row r="742" spans="2:53" x14ac:dyDescent="0.25">
      <c r="B742" s="4"/>
      <c r="D742" s="2"/>
      <c r="E742" s="2"/>
      <c r="F742" s="2"/>
      <c r="G742" s="5"/>
      <c r="H742" s="5"/>
      <c r="I742" s="4"/>
      <c r="T742" s="2"/>
      <c r="X742" s="2"/>
      <c r="AE742" s="2"/>
      <c r="AH742" s="2"/>
      <c r="AI742" s="2"/>
      <c r="AJ742" s="15"/>
      <c r="AK742" s="2"/>
      <c r="AL742" s="2"/>
      <c r="AO742" s="2"/>
      <c r="AP742" s="2"/>
      <c r="AS742" s="23"/>
      <c r="AT742" s="23"/>
      <c r="AU742" s="3"/>
      <c r="AZ742" s="2"/>
      <c r="BA742" s="4"/>
    </row>
    <row r="743" spans="2:53" x14ac:dyDescent="0.25">
      <c r="B743" s="4"/>
      <c r="D743" s="2"/>
      <c r="E743" s="2"/>
      <c r="F743" s="2"/>
      <c r="G743" s="5"/>
      <c r="H743" s="5"/>
      <c r="I743" s="4"/>
      <c r="T743" s="2"/>
      <c r="X743" s="2"/>
      <c r="AE743" s="2"/>
      <c r="AH743" s="2"/>
      <c r="AI743" s="2"/>
      <c r="AJ743" s="15"/>
      <c r="AK743" s="2"/>
      <c r="AL743" s="2"/>
      <c r="AO743" s="2"/>
      <c r="AP743" s="2"/>
      <c r="AS743" s="23"/>
      <c r="AT743" s="23"/>
      <c r="AU743" s="3"/>
      <c r="AZ743" s="2"/>
      <c r="BA743" s="4"/>
    </row>
    <row r="744" spans="2:53" x14ac:dyDescent="0.25">
      <c r="B744" s="4"/>
      <c r="D744" s="2"/>
      <c r="E744" s="2"/>
      <c r="F744" s="2"/>
      <c r="G744" s="5"/>
      <c r="H744" s="5"/>
      <c r="I744" s="4"/>
      <c r="T744" s="2"/>
      <c r="X744" s="2"/>
      <c r="AE744" s="2"/>
      <c r="AH744" s="2"/>
      <c r="AI744" s="2"/>
      <c r="AJ744" s="15"/>
      <c r="AK744" s="2"/>
      <c r="AL744" s="2"/>
      <c r="AO744" s="2"/>
      <c r="AP744" s="2"/>
      <c r="AS744" s="23"/>
      <c r="AT744" s="23"/>
      <c r="AU744" s="3"/>
      <c r="AZ744" s="2"/>
      <c r="BA744" s="4"/>
    </row>
    <row r="745" spans="2:53" x14ac:dyDescent="0.25">
      <c r="B745" s="4"/>
      <c r="D745" s="2"/>
      <c r="E745" s="2"/>
      <c r="F745" s="2"/>
      <c r="G745" s="5"/>
      <c r="H745" s="5"/>
      <c r="I745" s="4"/>
      <c r="T745" s="2"/>
      <c r="X745" s="2"/>
      <c r="AE745" s="2"/>
      <c r="AH745" s="2"/>
      <c r="AI745" s="2"/>
      <c r="AJ745" s="15"/>
      <c r="AK745" s="2"/>
      <c r="AL745" s="2"/>
      <c r="AO745" s="2"/>
      <c r="AP745" s="2"/>
      <c r="AS745" s="23"/>
      <c r="AT745" s="23"/>
      <c r="AU745" s="3"/>
      <c r="AZ745" s="2"/>
      <c r="BA745" s="4"/>
    </row>
    <row r="746" spans="2:53" x14ac:dyDescent="0.25">
      <c r="B746" s="4"/>
      <c r="D746" s="2"/>
      <c r="E746" s="2"/>
      <c r="F746" s="2"/>
      <c r="G746" s="5"/>
      <c r="H746" s="5"/>
      <c r="I746" s="4"/>
      <c r="T746" s="2"/>
      <c r="X746" s="2"/>
      <c r="AE746" s="2"/>
      <c r="AH746" s="2"/>
      <c r="AI746" s="2"/>
      <c r="AJ746" s="15"/>
      <c r="AK746" s="2"/>
      <c r="AL746" s="2"/>
      <c r="AO746" s="2"/>
      <c r="AP746" s="2"/>
      <c r="AS746" s="23"/>
      <c r="AT746" s="23"/>
      <c r="AU746" s="3"/>
      <c r="AZ746" s="2"/>
      <c r="BA746" s="4"/>
    </row>
    <row r="747" spans="2:53" x14ac:dyDescent="0.25">
      <c r="B747" s="4"/>
      <c r="D747" s="2"/>
      <c r="E747" s="2"/>
      <c r="F747" s="2"/>
      <c r="G747" s="5"/>
      <c r="H747" s="5"/>
      <c r="I747" s="4"/>
      <c r="T747" s="2"/>
      <c r="X747" s="2"/>
      <c r="AE747" s="2"/>
      <c r="AH747" s="2"/>
      <c r="AI747" s="2"/>
      <c r="AJ747" s="15"/>
      <c r="AK747" s="2"/>
      <c r="AL747" s="2"/>
      <c r="AO747" s="2"/>
      <c r="AP747" s="2"/>
      <c r="AS747" s="23"/>
      <c r="AT747" s="23"/>
      <c r="AU747" s="3"/>
      <c r="AZ747" s="2"/>
      <c r="BA747" s="4"/>
    </row>
    <row r="748" spans="2:53" x14ac:dyDescent="0.25">
      <c r="B748" s="4"/>
      <c r="D748" s="2"/>
      <c r="E748" s="2"/>
      <c r="F748" s="2"/>
      <c r="G748" s="5"/>
      <c r="H748" s="5"/>
      <c r="I748" s="4"/>
      <c r="T748" s="2"/>
      <c r="X748" s="2"/>
      <c r="AE748" s="2"/>
      <c r="AH748" s="2"/>
      <c r="AI748" s="2"/>
      <c r="AJ748" s="15"/>
      <c r="AK748" s="2"/>
      <c r="AL748" s="2"/>
      <c r="AO748" s="2"/>
      <c r="AP748" s="2"/>
      <c r="AS748" s="23"/>
      <c r="AT748" s="23"/>
      <c r="AU748" s="3"/>
      <c r="AZ748" s="2"/>
      <c r="BA748" s="4"/>
    </row>
    <row r="749" spans="2:53" x14ac:dyDescent="0.25">
      <c r="B749" s="4"/>
      <c r="D749" s="2"/>
      <c r="E749" s="2"/>
      <c r="F749" s="2"/>
      <c r="G749" s="5"/>
      <c r="H749" s="5"/>
      <c r="I749" s="4"/>
      <c r="T749" s="2"/>
      <c r="X749" s="2"/>
      <c r="AE749" s="2"/>
      <c r="AH749" s="2"/>
      <c r="AI749" s="2"/>
      <c r="AJ749" s="15"/>
      <c r="AK749" s="2"/>
      <c r="AL749" s="2"/>
      <c r="AO749" s="2"/>
      <c r="AP749" s="2"/>
      <c r="AS749" s="23"/>
      <c r="AT749" s="23"/>
      <c r="AU749" s="3"/>
      <c r="AZ749" s="2"/>
      <c r="BA749" s="4"/>
    </row>
    <row r="750" spans="2:53" x14ac:dyDescent="0.25">
      <c r="B750" s="4"/>
      <c r="D750" s="2"/>
      <c r="E750" s="2"/>
      <c r="F750" s="2"/>
      <c r="G750" s="5"/>
      <c r="H750" s="5"/>
      <c r="I750" s="4"/>
      <c r="T750" s="2"/>
      <c r="X750" s="2"/>
      <c r="AE750" s="2"/>
      <c r="AH750" s="2"/>
      <c r="AI750" s="2"/>
      <c r="AJ750" s="15"/>
      <c r="AK750" s="2"/>
      <c r="AL750" s="2"/>
      <c r="AO750" s="2"/>
      <c r="AP750" s="2"/>
      <c r="AS750" s="23"/>
      <c r="AT750" s="23"/>
      <c r="AU750" s="3"/>
      <c r="AZ750" s="2"/>
      <c r="BA750" s="4"/>
    </row>
    <row r="751" spans="2:53" x14ac:dyDescent="0.25">
      <c r="B751" s="4"/>
      <c r="D751" s="2"/>
      <c r="E751" s="2"/>
      <c r="F751" s="2"/>
      <c r="G751" s="5"/>
      <c r="H751" s="5"/>
      <c r="I751" s="4"/>
      <c r="T751" s="2"/>
      <c r="X751" s="2"/>
      <c r="AE751" s="2"/>
      <c r="AH751" s="2"/>
      <c r="AI751" s="2"/>
      <c r="AJ751" s="15"/>
      <c r="AK751" s="2"/>
      <c r="AL751" s="2"/>
      <c r="AO751" s="2"/>
      <c r="AP751" s="2"/>
      <c r="AS751" s="23"/>
      <c r="AT751" s="23"/>
      <c r="AU751" s="3"/>
      <c r="AZ751" s="2"/>
      <c r="BA751" s="4"/>
    </row>
    <row r="752" spans="2:53" x14ac:dyDescent="0.25">
      <c r="B752" s="4"/>
      <c r="D752" s="2"/>
      <c r="E752" s="2"/>
      <c r="F752" s="2"/>
      <c r="G752" s="5"/>
      <c r="H752" s="5"/>
      <c r="I752" s="4"/>
      <c r="T752" s="2"/>
      <c r="X752" s="2"/>
      <c r="AE752" s="2"/>
      <c r="AH752" s="2"/>
      <c r="AI752" s="2"/>
      <c r="AJ752" s="15"/>
      <c r="AK752" s="2"/>
      <c r="AL752" s="2"/>
      <c r="AO752" s="2"/>
      <c r="AP752" s="2"/>
      <c r="AS752" s="23"/>
      <c r="AT752" s="23"/>
      <c r="AU752" s="3"/>
      <c r="AZ752" s="2"/>
      <c r="BA752" s="4"/>
    </row>
    <row r="753" spans="2:53" x14ac:dyDescent="0.25">
      <c r="B753" s="4"/>
      <c r="D753" s="2"/>
      <c r="E753" s="2"/>
      <c r="F753" s="2"/>
      <c r="G753" s="5"/>
      <c r="H753" s="5"/>
      <c r="I753" s="4"/>
      <c r="T753" s="2"/>
      <c r="X753" s="2"/>
      <c r="AE753" s="2"/>
      <c r="AH753" s="2"/>
      <c r="AI753" s="2"/>
      <c r="AJ753" s="15"/>
      <c r="AK753" s="2"/>
      <c r="AL753" s="2"/>
      <c r="AO753" s="2"/>
      <c r="AP753" s="2"/>
      <c r="AS753" s="23"/>
      <c r="AT753" s="23"/>
      <c r="AU753" s="3"/>
      <c r="AZ753" s="2"/>
      <c r="BA753" s="4"/>
    </row>
    <row r="754" spans="2:53" x14ac:dyDescent="0.25">
      <c r="B754" s="4"/>
      <c r="D754" s="2"/>
      <c r="E754" s="2"/>
      <c r="F754" s="2"/>
      <c r="G754" s="5"/>
      <c r="H754" s="5"/>
      <c r="I754" s="4"/>
      <c r="T754" s="2"/>
      <c r="X754" s="2"/>
      <c r="AE754" s="2"/>
      <c r="AH754" s="2"/>
      <c r="AI754" s="2"/>
      <c r="AJ754" s="15"/>
      <c r="AK754" s="2"/>
      <c r="AL754" s="2"/>
      <c r="AO754" s="2"/>
      <c r="AP754" s="2"/>
      <c r="AS754" s="23"/>
      <c r="AT754" s="23"/>
      <c r="AU754" s="3"/>
      <c r="AZ754" s="2"/>
      <c r="BA754" s="4"/>
    </row>
    <row r="755" spans="2:53" x14ac:dyDescent="0.25">
      <c r="B755" s="4"/>
      <c r="D755" s="2"/>
      <c r="E755" s="2"/>
      <c r="F755" s="2"/>
      <c r="G755" s="5"/>
      <c r="H755" s="5"/>
      <c r="I755" s="4"/>
      <c r="T755" s="2"/>
      <c r="X755" s="2"/>
      <c r="AE755" s="2"/>
      <c r="AH755" s="2"/>
      <c r="AI755" s="2"/>
      <c r="AJ755" s="15"/>
      <c r="AK755" s="2"/>
      <c r="AL755" s="2"/>
      <c r="AO755" s="2"/>
      <c r="AP755" s="2"/>
      <c r="AS755" s="23"/>
      <c r="AT755" s="23"/>
      <c r="AU755" s="3"/>
      <c r="AZ755" s="2"/>
      <c r="BA755" s="4"/>
    </row>
    <row r="756" spans="2:53" x14ac:dyDescent="0.25">
      <c r="B756" s="4"/>
      <c r="D756" s="2"/>
      <c r="E756" s="2"/>
      <c r="F756" s="2"/>
      <c r="G756" s="5"/>
      <c r="H756" s="5"/>
      <c r="I756" s="4"/>
      <c r="T756" s="2"/>
      <c r="X756" s="2"/>
      <c r="AE756" s="2"/>
      <c r="AH756" s="2"/>
      <c r="AI756" s="2"/>
      <c r="AJ756" s="15"/>
      <c r="AK756" s="2"/>
      <c r="AL756" s="2"/>
      <c r="AO756" s="2"/>
      <c r="AP756" s="2"/>
      <c r="AS756" s="23"/>
      <c r="AT756" s="23"/>
      <c r="AU756" s="3"/>
      <c r="AZ756" s="2"/>
      <c r="BA756" s="4"/>
    </row>
    <row r="757" spans="2:53" x14ac:dyDescent="0.25">
      <c r="B757" s="4"/>
      <c r="D757" s="2"/>
      <c r="E757" s="2"/>
      <c r="F757" s="2"/>
      <c r="G757" s="5"/>
      <c r="H757" s="5"/>
      <c r="I757" s="4"/>
      <c r="T757" s="2"/>
      <c r="X757" s="2"/>
      <c r="AE757" s="2"/>
      <c r="AH757" s="2"/>
      <c r="AI757" s="2"/>
      <c r="AJ757" s="15"/>
      <c r="AK757" s="2"/>
      <c r="AL757" s="2"/>
      <c r="AO757" s="2"/>
      <c r="AP757" s="2"/>
      <c r="AS757" s="23"/>
      <c r="AT757" s="23"/>
      <c r="AU757" s="3"/>
      <c r="AZ757" s="2"/>
      <c r="BA757" s="4"/>
    </row>
    <row r="758" spans="2:53" x14ac:dyDescent="0.25">
      <c r="B758" s="4"/>
      <c r="D758" s="2"/>
      <c r="E758" s="2"/>
      <c r="F758" s="2"/>
      <c r="G758" s="5"/>
      <c r="H758" s="5"/>
      <c r="I758" s="4"/>
      <c r="T758" s="2"/>
      <c r="X758" s="2"/>
      <c r="AE758" s="2"/>
      <c r="AH758" s="2"/>
      <c r="AI758" s="2"/>
      <c r="AJ758" s="15"/>
      <c r="AK758" s="2"/>
      <c r="AL758" s="2"/>
      <c r="AO758" s="2"/>
      <c r="AP758" s="2"/>
      <c r="AS758" s="23"/>
      <c r="AT758" s="23"/>
      <c r="AU758" s="3"/>
      <c r="AZ758" s="2"/>
      <c r="BA758" s="4"/>
    </row>
    <row r="759" spans="2:53" x14ac:dyDescent="0.25">
      <c r="B759" s="4"/>
      <c r="D759" s="2"/>
      <c r="E759" s="2"/>
      <c r="F759" s="2"/>
      <c r="G759" s="5"/>
      <c r="H759" s="5"/>
      <c r="I759" s="4"/>
      <c r="T759" s="2"/>
      <c r="X759" s="2"/>
      <c r="AE759" s="2"/>
      <c r="AH759" s="2"/>
      <c r="AI759" s="2"/>
      <c r="AJ759" s="15"/>
      <c r="AK759" s="2"/>
      <c r="AL759" s="2"/>
      <c r="AO759" s="2"/>
      <c r="AP759" s="2"/>
      <c r="AS759" s="23"/>
      <c r="AT759" s="23"/>
      <c r="AU759" s="3"/>
      <c r="AZ759" s="2"/>
      <c r="BA759" s="4"/>
    </row>
    <row r="760" spans="2:53" x14ac:dyDescent="0.25">
      <c r="B760" s="4"/>
      <c r="D760" s="2"/>
      <c r="E760" s="2"/>
      <c r="F760" s="2"/>
      <c r="G760" s="5"/>
      <c r="H760" s="5"/>
      <c r="I760" s="4"/>
      <c r="T760" s="2"/>
      <c r="X760" s="2"/>
      <c r="AE760" s="2"/>
      <c r="AH760" s="2"/>
      <c r="AI760" s="2"/>
      <c r="AJ760" s="15"/>
      <c r="AK760" s="2"/>
      <c r="AL760" s="2"/>
      <c r="AO760" s="2"/>
      <c r="AP760" s="2"/>
      <c r="AS760" s="23"/>
      <c r="AT760" s="23"/>
      <c r="AU760" s="3"/>
      <c r="AZ760" s="2"/>
      <c r="BA760" s="4"/>
    </row>
    <row r="761" spans="2:53" x14ac:dyDescent="0.25">
      <c r="B761" s="4"/>
      <c r="D761" s="2"/>
      <c r="E761" s="2"/>
      <c r="F761" s="2"/>
      <c r="G761" s="5"/>
      <c r="H761" s="5"/>
      <c r="I761" s="4"/>
      <c r="T761" s="2"/>
      <c r="X761" s="2"/>
      <c r="AE761" s="2"/>
      <c r="AH761" s="2"/>
      <c r="AI761" s="2"/>
      <c r="AJ761" s="15"/>
      <c r="AK761" s="2"/>
      <c r="AL761" s="2"/>
      <c r="AO761" s="2"/>
      <c r="AP761" s="2"/>
      <c r="AS761" s="23"/>
      <c r="AT761" s="23"/>
      <c r="AU761" s="3"/>
      <c r="AZ761" s="2"/>
      <c r="BA761" s="4"/>
    </row>
    <row r="762" spans="2:53" x14ac:dyDescent="0.25">
      <c r="B762" s="4"/>
      <c r="D762" s="2"/>
      <c r="E762" s="2"/>
      <c r="F762" s="2"/>
      <c r="G762" s="5"/>
      <c r="H762" s="5"/>
      <c r="I762" s="4"/>
      <c r="T762" s="2"/>
      <c r="X762" s="2"/>
      <c r="AE762" s="2"/>
      <c r="AH762" s="2"/>
      <c r="AI762" s="2"/>
      <c r="AJ762" s="15"/>
      <c r="AK762" s="2"/>
      <c r="AL762" s="2"/>
      <c r="AO762" s="2"/>
      <c r="AP762" s="2"/>
      <c r="AS762" s="23"/>
      <c r="AT762" s="23"/>
      <c r="AU762" s="3"/>
      <c r="AZ762" s="2"/>
      <c r="BA762" s="4"/>
    </row>
    <row r="763" spans="2:53" x14ac:dyDescent="0.25">
      <c r="B763" s="4"/>
      <c r="D763" s="2"/>
      <c r="E763" s="2"/>
      <c r="F763" s="2"/>
      <c r="G763" s="5"/>
      <c r="H763" s="5"/>
      <c r="I763" s="4"/>
      <c r="T763" s="2"/>
      <c r="X763" s="2"/>
      <c r="AE763" s="2"/>
      <c r="AH763" s="2"/>
      <c r="AI763" s="2"/>
      <c r="AJ763" s="15"/>
      <c r="AK763" s="2"/>
      <c r="AL763" s="2"/>
      <c r="AO763" s="2"/>
      <c r="AP763" s="2"/>
      <c r="AS763" s="23"/>
      <c r="AT763" s="23"/>
      <c r="AU763" s="3"/>
      <c r="AZ763" s="2"/>
      <c r="BA763" s="4"/>
    </row>
    <row r="764" spans="2:53" x14ac:dyDescent="0.25">
      <c r="B764" s="4"/>
      <c r="D764" s="2"/>
      <c r="E764" s="2"/>
      <c r="F764" s="2"/>
      <c r="G764" s="5"/>
      <c r="H764" s="5"/>
      <c r="I764" s="4"/>
      <c r="T764" s="2"/>
      <c r="X764" s="2"/>
      <c r="AE764" s="2"/>
      <c r="AH764" s="2"/>
      <c r="AI764" s="2"/>
      <c r="AJ764" s="15"/>
      <c r="AK764" s="2"/>
      <c r="AL764" s="2"/>
      <c r="AO764" s="2"/>
      <c r="AP764" s="2"/>
      <c r="AS764" s="23"/>
      <c r="AT764" s="23"/>
      <c r="AU764" s="3"/>
      <c r="AZ764" s="2"/>
      <c r="BA764" s="4"/>
    </row>
    <row r="765" spans="2:53" x14ac:dyDescent="0.25">
      <c r="B765" s="4"/>
      <c r="D765" s="2"/>
      <c r="E765" s="2"/>
      <c r="F765" s="2"/>
      <c r="G765" s="5"/>
      <c r="H765" s="5"/>
      <c r="I765" s="4"/>
      <c r="T765" s="2"/>
      <c r="X765" s="2"/>
      <c r="AE765" s="2"/>
      <c r="AH765" s="2"/>
      <c r="AI765" s="2"/>
      <c r="AJ765" s="15"/>
      <c r="AK765" s="2"/>
      <c r="AL765" s="2"/>
      <c r="AO765" s="2"/>
      <c r="AP765" s="2"/>
      <c r="AS765" s="23"/>
      <c r="AT765" s="23"/>
      <c r="AU765" s="3"/>
      <c r="AZ765" s="2"/>
      <c r="BA765" s="4"/>
    </row>
    <row r="766" spans="2:53" x14ac:dyDescent="0.25">
      <c r="B766" s="4"/>
      <c r="D766" s="2"/>
      <c r="E766" s="2"/>
      <c r="F766" s="2"/>
      <c r="G766" s="5"/>
      <c r="H766" s="5"/>
      <c r="I766" s="4"/>
      <c r="T766" s="2"/>
      <c r="X766" s="2"/>
      <c r="AE766" s="2"/>
      <c r="AH766" s="2"/>
      <c r="AI766" s="2"/>
      <c r="AJ766" s="15"/>
      <c r="AK766" s="2"/>
      <c r="AL766" s="2"/>
      <c r="AO766" s="2"/>
      <c r="AP766" s="2"/>
      <c r="AS766" s="23"/>
      <c r="AT766" s="23"/>
      <c r="AU766" s="3"/>
      <c r="AZ766" s="2"/>
      <c r="BA766" s="4"/>
    </row>
    <row r="767" spans="2:53" x14ac:dyDescent="0.25">
      <c r="B767" s="4"/>
      <c r="D767" s="2"/>
      <c r="E767" s="2"/>
      <c r="F767" s="2"/>
      <c r="G767" s="5"/>
      <c r="H767" s="5"/>
      <c r="I767" s="4"/>
      <c r="T767" s="2"/>
      <c r="X767" s="2"/>
      <c r="AE767" s="2"/>
      <c r="AH767" s="2"/>
      <c r="AI767" s="2"/>
      <c r="AJ767" s="15"/>
      <c r="AK767" s="2"/>
      <c r="AL767" s="2"/>
      <c r="AO767" s="2"/>
      <c r="AP767" s="2"/>
      <c r="AS767" s="23"/>
      <c r="AT767" s="23"/>
      <c r="AU767" s="3"/>
      <c r="AZ767" s="2"/>
      <c r="BA767" s="4"/>
    </row>
    <row r="768" spans="2:53" x14ac:dyDescent="0.25">
      <c r="B768" s="4"/>
      <c r="D768" s="2"/>
      <c r="E768" s="2"/>
      <c r="F768" s="2"/>
      <c r="G768" s="5"/>
      <c r="H768" s="5"/>
      <c r="I768" s="4"/>
      <c r="T768" s="2"/>
      <c r="X768" s="2"/>
      <c r="AE768" s="2"/>
      <c r="AH768" s="2"/>
      <c r="AI768" s="2"/>
      <c r="AJ768" s="15"/>
      <c r="AK768" s="2"/>
      <c r="AL768" s="2"/>
      <c r="AO768" s="2"/>
      <c r="AP768" s="2"/>
      <c r="AS768" s="23"/>
      <c r="AT768" s="23"/>
      <c r="AU768" s="3"/>
      <c r="AZ768" s="2"/>
      <c r="BA768" s="4"/>
    </row>
    <row r="769" spans="2:53" x14ac:dyDescent="0.25">
      <c r="B769" s="4"/>
      <c r="D769" s="2"/>
      <c r="E769" s="2"/>
      <c r="F769" s="2"/>
      <c r="G769" s="5"/>
      <c r="H769" s="5"/>
      <c r="I769" s="4"/>
      <c r="T769" s="2"/>
      <c r="X769" s="2"/>
      <c r="AE769" s="2"/>
      <c r="AH769" s="2"/>
      <c r="AI769" s="2"/>
      <c r="AJ769" s="15"/>
      <c r="AK769" s="2"/>
      <c r="AL769" s="2"/>
      <c r="AO769" s="2"/>
      <c r="AP769" s="2"/>
      <c r="AS769" s="23"/>
      <c r="AT769" s="23"/>
      <c r="AU769" s="3"/>
      <c r="AZ769" s="2"/>
      <c r="BA769" s="4"/>
    </row>
    <row r="770" spans="2:53" x14ac:dyDescent="0.25">
      <c r="B770" s="4"/>
      <c r="D770" s="2"/>
      <c r="E770" s="2"/>
      <c r="F770" s="2"/>
      <c r="G770" s="5"/>
      <c r="H770" s="5"/>
      <c r="I770" s="4"/>
      <c r="T770" s="2"/>
      <c r="X770" s="2"/>
      <c r="AE770" s="2"/>
      <c r="AH770" s="2"/>
      <c r="AI770" s="2"/>
      <c r="AJ770" s="15"/>
      <c r="AK770" s="2"/>
      <c r="AL770" s="2"/>
      <c r="AO770" s="2"/>
      <c r="AP770" s="2"/>
      <c r="AS770" s="23"/>
      <c r="AT770" s="23"/>
      <c r="AU770" s="3"/>
      <c r="AZ770" s="2"/>
      <c r="BA770" s="4"/>
    </row>
    <row r="771" spans="2:53" x14ac:dyDescent="0.25">
      <c r="B771" s="4"/>
      <c r="D771" s="2"/>
      <c r="E771" s="2"/>
      <c r="F771" s="2"/>
      <c r="G771" s="5"/>
      <c r="H771" s="5"/>
      <c r="I771" s="4"/>
      <c r="T771" s="2"/>
      <c r="X771" s="2"/>
      <c r="AE771" s="2"/>
      <c r="AH771" s="2"/>
      <c r="AI771" s="2"/>
      <c r="AJ771" s="15"/>
      <c r="AK771" s="2"/>
      <c r="AL771" s="2"/>
      <c r="AO771" s="2"/>
      <c r="AP771" s="2"/>
      <c r="AS771" s="23"/>
      <c r="AT771" s="23"/>
      <c r="AU771" s="3"/>
      <c r="AZ771" s="2"/>
      <c r="BA771" s="4"/>
    </row>
    <row r="772" spans="2:53" x14ac:dyDescent="0.25">
      <c r="B772" s="4"/>
      <c r="D772" s="2"/>
      <c r="E772" s="2"/>
      <c r="F772" s="2"/>
      <c r="G772" s="5"/>
      <c r="H772" s="5"/>
      <c r="I772" s="4"/>
      <c r="T772" s="2"/>
      <c r="X772" s="2"/>
      <c r="AE772" s="2"/>
      <c r="AH772" s="2"/>
      <c r="AI772" s="2"/>
      <c r="AJ772" s="15"/>
      <c r="AK772" s="2"/>
      <c r="AL772" s="2"/>
      <c r="AO772" s="2"/>
      <c r="AP772" s="2"/>
      <c r="AS772" s="23"/>
      <c r="AT772" s="23"/>
      <c r="AU772" s="3"/>
      <c r="AZ772" s="2"/>
      <c r="BA772" s="4"/>
    </row>
    <row r="773" spans="2:53" x14ac:dyDescent="0.25">
      <c r="B773" s="4"/>
      <c r="D773" s="2"/>
      <c r="E773" s="2"/>
      <c r="F773" s="2"/>
      <c r="G773" s="5"/>
      <c r="H773" s="5"/>
      <c r="I773" s="4"/>
      <c r="T773" s="2"/>
      <c r="X773" s="2"/>
      <c r="AE773" s="2"/>
      <c r="AH773" s="2"/>
      <c r="AI773" s="2"/>
      <c r="AJ773" s="15"/>
      <c r="AK773" s="2"/>
      <c r="AL773" s="2"/>
      <c r="AO773" s="2"/>
      <c r="AP773" s="2"/>
      <c r="AS773" s="23"/>
      <c r="AT773" s="23"/>
      <c r="AU773" s="3"/>
      <c r="AZ773" s="2"/>
      <c r="BA773" s="4"/>
    </row>
    <row r="774" spans="2:53" x14ac:dyDescent="0.25">
      <c r="B774" s="4"/>
      <c r="D774" s="2"/>
      <c r="E774" s="2"/>
      <c r="F774" s="2"/>
      <c r="G774" s="5"/>
      <c r="H774" s="5"/>
      <c r="I774" s="4"/>
      <c r="T774" s="2"/>
      <c r="X774" s="2"/>
      <c r="AE774" s="2"/>
      <c r="AH774" s="2"/>
      <c r="AI774" s="2"/>
      <c r="AJ774" s="15"/>
      <c r="AK774" s="2"/>
      <c r="AL774" s="2"/>
      <c r="AO774" s="2"/>
      <c r="AP774" s="2"/>
      <c r="AS774" s="23"/>
      <c r="AT774" s="23"/>
      <c r="AU774" s="3"/>
      <c r="AZ774" s="2"/>
      <c r="BA774" s="4"/>
    </row>
    <row r="775" spans="2:53" x14ac:dyDescent="0.25">
      <c r="B775" s="4"/>
      <c r="D775" s="2"/>
      <c r="E775" s="2"/>
      <c r="F775" s="2"/>
      <c r="G775" s="5"/>
      <c r="H775" s="5"/>
      <c r="I775" s="4"/>
      <c r="T775" s="2"/>
      <c r="X775" s="2"/>
      <c r="AE775" s="2"/>
      <c r="AH775" s="2"/>
      <c r="AI775" s="2"/>
      <c r="AJ775" s="15"/>
      <c r="AK775" s="2"/>
      <c r="AL775" s="2"/>
      <c r="AO775" s="2"/>
      <c r="AP775" s="2"/>
      <c r="AS775" s="23"/>
      <c r="AT775" s="23"/>
      <c r="AU775" s="3"/>
      <c r="AZ775" s="2"/>
      <c r="BA775" s="4"/>
    </row>
    <row r="776" spans="2:53" x14ac:dyDescent="0.25">
      <c r="B776" s="4"/>
      <c r="D776" s="2"/>
      <c r="E776" s="2"/>
      <c r="F776" s="2"/>
      <c r="G776" s="5"/>
      <c r="H776" s="5"/>
      <c r="I776" s="4"/>
      <c r="T776" s="2"/>
      <c r="X776" s="2"/>
      <c r="AE776" s="2"/>
      <c r="AH776" s="2"/>
      <c r="AI776" s="2"/>
      <c r="AJ776" s="15"/>
      <c r="AK776" s="2"/>
      <c r="AL776" s="2"/>
      <c r="AO776" s="2"/>
      <c r="AP776" s="2"/>
      <c r="AS776" s="23"/>
      <c r="AT776" s="23"/>
      <c r="AU776" s="3"/>
      <c r="AZ776" s="2"/>
      <c r="BA776" s="4"/>
    </row>
    <row r="777" spans="2:53" x14ac:dyDescent="0.25">
      <c r="B777" s="4"/>
      <c r="D777" s="2"/>
      <c r="E777" s="2"/>
      <c r="F777" s="2"/>
      <c r="G777" s="5"/>
      <c r="H777" s="5"/>
      <c r="I777" s="4"/>
      <c r="T777" s="2"/>
      <c r="X777" s="2"/>
      <c r="AE777" s="2"/>
      <c r="AH777" s="2"/>
      <c r="AI777" s="2"/>
      <c r="AJ777" s="15"/>
      <c r="AK777" s="2"/>
      <c r="AL777" s="2"/>
      <c r="AO777" s="2"/>
      <c r="AP777" s="2"/>
      <c r="AS777" s="23"/>
      <c r="AT777" s="23"/>
      <c r="AU777" s="3"/>
      <c r="AZ777" s="2"/>
      <c r="BA777" s="4"/>
    </row>
    <row r="778" spans="2:53" x14ac:dyDescent="0.25">
      <c r="B778" s="4"/>
      <c r="D778" s="2"/>
      <c r="E778" s="2"/>
      <c r="F778" s="2"/>
      <c r="G778" s="5"/>
      <c r="H778" s="5"/>
      <c r="I778" s="4"/>
      <c r="T778" s="2"/>
      <c r="X778" s="2"/>
      <c r="AE778" s="2"/>
      <c r="AH778" s="2"/>
      <c r="AI778" s="2"/>
      <c r="AJ778" s="15"/>
      <c r="AK778" s="2"/>
      <c r="AL778" s="2"/>
      <c r="AO778" s="2"/>
      <c r="AP778" s="2"/>
      <c r="AS778" s="23"/>
      <c r="AT778" s="23"/>
      <c r="AU778" s="3"/>
      <c r="AZ778" s="2"/>
      <c r="BA778" s="4"/>
    </row>
    <row r="779" spans="2:53" x14ac:dyDescent="0.25">
      <c r="B779" s="4"/>
      <c r="D779" s="2"/>
      <c r="E779" s="2"/>
      <c r="F779" s="2"/>
      <c r="G779" s="5"/>
      <c r="H779" s="5"/>
      <c r="I779" s="4"/>
      <c r="T779" s="2"/>
      <c r="X779" s="2"/>
      <c r="AE779" s="2"/>
      <c r="AH779" s="2"/>
      <c r="AI779" s="2"/>
      <c r="AJ779" s="15"/>
      <c r="AK779" s="2"/>
      <c r="AL779" s="2"/>
      <c r="AO779" s="2"/>
      <c r="AP779" s="2"/>
      <c r="AS779" s="23"/>
      <c r="AT779" s="23"/>
      <c r="AU779" s="3"/>
      <c r="AZ779" s="2"/>
      <c r="BA779" s="4"/>
    </row>
    <row r="780" spans="2:53" x14ac:dyDescent="0.25">
      <c r="B780" s="4"/>
      <c r="D780" s="2"/>
      <c r="E780" s="2"/>
      <c r="F780" s="2"/>
      <c r="G780" s="5"/>
      <c r="H780" s="5"/>
      <c r="I780" s="4"/>
      <c r="T780" s="2"/>
      <c r="X780" s="2"/>
      <c r="AE780" s="2"/>
      <c r="AH780" s="2"/>
      <c r="AI780" s="2"/>
      <c r="AJ780" s="15"/>
      <c r="AK780" s="2"/>
      <c r="AL780" s="2"/>
      <c r="AO780" s="2"/>
      <c r="AP780" s="2"/>
      <c r="AS780" s="23"/>
      <c r="AT780" s="23"/>
      <c r="AU780" s="3"/>
      <c r="AZ780" s="2"/>
      <c r="BA780" s="4"/>
    </row>
    <row r="781" spans="2:53" x14ac:dyDescent="0.25">
      <c r="B781" s="4"/>
      <c r="D781" s="2"/>
      <c r="E781" s="2"/>
      <c r="F781" s="2"/>
      <c r="G781" s="5"/>
      <c r="H781" s="5"/>
      <c r="I781" s="4"/>
      <c r="T781" s="2"/>
      <c r="X781" s="2"/>
      <c r="AE781" s="2"/>
      <c r="AH781" s="2"/>
      <c r="AI781" s="2"/>
      <c r="AJ781" s="15"/>
      <c r="AK781" s="2"/>
      <c r="AL781" s="2"/>
      <c r="AO781" s="2"/>
      <c r="AP781" s="2"/>
      <c r="AS781" s="23"/>
      <c r="AT781" s="23"/>
      <c r="AU781" s="3"/>
      <c r="AZ781" s="2"/>
      <c r="BA781" s="4"/>
    </row>
    <row r="782" spans="2:53" x14ac:dyDescent="0.25">
      <c r="B782" s="4"/>
      <c r="D782" s="2"/>
      <c r="E782" s="2"/>
      <c r="F782" s="2"/>
      <c r="G782" s="5"/>
      <c r="H782" s="5"/>
      <c r="I782" s="4"/>
      <c r="T782" s="2"/>
      <c r="X782" s="2"/>
      <c r="AE782" s="2"/>
      <c r="AH782" s="2"/>
      <c r="AI782" s="2"/>
      <c r="AJ782" s="15"/>
      <c r="AK782" s="2"/>
      <c r="AL782" s="2"/>
      <c r="AO782" s="2"/>
      <c r="AP782" s="2"/>
      <c r="AS782" s="23"/>
      <c r="AT782" s="23"/>
      <c r="AU782" s="3"/>
      <c r="AZ782" s="2"/>
      <c r="BA782" s="4"/>
    </row>
    <row r="783" spans="2:53" x14ac:dyDescent="0.25">
      <c r="B783" s="4"/>
      <c r="D783" s="2"/>
      <c r="E783" s="2"/>
      <c r="F783" s="2"/>
      <c r="G783" s="5"/>
      <c r="H783" s="5"/>
      <c r="I783" s="4"/>
      <c r="T783" s="2"/>
      <c r="X783" s="2"/>
      <c r="AE783" s="2"/>
      <c r="AH783" s="2"/>
      <c r="AI783" s="2"/>
      <c r="AJ783" s="15"/>
      <c r="AK783" s="2"/>
      <c r="AL783" s="2"/>
      <c r="AO783" s="2"/>
      <c r="AP783" s="2"/>
      <c r="AS783" s="23"/>
      <c r="AT783" s="23"/>
      <c r="AU783" s="3"/>
      <c r="AZ783" s="2"/>
      <c r="BA783" s="4"/>
    </row>
    <row r="784" spans="2:53" x14ac:dyDescent="0.25">
      <c r="B784" s="4"/>
      <c r="D784" s="2"/>
      <c r="E784" s="2"/>
      <c r="F784" s="2"/>
      <c r="G784" s="5"/>
      <c r="H784" s="5"/>
      <c r="I784" s="4"/>
      <c r="T784" s="2"/>
      <c r="X784" s="2"/>
      <c r="AE784" s="2"/>
      <c r="AH784" s="2"/>
      <c r="AI784" s="2"/>
      <c r="AJ784" s="15"/>
      <c r="AK784" s="2"/>
      <c r="AL784" s="2"/>
      <c r="AO784" s="2"/>
      <c r="AP784" s="2"/>
      <c r="AS784" s="23"/>
      <c r="AT784" s="23"/>
      <c r="AU784" s="3"/>
      <c r="AZ784" s="2"/>
      <c r="BA784" s="4"/>
    </row>
    <row r="785" spans="2:53" x14ac:dyDescent="0.25">
      <c r="B785" s="4"/>
      <c r="D785" s="2"/>
      <c r="E785" s="2"/>
      <c r="F785" s="2"/>
      <c r="G785" s="5"/>
      <c r="H785" s="5"/>
      <c r="I785" s="4"/>
      <c r="T785" s="2"/>
      <c r="X785" s="2"/>
      <c r="AE785" s="2"/>
      <c r="AH785" s="2"/>
      <c r="AI785" s="2"/>
      <c r="AJ785" s="15"/>
      <c r="AK785" s="2"/>
      <c r="AL785" s="2"/>
      <c r="AO785" s="2"/>
      <c r="AP785" s="2"/>
      <c r="AS785" s="23"/>
      <c r="AT785" s="23"/>
      <c r="AU785" s="3"/>
      <c r="AZ785" s="2"/>
      <c r="BA785" s="4"/>
    </row>
    <row r="786" spans="2:53" x14ac:dyDescent="0.25">
      <c r="B786" s="4"/>
      <c r="D786" s="2"/>
      <c r="E786" s="2"/>
      <c r="F786" s="2"/>
      <c r="G786" s="5"/>
      <c r="H786" s="5"/>
      <c r="I786" s="4"/>
      <c r="T786" s="2"/>
      <c r="X786" s="2"/>
      <c r="AE786" s="2"/>
      <c r="AH786" s="2"/>
      <c r="AI786" s="2"/>
      <c r="AJ786" s="15"/>
      <c r="AK786" s="2"/>
      <c r="AL786" s="2"/>
      <c r="AO786" s="2"/>
      <c r="AP786" s="2"/>
      <c r="AS786" s="23"/>
      <c r="AT786" s="23"/>
      <c r="AU786" s="3"/>
      <c r="AZ786" s="2"/>
      <c r="BA786" s="4"/>
    </row>
    <row r="787" spans="2:53" x14ac:dyDescent="0.25">
      <c r="B787" s="4"/>
      <c r="D787" s="2"/>
      <c r="E787" s="2"/>
      <c r="F787" s="2"/>
      <c r="G787" s="5"/>
      <c r="H787" s="5"/>
      <c r="I787" s="4"/>
      <c r="T787" s="2"/>
      <c r="X787" s="2"/>
      <c r="AE787" s="2"/>
      <c r="AH787" s="2"/>
      <c r="AI787" s="2"/>
      <c r="AJ787" s="15"/>
      <c r="AK787" s="2"/>
      <c r="AL787" s="2"/>
      <c r="AO787" s="2"/>
      <c r="AP787" s="2"/>
      <c r="AS787" s="23"/>
      <c r="AT787" s="23"/>
      <c r="AU787" s="3"/>
      <c r="AZ787" s="2"/>
      <c r="BA787" s="4"/>
    </row>
    <row r="788" spans="2:53" x14ac:dyDescent="0.25">
      <c r="B788" s="4"/>
      <c r="D788" s="2"/>
      <c r="E788" s="2"/>
      <c r="F788" s="2"/>
      <c r="G788" s="5"/>
      <c r="H788" s="5"/>
      <c r="I788" s="4"/>
      <c r="T788" s="2"/>
      <c r="X788" s="2"/>
      <c r="AE788" s="2"/>
      <c r="AH788" s="2"/>
      <c r="AI788" s="2"/>
      <c r="AJ788" s="15"/>
      <c r="AK788" s="2"/>
      <c r="AL788" s="2"/>
      <c r="AO788" s="2"/>
      <c r="AP788" s="2"/>
      <c r="AS788" s="23"/>
      <c r="AT788" s="23"/>
      <c r="AU788" s="3"/>
      <c r="AZ788" s="2"/>
      <c r="BA788" s="4"/>
    </row>
    <row r="789" spans="2:53" x14ac:dyDescent="0.25">
      <c r="B789" s="4"/>
      <c r="D789" s="2"/>
      <c r="E789" s="2"/>
      <c r="F789" s="2"/>
      <c r="G789" s="5"/>
      <c r="H789" s="5"/>
      <c r="I789" s="4"/>
      <c r="T789" s="2"/>
      <c r="X789" s="2"/>
      <c r="AE789" s="2"/>
      <c r="AH789" s="2"/>
      <c r="AI789" s="2"/>
      <c r="AJ789" s="15"/>
      <c r="AK789" s="2"/>
      <c r="AL789" s="2"/>
      <c r="AO789" s="2"/>
      <c r="AP789" s="2"/>
      <c r="AS789" s="23"/>
      <c r="AT789" s="23"/>
      <c r="AU789" s="3"/>
      <c r="AZ789" s="2"/>
      <c r="BA789" s="4"/>
    </row>
    <row r="790" spans="2:53" x14ac:dyDescent="0.25">
      <c r="B790" s="4"/>
      <c r="D790" s="2"/>
      <c r="E790" s="2"/>
      <c r="F790" s="2"/>
      <c r="G790" s="5"/>
      <c r="H790" s="5"/>
      <c r="I790" s="4"/>
      <c r="T790" s="2"/>
      <c r="X790" s="2"/>
      <c r="AE790" s="2"/>
      <c r="AH790" s="2"/>
      <c r="AI790" s="2"/>
      <c r="AJ790" s="15"/>
      <c r="AK790" s="2"/>
      <c r="AL790" s="2"/>
      <c r="AO790" s="2"/>
      <c r="AP790" s="2"/>
      <c r="AS790" s="23"/>
      <c r="AT790" s="23"/>
      <c r="AU790" s="3"/>
      <c r="AZ790" s="2"/>
      <c r="BA790" s="4"/>
    </row>
    <row r="791" spans="2:53" x14ac:dyDescent="0.25">
      <c r="B791" s="4"/>
      <c r="D791" s="2"/>
      <c r="E791" s="2"/>
      <c r="F791" s="2"/>
      <c r="G791" s="5"/>
      <c r="H791" s="5"/>
      <c r="I791" s="4"/>
      <c r="T791" s="2"/>
      <c r="X791" s="2"/>
      <c r="AE791" s="2"/>
      <c r="AH791" s="2"/>
      <c r="AI791" s="2"/>
      <c r="AJ791" s="15"/>
      <c r="AK791" s="2"/>
      <c r="AL791" s="2"/>
      <c r="AO791" s="2"/>
      <c r="AP791" s="2"/>
      <c r="AS791" s="23"/>
      <c r="AT791" s="23"/>
      <c r="AU791" s="3"/>
      <c r="AZ791" s="2"/>
      <c r="BA791" s="4"/>
    </row>
    <row r="792" spans="2:53" x14ac:dyDescent="0.25">
      <c r="B792" s="4"/>
      <c r="D792" s="2"/>
      <c r="E792" s="2"/>
      <c r="F792" s="2"/>
      <c r="G792" s="5"/>
      <c r="H792" s="5"/>
      <c r="I792" s="4"/>
      <c r="T792" s="2"/>
      <c r="X792" s="2"/>
      <c r="AE792" s="2"/>
      <c r="AH792" s="2"/>
      <c r="AI792" s="2"/>
      <c r="AJ792" s="15"/>
      <c r="AK792" s="2"/>
      <c r="AL792" s="2"/>
      <c r="AO792" s="2"/>
      <c r="AP792" s="2"/>
      <c r="AS792" s="23"/>
      <c r="AT792" s="23"/>
      <c r="AU792" s="3"/>
      <c r="AZ792" s="2"/>
      <c r="BA792" s="4"/>
    </row>
    <row r="793" spans="2:53" x14ac:dyDescent="0.25">
      <c r="B793" s="4"/>
      <c r="D793" s="2"/>
      <c r="E793" s="2"/>
      <c r="F793" s="2"/>
      <c r="G793" s="5"/>
      <c r="H793" s="5"/>
      <c r="I793" s="4"/>
      <c r="T793" s="2"/>
      <c r="X793" s="2"/>
      <c r="AE793" s="2"/>
      <c r="AH793" s="2"/>
      <c r="AI793" s="2"/>
      <c r="AJ793" s="15"/>
      <c r="AK793" s="2"/>
      <c r="AL793" s="2"/>
      <c r="AO793" s="2"/>
      <c r="AP793" s="2"/>
      <c r="AS793" s="23"/>
      <c r="AT793" s="23"/>
      <c r="AU793" s="3"/>
      <c r="AZ793" s="2"/>
      <c r="BA793" s="4"/>
    </row>
    <row r="794" spans="2:53" x14ac:dyDescent="0.25">
      <c r="B794" s="4"/>
      <c r="D794" s="2"/>
      <c r="E794" s="2"/>
      <c r="F794" s="2"/>
      <c r="G794" s="5"/>
      <c r="H794" s="5"/>
      <c r="I794" s="4"/>
      <c r="T794" s="2"/>
      <c r="X794" s="2"/>
      <c r="AE794" s="2"/>
      <c r="AH794" s="2"/>
      <c r="AI794" s="2"/>
      <c r="AJ794" s="15"/>
      <c r="AK794" s="2"/>
      <c r="AL794" s="2"/>
      <c r="AO794" s="2"/>
      <c r="AP794" s="2"/>
      <c r="AS794" s="23"/>
      <c r="AT794" s="23"/>
      <c r="AU794" s="3"/>
      <c r="AZ794" s="2"/>
      <c r="BA794" s="4"/>
    </row>
    <row r="795" spans="2:53" x14ac:dyDescent="0.25">
      <c r="B795" s="4"/>
      <c r="D795" s="2"/>
      <c r="E795" s="2"/>
      <c r="F795" s="2"/>
      <c r="G795" s="5"/>
      <c r="H795" s="5"/>
      <c r="I795" s="4"/>
      <c r="T795" s="2"/>
      <c r="X795" s="2"/>
      <c r="AE795" s="2"/>
      <c r="AH795" s="2"/>
      <c r="AI795" s="2"/>
      <c r="AJ795" s="15"/>
      <c r="AK795" s="2"/>
      <c r="AL795" s="2"/>
      <c r="AO795" s="2"/>
      <c r="AP795" s="2"/>
      <c r="AS795" s="23"/>
      <c r="AT795" s="23"/>
      <c r="AU795" s="3"/>
      <c r="AZ795" s="2"/>
      <c r="BA795" s="4"/>
    </row>
    <row r="796" spans="2:53" x14ac:dyDescent="0.25">
      <c r="B796" s="4"/>
      <c r="D796" s="2"/>
      <c r="E796" s="2"/>
      <c r="F796" s="2"/>
      <c r="G796" s="5"/>
      <c r="H796" s="5"/>
      <c r="I796" s="4"/>
      <c r="T796" s="2"/>
      <c r="X796" s="2"/>
      <c r="AE796" s="2"/>
      <c r="AH796" s="2"/>
      <c r="AI796" s="2"/>
      <c r="AJ796" s="15"/>
      <c r="AK796" s="2"/>
      <c r="AL796" s="2"/>
      <c r="AO796" s="2"/>
      <c r="AP796" s="2"/>
      <c r="AS796" s="23"/>
      <c r="AT796" s="23"/>
      <c r="AU796" s="3"/>
      <c r="AZ796" s="2"/>
      <c r="BA796" s="4"/>
    </row>
    <row r="797" spans="2:53" x14ac:dyDescent="0.25">
      <c r="B797" s="4"/>
      <c r="D797" s="2"/>
      <c r="E797" s="2"/>
      <c r="F797" s="2"/>
      <c r="G797" s="5"/>
      <c r="H797" s="5"/>
      <c r="I797" s="4"/>
      <c r="T797" s="2"/>
      <c r="X797" s="2"/>
      <c r="AE797" s="2"/>
      <c r="AH797" s="2"/>
      <c r="AI797" s="2"/>
      <c r="AJ797" s="15"/>
      <c r="AK797" s="2"/>
      <c r="AL797" s="2"/>
      <c r="AO797" s="2"/>
      <c r="AP797" s="2"/>
      <c r="AS797" s="23"/>
      <c r="AT797" s="23"/>
      <c r="AU797" s="3"/>
      <c r="AZ797" s="2"/>
      <c r="BA797" s="4"/>
    </row>
    <row r="798" spans="2:53" x14ac:dyDescent="0.25">
      <c r="B798" s="4"/>
      <c r="D798" s="2"/>
      <c r="E798" s="2"/>
      <c r="F798" s="2"/>
      <c r="G798" s="5"/>
      <c r="H798" s="5"/>
      <c r="I798" s="4"/>
      <c r="T798" s="2"/>
      <c r="X798" s="2"/>
      <c r="AE798" s="2"/>
      <c r="AH798" s="2"/>
      <c r="AI798" s="2"/>
      <c r="AJ798" s="15"/>
      <c r="AK798" s="2"/>
      <c r="AL798" s="2"/>
      <c r="AO798" s="2"/>
      <c r="AP798" s="2"/>
      <c r="AS798" s="23"/>
      <c r="AT798" s="23"/>
      <c r="AU798" s="3"/>
      <c r="AZ798" s="2"/>
      <c r="BA798" s="4"/>
    </row>
    <row r="799" spans="2:53" x14ac:dyDescent="0.25">
      <c r="B799" s="4"/>
      <c r="D799" s="2"/>
      <c r="E799" s="2"/>
      <c r="F799" s="2"/>
      <c r="G799" s="5"/>
      <c r="H799" s="5"/>
      <c r="I799" s="4"/>
      <c r="T799" s="2"/>
      <c r="X799" s="2"/>
      <c r="AE799" s="2"/>
      <c r="AH799" s="2"/>
      <c r="AI799" s="2"/>
      <c r="AJ799" s="15"/>
      <c r="AK799" s="2"/>
      <c r="AL799" s="2"/>
      <c r="AO799" s="2"/>
      <c r="AP799" s="2"/>
      <c r="AS799" s="23"/>
      <c r="AT799" s="23"/>
      <c r="AU799" s="3"/>
      <c r="AZ799" s="2"/>
      <c r="BA799" s="4"/>
    </row>
    <row r="800" spans="2:53" x14ac:dyDescent="0.25">
      <c r="B800" s="4"/>
      <c r="D800" s="2"/>
      <c r="E800" s="2"/>
      <c r="F800" s="2"/>
      <c r="G800" s="5"/>
      <c r="H800" s="5"/>
      <c r="I800" s="4"/>
      <c r="T800" s="2"/>
      <c r="X800" s="2"/>
      <c r="AE800" s="2"/>
      <c r="AH800" s="2"/>
      <c r="AI800" s="2"/>
      <c r="AJ800" s="15"/>
      <c r="AK800" s="2"/>
      <c r="AL800" s="2"/>
      <c r="AO800" s="2"/>
      <c r="AP800" s="2"/>
      <c r="AS800" s="23"/>
      <c r="AT800" s="23"/>
      <c r="AU800" s="3"/>
      <c r="AZ800" s="2"/>
      <c r="BA800" s="4"/>
    </row>
    <row r="801" spans="2:53" x14ac:dyDescent="0.25">
      <c r="B801" s="4"/>
      <c r="D801" s="2"/>
      <c r="E801" s="2"/>
      <c r="F801" s="2"/>
      <c r="G801" s="5"/>
      <c r="H801" s="5"/>
      <c r="I801" s="4"/>
      <c r="T801" s="2"/>
      <c r="X801" s="2"/>
      <c r="AE801" s="2"/>
      <c r="AH801" s="2"/>
      <c r="AI801" s="2"/>
      <c r="AJ801" s="15"/>
      <c r="AK801" s="2"/>
      <c r="AL801" s="2"/>
      <c r="AO801" s="2"/>
      <c r="AP801" s="2"/>
      <c r="AS801" s="23"/>
      <c r="AT801" s="23"/>
      <c r="AU801" s="3"/>
      <c r="AZ801" s="2"/>
      <c r="BA801" s="4"/>
    </row>
    <row r="802" spans="2:53" x14ac:dyDescent="0.25">
      <c r="B802" s="4"/>
      <c r="D802" s="2"/>
      <c r="E802" s="2"/>
      <c r="F802" s="2"/>
      <c r="G802" s="5"/>
      <c r="H802" s="5"/>
      <c r="I802" s="4"/>
      <c r="T802" s="2"/>
      <c r="X802" s="2"/>
      <c r="AE802" s="2"/>
      <c r="AH802" s="2"/>
      <c r="AI802" s="2"/>
      <c r="AJ802" s="15"/>
      <c r="AK802" s="2"/>
      <c r="AL802" s="2"/>
      <c r="AO802" s="2"/>
      <c r="AP802" s="2"/>
      <c r="AS802" s="23"/>
      <c r="AT802" s="23"/>
      <c r="AU802" s="3"/>
      <c r="AZ802" s="2"/>
      <c r="BA802" s="4"/>
    </row>
    <row r="803" spans="2:53" x14ac:dyDescent="0.25">
      <c r="B803" s="4"/>
      <c r="D803" s="2"/>
      <c r="E803" s="2"/>
      <c r="F803" s="2"/>
      <c r="G803" s="5"/>
      <c r="H803" s="5"/>
      <c r="I803" s="4"/>
      <c r="T803" s="2"/>
      <c r="X803" s="2"/>
      <c r="AE803" s="2"/>
      <c r="AH803" s="2"/>
      <c r="AI803" s="2"/>
      <c r="AJ803" s="15"/>
      <c r="AK803" s="2"/>
      <c r="AL803" s="2"/>
      <c r="AO803" s="2"/>
      <c r="AP803" s="2"/>
      <c r="AS803" s="23"/>
      <c r="AT803" s="23"/>
      <c r="AU803" s="3"/>
      <c r="AZ803" s="2"/>
      <c r="BA803" s="4"/>
    </row>
    <row r="804" spans="2:53" x14ac:dyDescent="0.25">
      <c r="B804" s="4"/>
      <c r="D804" s="2"/>
      <c r="E804" s="2"/>
      <c r="F804" s="2"/>
      <c r="G804" s="5"/>
      <c r="H804" s="5"/>
      <c r="I804" s="4"/>
      <c r="T804" s="2"/>
      <c r="X804" s="2"/>
      <c r="AE804" s="2"/>
      <c r="AH804" s="2"/>
      <c r="AI804" s="2"/>
      <c r="AJ804" s="15"/>
      <c r="AK804" s="2"/>
      <c r="AL804" s="2"/>
      <c r="AO804" s="2"/>
      <c r="AP804" s="2"/>
      <c r="AS804" s="23"/>
      <c r="AT804" s="23"/>
      <c r="AU804" s="3"/>
      <c r="AZ804" s="2"/>
      <c r="BA804" s="4"/>
    </row>
    <row r="805" spans="2:53" x14ac:dyDescent="0.25">
      <c r="B805" s="4"/>
      <c r="D805" s="2"/>
      <c r="E805" s="2"/>
      <c r="F805" s="2"/>
      <c r="G805" s="5"/>
      <c r="H805" s="5"/>
      <c r="I805" s="4"/>
      <c r="T805" s="2"/>
      <c r="X805" s="2"/>
      <c r="AE805" s="2"/>
      <c r="AH805" s="2"/>
      <c r="AI805" s="2"/>
      <c r="AJ805" s="15"/>
      <c r="AK805" s="2"/>
      <c r="AL805" s="2"/>
      <c r="AO805" s="2"/>
      <c r="AP805" s="2"/>
      <c r="AS805" s="23"/>
      <c r="AT805" s="23"/>
      <c r="AU805" s="3"/>
      <c r="AZ805" s="2"/>
      <c r="BA805" s="4"/>
    </row>
    <row r="806" spans="2:53" x14ac:dyDescent="0.25">
      <c r="B806" s="4"/>
      <c r="D806" s="2"/>
      <c r="E806" s="2"/>
      <c r="F806" s="2"/>
      <c r="G806" s="5"/>
      <c r="H806" s="5"/>
      <c r="I806" s="4"/>
      <c r="T806" s="2"/>
      <c r="X806" s="2"/>
      <c r="AE806" s="2"/>
      <c r="AH806" s="2"/>
      <c r="AI806" s="2"/>
      <c r="AJ806" s="15"/>
      <c r="AK806" s="2"/>
      <c r="AL806" s="2"/>
      <c r="AO806" s="2"/>
      <c r="AP806" s="2"/>
      <c r="AS806" s="23"/>
      <c r="AT806" s="23"/>
      <c r="AU806" s="3"/>
      <c r="AZ806" s="2"/>
      <c r="BA806" s="4"/>
    </row>
    <row r="807" spans="2:53" x14ac:dyDescent="0.25">
      <c r="B807" s="4"/>
      <c r="D807" s="2"/>
      <c r="E807" s="2"/>
      <c r="F807" s="2"/>
      <c r="G807" s="5"/>
      <c r="H807" s="5"/>
      <c r="I807" s="4"/>
      <c r="T807" s="2"/>
      <c r="X807" s="2"/>
      <c r="AE807" s="2"/>
      <c r="AH807" s="2"/>
      <c r="AI807" s="2"/>
      <c r="AJ807" s="15"/>
      <c r="AK807" s="2"/>
      <c r="AL807" s="2"/>
      <c r="AO807" s="2"/>
      <c r="AP807" s="2"/>
      <c r="AS807" s="23"/>
      <c r="AT807" s="23"/>
      <c r="AU807" s="3"/>
      <c r="AZ807" s="2"/>
      <c r="BA807" s="4"/>
    </row>
    <row r="808" spans="2:53" x14ac:dyDescent="0.25">
      <c r="B808" s="4"/>
      <c r="D808" s="2"/>
      <c r="E808" s="2"/>
      <c r="F808" s="2"/>
      <c r="G808" s="5"/>
      <c r="H808" s="5"/>
      <c r="I808" s="4"/>
      <c r="T808" s="2"/>
      <c r="X808" s="2"/>
      <c r="AE808" s="2"/>
      <c r="AH808" s="2"/>
      <c r="AI808" s="2"/>
      <c r="AJ808" s="15"/>
      <c r="AK808" s="2"/>
      <c r="AL808" s="2"/>
      <c r="AO808" s="2"/>
      <c r="AP808" s="2"/>
      <c r="AS808" s="23"/>
      <c r="AT808" s="23"/>
      <c r="AU808" s="3"/>
      <c r="AZ808" s="2"/>
      <c r="BA808" s="4"/>
    </row>
    <row r="809" spans="2:53" x14ac:dyDescent="0.25">
      <c r="B809" s="4"/>
      <c r="D809" s="2"/>
      <c r="E809" s="2"/>
      <c r="F809" s="2"/>
      <c r="G809" s="5"/>
      <c r="H809" s="5"/>
      <c r="I809" s="4"/>
      <c r="T809" s="2"/>
      <c r="X809" s="2"/>
      <c r="AE809" s="2"/>
      <c r="AH809" s="2"/>
      <c r="AI809" s="2"/>
      <c r="AJ809" s="15"/>
      <c r="AK809" s="2"/>
      <c r="AL809" s="2"/>
      <c r="AO809" s="2"/>
      <c r="AP809" s="2"/>
      <c r="AS809" s="23"/>
      <c r="AT809" s="23"/>
      <c r="AU809" s="3"/>
      <c r="AZ809" s="2"/>
      <c r="BA809" s="4"/>
    </row>
    <row r="810" spans="2:53" x14ac:dyDescent="0.25">
      <c r="B810" s="4"/>
      <c r="D810" s="2"/>
      <c r="E810" s="2"/>
      <c r="F810" s="2"/>
      <c r="G810" s="5"/>
      <c r="H810" s="5"/>
      <c r="I810" s="4"/>
      <c r="T810" s="2"/>
      <c r="X810" s="2"/>
      <c r="AE810" s="2"/>
      <c r="AH810" s="2"/>
      <c r="AI810" s="2"/>
      <c r="AJ810" s="15"/>
      <c r="AK810" s="2"/>
      <c r="AL810" s="2"/>
      <c r="AO810" s="2"/>
      <c r="AP810" s="2"/>
      <c r="AS810" s="23"/>
      <c r="AT810" s="23"/>
      <c r="AU810" s="3"/>
      <c r="AZ810" s="2"/>
      <c r="BA810" s="4"/>
    </row>
    <row r="811" spans="2:53" x14ac:dyDescent="0.25">
      <c r="B811" s="4"/>
      <c r="D811" s="2"/>
      <c r="E811" s="2"/>
      <c r="F811" s="2"/>
      <c r="G811" s="5"/>
      <c r="H811" s="5"/>
      <c r="I811" s="4"/>
      <c r="T811" s="2"/>
      <c r="X811" s="2"/>
      <c r="AE811" s="2"/>
      <c r="AH811" s="2"/>
      <c r="AI811" s="2"/>
      <c r="AJ811" s="15"/>
      <c r="AK811" s="2"/>
      <c r="AL811" s="2"/>
      <c r="AO811" s="2"/>
      <c r="AP811" s="2"/>
      <c r="AS811" s="23"/>
      <c r="AT811" s="23"/>
      <c r="AU811" s="3"/>
      <c r="AZ811" s="2"/>
      <c r="BA811" s="4"/>
    </row>
    <row r="812" spans="2:53" x14ac:dyDescent="0.25">
      <c r="B812" s="4"/>
      <c r="D812" s="2"/>
      <c r="E812" s="2"/>
      <c r="F812" s="2"/>
      <c r="G812" s="5"/>
      <c r="H812" s="5"/>
      <c r="I812" s="4"/>
      <c r="T812" s="2"/>
      <c r="X812" s="2"/>
      <c r="AE812" s="2"/>
      <c r="AH812" s="2"/>
      <c r="AI812" s="2"/>
      <c r="AJ812" s="15"/>
      <c r="AK812" s="2"/>
      <c r="AL812" s="2"/>
      <c r="AO812" s="2"/>
      <c r="AP812" s="2"/>
      <c r="AS812" s="23"/>
      <c r="AT812" s="23"/>
      <c r="AU812" s="3"/>
      <c r="AZ812" s="2"/>
      <c r="BA812" s="4"/>
    </row>
    <row r="813" spans="2:53" x14ac:dyDescent="0.25">
      <c r="B813" s="4"/>
      <c r="D813" s="2"/>
      <c r="E813" s="2"/>
      <c r="F813" s="2"/>
      <c r="G813" s="5"/>
      <c r="H813" s="5"/>
      <c r="I813" s="4"/>
      <c r="T813" s="2"/>
      <c r="X813" s="2"/>
      <c r="AE813" s="2"/>
      <c r="AH813" s="2"/>
      <c r="AI813" s="2"/>
      <c r="AJ813" s="15"/>
      <c r="AK813" s="2"/>
      <c r="AL813" s="2"/>
      <c r="AO813" s="2"/>
      <c r="AP813" s="2"/>
      <c r="AS813" s="23"/>
      <c r="AT813" s="23"/>
      <c r="AU813" s="3"/>
      <c r="AZ813" s="2"/>
      <c r="BA813" s="4"/>
    </row>
    <row r="814" spans="2:53" x14ac:dyDescent="0.25">
      <c r="B814" s="4"/>
      <c r="D814" s="2"/>
      <c r="E814" s="2"/>
      <c r="F814" s="2"/>
      <c r="G814" s="5"/>
      <c r="H814" s="5"/>
      <c r="I814" s="4"/>
      <c r="T814" s="2"/>
      <c r="X814" s="2"/>
      <c r="AE814" s="2"/>
      <c r="AH814" s="2"/>
      <c r="AI814" s="2"/>
      <c r="AJ814" s="15"/>
      <c r="AK814" s="2"/>
      <c r="AL814" s="2"/>
      <c r="AO814" s="2"/>
      <c r="AP814" s="2"/>
      <c r="AS814" s="23"/>
      <c r="AT814" s="23"/>
      <c r="AU814" s="3"/>
      <c r="AZ814" s="2"/>
      <c r="BA814" s="4"/>
    </row>
    <row r="815" spans="2:53" x14ac:dyDescent="0.25">
      <c r="B815" s="4"/>
      <c r="D815" s="2"/>
      <c r="E815" s="2"/>
      <c r="F815" s="2"/>
      <c r="G815" s="5"/>
      <c r="H815" s="5"/>
      <c r="I815" s="4"/>
      <c r="T815" s="2"/>
      <c r="X815" s="2"/>
      <c r="AE815" s="2"/>
      <c r="AH815" s="2"/>
      <c r="AI815" s="2"/>
      <c r="AJ815" s="15"/>
      <c r="AK815" s="2"/>
      <c r="AL815" s="2"/>
      <c r="AO815" s="2"/>
      <c r="AP815" s="2"/>
      <c r="AS815" s="23"/>
      <c r="AT815" s="23"/>
      <c r="AU815" s="3"/>
      <c r="AZ815" s="2"/>
      <c r="BA815" s="4"/>
    </row>
    <row r="816" spans="2:53" x14ac:dyDescent="0.25">
      <c r="B816" s="4"/>
      <c r="D816" s="2"/>
      <c r="E816" s="2"/>
      <c r="F816" s="2"/>
      <c r="G816" s="5"/>
      <c r="H816" s="5"/>
      <c r="I816" s="4"/>
      <c r="T816" s="2"/>
      <c r="X816" s="2"/>
      <c r="AE816" s="2"/>
      <c r="AH816" s="2"/>
      <c r="AI816" s="2"/>
      <c r="AJ816" s="15"/>
      <c r="AK816" s="2"/>
      <c r="AL816" s="2"/>
      <c r="AO816" s="2"/>
      <c r="AP816" s="2"/>
      <c r="AS816" s="23"/>
      <c r="AT816" s="23"/>
      <c r="AU816" s="3"/>
      <c r="AZ816" s="2"/>
      <c r="BA816" s="4"/>
    </row>
    <row r="817" spans="2:53" x14ac:dyDescent="0.25">
      <c r="B817" s="4"/>
      <c r="D817" s="2"/>
      <c r="E817" s="2"/>
      <c r="F817" s="2"/>
      <c r="G817" s="5"/>
      <c r="H817" s="5"/>
      <c r="I817" s="4"/>
      <c r="T817" s="2"/>
      <c r="X817" s="2"/>
      <c r="AE817" s="2"/>
      <c r="AH817" s="2"/>
      <c r="AI817" s="2"/>
      <c r="AJ817" s="15"/>
      <c r="AK817" s="2"/>
      <c r="AL817" s="2"/>
      <c r="AO817" s="2"/>
      <c r="AP817" s="2"/>
      <c r="AS817" s="23"/>
      <c r="AT817" s="23"/>
      <c r="AU817" s="3"/>
      <c r="AZ817" s="2"/>
      <c r="BA817" s="4"/>
    </row>
    <row r="818" spans="2:53" x14ac:dyDescent="0.25">
      <c r="B818" s="4"/>
      <c r="D818" s="2"/>
      <c r="E818" s="2"/>
      <c r="F818" s="2"/>
      <c r="G818" s="5"/>
      <c r="H818" s="5"/>
      <c r="I818" s="4"/>
      <c r="T818" s="2"/>
      <c r="X818" s="2"/>
      <c r="AE818" s="2"/>
      <c r="AH818" s="2"/>
      <c r="AI818" s="2"/>
      <c r="AJ818" s="15"/>
      <c r="AK818" s="2"/>
      <c r="AL818" s="2"/>
      <c r="AO818" s="2"/>
      <c r="AP818" s="2"/>
      <c r="AS818" s="23"/>
      <c r="AT818" s="23"/>
      <c r="AU818" s="3"/>
      <c r="AZ818" s="2"/>
      <c r="BA818" s="4"/>
    </row>
    <row r="819" spans="2:53" x14ac:dyDescent="0.25">
      <c r="B819" s="4"/>
      <c r="D819" s="2"/>
      <c r="E819" s="2"/>
      <c r="F819" s="2"/>
      <c r="G819" s="5"/>
      <c r="H819" s="5"/>
      <c r="I819" s="4"/>
      <c r="T819" s="2"/>
      <c r="X819" s="2"/>
      <c r="AE819" s="2"/>
      <c r="AH819" s="2"/>
      <c r="AI819" s="2"/>
      <c r="AJ819" s="15"/>
      <c r="AK819" s="2"/>
      <c r="AL819" s="2"/>
      <c r="AO819" s="2"/>
      <c r="AP819" s="2"/>
      <c r="AS819" s="23"/>
      <c r="AT819" s="23"/>
      <c r="AU819" s="3"/>
      <c r="AZ819" s="2"/>
      <c r="BA819" s="4"/>
    </row>
    <row r="820" spans="2:53" x14ac:dyDescent="0.25">
      <c r="B820" s="4"/>
      <c r="D820" s="2"/>
      <c r="E820" s="2"/>
      <c r="F820" s="2"/>
      <c r="G820" s="5"/>
      <c r="H820" s="5"/>
      <c r="I820" s="4"/>
      <c r="T820" s="2"/>
      <c r="X820" s="2"/>
      <c r="AE820" s="2"/>
      <c r="AH820" s="2"/>
      <c r="AI820" s="2"/>
      <c r="AJ820" s="15"/>
      <c r="AK820" s="2"/>
      <c r="AL820" s="2"/>
      <c r="AO820" s="2"/>
      <c r="AP820" s="2"/>
      <c r="AS820" s="23"/>
      <c r="AT820" s="23"/>
      <c r="AU820" s="3"/>
      <c r="AZ820" s="2"/>
      <c r="BA820" s="4"/>
    </row>
    <row r="821" spans="2:53" x14ac:dyDescent="0.25">
      <c r="B821" s="4"/>
      <c r="D821" s="2"/>
      <c r="E821" s="2"/>
      <c r="F821" s="2"/>
      <c r="G821" s="5"/>
      <c r="H821" s="5"/>
      <c r="I821" s="4"/>
      <c r="T821" s="2"/>
      <c r="X821" s="2"/>
      <c r="AE821" s="2"/>
      <c r="AH821" s="2"/>
      <c r="AI821" s="2"/>
      <c r="AJ821" s="15"/>
      <c r="AK821" s="2"/>
      <c r="AL821" s="2"/>
      <c r="AO821" s="2"/>
      <c r="AP821" s="2"/>
      <c r="AS821" s="23"/>
      <c r="AT821" s="23"/>
      <c r="AU821" s="3"/>
      <c r="AZ821" s="2"/>
      <c r="BA821" s="4"/>
    </row>
    <row r="822" spans="2:53" x14ac:dyDescent="0.25">
      <c r="B822" s="4"/>
      <c r="D822" s="2"/>
      <c r="E822" s="2"/>
      <c r="F822" s="2"/>
      <c r="G822" s="5"/>
      <c r="H822" s="5"/>
      <c r="I822" s="4"/>
      <c r="T822" s="2"/>
      <c r="X822" s="2"/>
      <c r="AE822" s="2"/>
      <c r="AH822" s="2"/>
      <c r="AI822" s="2"/>
      <c r="AJ822" s="15"/>
      <c r="AK822" s="2"/>
      <c r="AL822" s="2"/>
      <c r="AO822" s="2"/>
      <c r="AP822" s="2"/>
      <c r="AS822" s="23"/>
      <c r="AT822" s="23"/>
      <c r="AU822" s="3"/>
      <c r="AZ822" s="2"/>
      <c r="BA822" s="4"/>
    </row>
    <row r="823" spans="2:53" x14ac:dyDescent="0.25">
      <c r="B823" s="4"/>
      <c r="D823" s="2"/>
      <c r="E823" s="2"/>
      <c r="F823" s="2"/>
      <c r="G823" s="5"/>
      <c r="H823" s="5"/>
      <c r="I823" s="4"/>
      <c r="T823" s="2"/>
      <c r="X823" s="2"/>
      <c r="AE823" s="2"/>
      <c r="AH823" s="2"/>
      <c r="AI823" s="2"/>
      <c r="AJ823" s="15"/>
      <c r="AK823" s="2"/>
      <c r="AL823" s="2"/>
      <c r="AO823" s="2"/>
      <c r="AP823" s="2"/>
      <c r="AS823" s="23"/>
      <c r="AT823" s="23"/>
      <c r="AU823" s="3"/>
      <c r="AZ823" s="2"/>
      <c r="BA823" s="4"/>
    </row>
    <row r="824" spans="2:53" x14ac:dyDescent="0.25">
      <c r="B824" s="4"/>
      <c r="D824" s="2"/>
      <c r="E824" s="2"/>
      <c r="F824" s="2"/>
      <c r="G824" s="5"/>
      <c r="H824" s="5"/>
      <c r="I824" s="4"/>
      <c r="T824" s="2"/>
      <c r="X824" s="2"/>
      <c r="AE824" s="2"/>
      <c r="AH824" s="2"/>
      <c r="AI824" s="2"/>
      <c r="AJ824" s="15"/>
      <c r="AK824" s="2"/>
      <c r="AL824" s="2"/>
      <c r="AO824" s="2"/>
      <c r="AP824" s="2"/>
      <c r="AS824" s="23"/>
      <c r="AT824" s="23"/>
      <c r="AU824" s="3"/>
      <c r="AZ824" s="2"/>
      <c r="BA824" s="4"/>
    </row>
    <row r="825" spans="2:53" x14ac:dyDescent="0.25">
      <c r="B825" s="4"/>
      <c r="D825" s="2"/>
      <c r="E825" s="2"/>
      <c r="F825" s="2"/>
      <c r="G825" s="5"/>
      <c r="H825" s="5"/>
      <c r="I825" s="4"/>
      <c r="T825" s="2"/>
      <c r="X825" s="2"/>
      <c r="AE825" s="2"/>
      <c r="AH825" s="2"/>
      <c r="AI825" s="2"/>
      <c r="AJ825" s="15"/>
      <c r="AK825" s="2"/>
      <c r="AL825" s="2"/>
      <c r="AO825" s="2"/>
      <c r="AP825" s="2"/>
      <c r="AS825" s="23"/>
      <c r="AT825" s="23"/>
      <c r="AU825" s="3"/>
      <c r="AZ825" s="2"/>
      <c r="BA825" s="4"/>
    </row>
    <row r="826" spans="2:53" x14ac:dyDescent="0.25">
      <c r="B826" s="4"/>
      <c r="D826" s="2"/>
      <c r="E826" s="2"/>
      <c r="F826" s="2"/>
      <c r="G826" s="5"/>
      <c r="H826" s="5"/>
      <c r="I826" s="4"/>
      <c r="T826" s="2"/>
      <c r="X826" s="2"/>
      <c r="AE826" s="2"/>
      <c r="AH826" s="2"/>
      <c r="AI826" s="2"/>
      <c r="AJ826" s="15"/>
      <c r="AK826" s="2"/>
      <c r="AL826" s="2"/>
      <c r="AO826" s="2"/>
      <c r="AP826" s="2"/>
      <c r="AS826" s="23"/>
      <c r="AT826" s="23"/>
      <c r="AU826" s="3"/>
      <c r="AZ826" s="2"/>
      <c r="BA826" s="4"/>
    </row>
    <row r="827" spans="2:53" x14ac:dyDescent="0.25">
      <c r="B827" s="4"/>
      <c r="D827" s="2"/>
      <c r="E827" s="2"/>
      <c r="F827" s="2"/>
      <c r="G827" s="5"/>
      <c r="H827" s="5"/>
      <c r="I827" s="4"/>
      <c r="T827" s="2"/>
      <c r="X827" s="2"/>
      <c r="AE827" s="2"/>
      <c r="AH827" s="2"/>
      <c r="AI827" s="2"/>
      <c r="AJ827" s="15"/>
      <c r="AK827" s="2"/>
      <c r="AL827" s="2"/>
      <c r="AO827" s="2"/>
      <c r="AP827" s="2"/>
      <c r="AS827" s="23"/>
      <c r="AT827" s="23"/>
      <c r="AU827" s="3"/>
      <c r="AZ827" s="2"/>
      <c r="BA827" s="4"/>
    </row>
    <row r="828" spans="2:53" x14ac:dyDescent="0.25">
      <c r="B828" s="4"/>
      <c r="D828" s="2"/>
      <c r="E828" s="2"/>
      <c r="F828" s="2"/>
      <c r="G828" s="5"/>
      <c r="H828" s="5"/>
      <c r="I828" s="4"/>
      <c r="T828" s="2"/>
      <c r="X828" s="2"/>
      <c r="AE828" s="2"/>
      <c r="AH828" s="2"/>
      <c r="AI828" s="2"/>
      <c r="AJ828" s="15"/>
      <c r="AK828" s="2"/>
      <c r="AL828" s="2"/>
      <c r="AO828" s="2"/>
      <c r="AP828" s="2"/>
      <c r="AS828" s="23"/>
      <c r="AT828" s="23"/>
      <c r="AU828" s="3"/>
      <c r="AZ828" s="2"/>
      <c r="BA828" s="4"/>
    </row>
    <row r="829" spans="2:53" x14ac:dyDescent="0.25">
      <c r="B829" s="4"/>
      <c r="D829" s="2"/>
      <c r="E829" s="2"/>
      <c r="F829" s="2"/>
      <c r="G829" s="5"/>
      <c r="H829" s="5"/>
      <c r="I829" s="4"/>
      <c r="T829" s="2"/>
      <c r="X829" s="2"/>
      <c r="AE829" s="2"/>
      <c r="AH829" s="2"/>
      <c r="AI829" s="2"/>
      <c r="AJ829" s="15"/>
      <c r="AK829" s="2"/>
      <c r="AL829" s="2"/>
      <c r="AO829" s="2"/>
      <c r="AP829" s="2"/>
      <c r="AS829" s="23"/>
      <c r="AT829" s="23"/>
      <c r="AU829" s="3"/>
      <c r="AZ829" s="2"/>
      <c r="BA829" s="4"/>
    </row>
    <row r="830" spans="2:53" x14ac:dyDescent="0.25">
      <c r="B830" s="4"/>
      <c r="D830" s="2"/>
      <c r="E830" s="2"/>
      <c r="F830" s="2"/>
      <c r="G830" s="5"/>
      <c r="H830" s="5"/>
      <c r="I830" s="4"/>
      <c r="T830" s="2"/>
      <c r="X830" s="2"/>
      <c r="AE830" s="2"/>
      <c r="AH830" s="2"/>
      <c r="AI830" s="2"/>
      <c r="AJ830" s="15"/>
      <c r="AK830" s="2"/>
      <c r="AL830" s="2"/>
      <c r="AO830" s="2"/>
      <c r="AP830" s="2"/>
      <c r="AS830" s="23"/>
      <c r="AT830" s="23"/>
      <c r="AU830" s="3"/>
      <c r="AZ830" s="2"/>
      <c r="BA830" s="4"/>
    </row>
    <row r="831" spans="2:53" x14ac:dyDescent="0.25">
      <c r="B831" s="4"/>
      <c r="D831" s="2"/>
      <c r="E831" s="2"/>
      <c r="F831" s="2"/>
      <c r="G831" s="5"/>
      <c r="H831" s="5"/>
      <c r="I831" s="4"/>
      <c r="T831" s="2"/>
      <c r="X831" s="2"/>
      <c r="AE831" s="2"/>
      <c r="AH831" s="2"/>
      <c r="AI831" s="2"/>
      <c r="AJ831" s="15"/>
      <c r="AK831" s="2"/>
      <c r="AL831" s="2"/>
      <c r="AO831" s="2"/>
      <c r="AP831" s="2"/>
      <c r="AS831" s="23"/>
      <c r="AT831" s="23"/>
      <c r="AU831" s="3"/>
      <c r="AZ831" s="2"/>
      <c r="BA831" s="4"/>
    </row>
    <row r="832" spans="2:53" x14ac:dyDescent="0.25">
      <c r="B832" s="4"/>
      <c r="D832" s="2"/>
      <c r="E832" s="2"/>
      <c r="F832" s="2"/>
      <c r="G832" s="5"/>
      <c r="H832" s="5"/>
      <c r="I832" s="4"/>
      <c r="T832" s="2"/>
      <c r="X832" s="2"/>
      <c r="AE832" s="2"/>
      <c r="AH832" s="2"/>
      <c r="AI832" s="2"/>
      <c r="AJ832" s="15"/>
      <c r="AK832" s="2"/>
      <c r="AL832" s="2"/>
      <c r="AO832" s="2"/>
      <c r="AP832" s="2"/>
      <c r="AS832" s="23"/>
      <c r="AT832" s="23"/>
      <c r="AU832" s="3"/>
      <c r="AZ832" s="2"/>
      <c r="BA832" s="4"/>
    </row>
    <row r="833" spans="2:53" x14ac:dyDescent="0.25">
      <c r="B833" s="4"/>
      <c r="D833" s="2"/>
      <c r="E833" s="2"/>
      <c r="F833" s="2"/>
      <c r="G833" s="5"/>
      <c r="H833" s="5"/>
      <c r="I833" s="4"/>
      <c r="T833" s="2"/>
      <c r="X833" s="2"/>
      <c r="AE833" s="2"/>
      <c r="AH833" s="2"/>
      <c r="AI833" s="2"/>
      <c r="AJ833" s="15"/>
      <c r="AK833" s="2"/>
      <c r="AL833" s="2"/>
      <c r="AO833" s="2"/>
      <c r="AP833" s="2"/>
      <c r="AS833" s="23"/>
      <c r="AT833" s="23"/>
      <c r="AU833" s="3"/>
      <c r="AZ833" s="2"/>
      <c r="BA833" s="4"/>
    </row>
    <row r="834" spans="2:53" x14ac:dyDescent="0.25">
      <c r="B834" s="4"/>
      <c r="D834" s="2"/>
      <c r="E834" s="2"/>
      <c r="F834" s="2"/>
      <c r="G834" s="5"/>
      <c r="H834" s="5"/>
      <c r="I834" s="4"/>
      <c r="T834" s="2"/>
      <c r="X834" s="2"/>
      <c r="AE834" s="2"/>
      <c r="AH834" s="2"/>
      <c r="AI834" s="2"/>
      <c r="AJ834" s="15"/>
      <c r="AK834" s="2"/>
      <c r="AL834" s="2"/>
      <c r="AO834" s="2"/>
      <c r="AP834" s="2"/>
      <c r="AS834" s="23"/>
      <c r="AT834" s="23"/>
      <c r="AU834" s="3"/>
      <c r="AZ834" s="2"/>
      <c r="BA834" s="4"/>
    </row>
    <row r="835" spans="2:53" x14ac:dyDescent="0.25">
      <c r="B835" s="4"/>
      <c r="D835" s="2"/>
      <c r="E835" s="2"/>
      <c r="F835" s="2"/>
      <c r="G835" s="5"/>
      <c r="H835" s="5"/>
      <c r="I835" s="4"/>
      <c r="T835" s="2"/>
      <c r="X835" s="2"/>
      <c r="AE835" s="2"/>
      <c r="AH835" s="2"/>
      <c r="AI835" s="2"/>
      <c r="AJ835" s="15"/>
      <c r="AK835" s="2"/>
      <c r="AL835" s="2"/>
      <c r="AO835" s="2"/>
      <c r="AP835" s="2"/>
      <c r="AS835" s="23"/>
      <c r="AT835" s="23"/>
      <c r="AU835" s="3"/>
      <c r="AZ835" s="2"/>
      <c r="BA835" s="4"/>
    </row>
    <row r="836" spans="2:53" x14ac:dyDescent="0.25">
      <c r="B836" s="4"/>
      <c r="D836" s="2"/>
      <c r="E836" s="2"/>
      <c r="F836" s="2"/>
      <c r="G836" s="5"/>
      <c r="H836" s="5"/>
      <c r="I836" s="4"/>
      <c r="T836" s="2"/>
      <c r="X836" s="2"/>
      <c r="AE836" s="2"/>
      <c r="AH836" s="2"/>
      <c r="AI836" s="2"/>
      <c r="AJ836" s="15"/>
      <c r="AK836" s="2"/>
      <c r="AL836" s="2"/>
      <c r="AO836" s="2"/>
      <c r="AP836" s="2"/>
      <c r="AS836" s="23"/>
      <c r="AT836" s="23"/>
      <c r="AU836" s="3"/>
      <c r="AZ836" s="2"/>
      <c r="BA836" s="4"/>
    </row>
    <row r="837" spans="2:53" x14ac:dyDescent="0.25">
      <c r="B837" s="4"/>
      <c r="D837" s="2"/>
      <c r="E837" s="2"/>
      <c r="F837" s="2"/>
      <c r="G837" s="5"/>
      <c r="H837" s="5"/>
      <c r="I837" s="4"/>
      <c r="T837" s="2"/>
      <c r="X837" s="2"/>
      <c r="AE837" s="2"/>
      <c r="AH837" s="2"/>
      <c r="AI837" s="2"/>
      <c r="AJ837" s="15"/>
      <c r="AK837" s="2"/>
      <c r="AL837" s="2"/>
      <c r="AO837" s="2"/>
      <c r="AP837" s="2"/>
      <c r="AS837" s="23"/>
      <c r="AT837" s="23"/>
      <c r="AU837" s="3"/>
      <c r="AZ837" s="2"/>
      <c r="BA837" s="4"/>
    </row>
    <row r="838" spans="2:53" x14ac:dyDescent="0.25">
      <c r="B838" s="4"/>
      <c r="D838" s="2"/>
      <c r="E838" s="2"/>
      <c r="F838" s="2"/>
      <c r="G838" s="5"/>
      <c r="H838" s="5"/>
      <c r="I838" s="4"/>
      <c r="T838" s="2"/>
      <c r="X838" s="2"/>
      <c r="AE838" s="2"/>
      <c r="AH838" s="2"/>
      <c r="AI838" s="2"/>
      <c r="AJ838" s="15"/>
      <c r="AK838" s="2"/>
      <c r="AL838" s="2"/>
      <c r="AO838" s="2"/>
      <c r="AP838" s="2"/>
      <c r="AS838" s="23"/>
      <c r="AT838" s="23"/>
      <c r="AU838" s="3"/>
      <c r="AZ838" s="2"/>
      <c r="BA838" s="4"/>
    </row>
    <row r="839" spans="2:53" x14ac:dyDescent="0.25">
      <c r="B839" s="4"/>
      <c r="D839" s="2"/>
      <c r="E839" s="2"/>
      <c r="F839" s="2"/>
      <c r="G839" s="5"/>
      <c r="H839" s="5"/>
      <c r="I839" s="4"/>
      <c r="T839" s="2"/>
      <c r="X839" s="2"/>
      <c r="AE839" s="2"/>
      <c r="AH839" s="2"/>
      <c r="AI839" s="2"/>
      <c r="AJ839" s="15"/>
      <c r="AK839" s="2"/>
      <c r="AL839" s="2"/>
      <c r="AO839" s="2"/>
      <c r="AP839" s="2"/>
      <c r="AS839" s="23"/>
      <c r="AT839" s="23"/>
      <c r="AU839" s="3"/>
      <c r="AZ839" s="2"/>
      <c r="BA839" s="4"/>
    </row>
    <row r="840" spans="2:53" x14ac:dyDescent="0.25">
      <c r="B840" s="4"/>
      <c r="D840" s="2"/>
      <c r="E840" s="2"/>
      <c r="F840" s="2"/>
      <c r="G840" s="5"/>
      <c r="H840" s="5"/>
      <c r="I840" s="4"/>
      <c r="T840" s="2"/>
      <c r="X840" s="2"/>
      <c r="AE840" s="2"/>
      <c r="AH840" s="2"/>
      <c r="AI840" s="2"/>
      <c r="AJ840" s="15"/>
      <c r="AK840" s="2"/>
      <c r="AL840" s="2"/>
      <c r="AO840" s="2"/>
      <c r="AP840" s="2"/>
      <c r="AS840" s="23"/>
      <c r="AT840" s="23"/>
      <c r="AU840" s="3"/>
      <c r="AZ840" s="2"/>
      <c r="BA840" s="4"/>
    </row>
    <row r="841" spans="2:53" x14ac:dyDescent="0.25">
      <c r="B841" s="4"/>
      <c r="D841" s="2"/>
      <c r="E841" s="2"/>
      <c r="F841" s="2"/>
      <c r="G841" s="5"/>
      <c r="H841" s="5"/>
      <c r="I841" s="4"/>
      <c r="T841" s="2"/>
      <c r="X841" s="2"/>
      <c r="AE841" s="2"/>
      <c r="AH841" s="2"/>
      <c r="AI841" s="2"/>
      <c r="AJ841" s="15"/>
      <c r="AK841" s="2"/>
      <c r="AL841" s="2"/>
      <c r="AO841" s="2"/>
      <c r="AP841" s="2"/>
      <c r="AS841" s="23"/>
      <c r="AT841" s="23"/>
      <c r="AU841" s="3"/>
      <c r="AZ841" s="2"/>
      <c r="BA841" s="4"/>
    </row>
    <row r="842" spans="2:53" x14ac:dyDescent="0.25">
      <c r="B842" s="4"/>
      <c r="D842" s="2"/>
      <c r="E842" s="2"/>
      <c r="F842" s="2"/>
      <c r="G842" s="5"/>
      <c r="H842" s="5"/>
      <c r="I842" s="4"/>
      <c r="T842" s="2"/>
      <c r="X842" s="2"/>
      <c r="AE842" s="2"/>
      <c r="AH842" s="2"/>
      <c r="AI842" s="2"/>
      <c r="AJ842" s="15"/>
      <c r="AK842" s="2"/>
      <c r="AL842" s="2"/>
      <c r="AO842" s="2"/>
      <c r="AP842" s="2"/>
      <c r="AS842" s="23"/>
      <c r="AT842" s="23"/>
      <c r="AU842" s="3"/>
      <c r="AZ842" s="2"/>
      <c r="BA842" s="4"/>
    </row>
    <row r="843" spans="2:53" x14ac:dyDescent="0.25">
      <c r="B843" s="4"/>
      <c r="D843" s="2"/>
      <c r="E843" s="2"/>
      <c r="F843" s="2"/>
      <c r="G843" s="5"/>
      <c r="H843" s="5"/>
      <c r="I843" s="4"/>
      <c r="T843" s="2"/>
      <c r="X843" s="2"/>
      <c r="AE843" s="2"/>
      <c r="AH843" s="2"/>
      <c r="AI843" s="2"/>
      <c r="AJ843" s="15"/>
      <c r="AK843" s="2"/>
      <c r="AL843" s="2"/>
      <c r="AO843" s="2"/>
      <c r="AP843" s="2"/>
      <c r="AS843" s="23"/>
      <c r="AT843" s="23"/>
      <c r="AU843" s="3"/>
      <c r="AZ843" s="2"/>
      <c r="BA843" s="4"/>
    </row>
    <row r="844" spans="2:53" x14ac:dyDescent="0.25">
      <c r="B844" s="4"/>
      <c r="D844" s="2"/>
      <c r="E844" s="2"/>
      <c r="F844" s="2"/>
      <c r="G844" s="5"/>
      <c r="H844" s="5"/>
      <c r="I844" s="4"/>
      <c r="T844" s="2"/>
      <c r="X844" s="2"/>
      <c r="AE844" s="2"/>
      <c r="AH844" s="2"/>
      <c r="AI844" s="2"/>
      <c r="AJ844" s="15"/>
      <c r="AK844" s="2"/>
      <c r="AL844" s="2"/>
      <c r="AO844" s="2"/>
      <c r="AP844" s="2"/>
      <c r="AS844" s="23"/>
      <c r="AT844" s="23"/>
      <c r="AU844" s="3"/>
      <c r="AZ844" s="2"/>
      <c r="BA844" s="4"/>
    </row>
    <row r="845" spans="2:53" x14ac:dyDescent="0.25">
      <c r="B845" s="4"/>
      <c r="D845" s="2"/>
      <c r="E845" s="2"/>
      <c r="F845" s="2"/>
      <c r="G845" s="5"/>
      <c r="H845" s="5"/>
      <c r="I845" s="4"/>
      <c r="T845" s="2"/>
      <c r="X845" s="2"/>
      <c r="AE845" s="2"/>
      <c r="AH845" s="2"/>
      <c r="AI845" s="2"/>
      <c r="AJ845" s="15"/>
      <c r="AK845" s="2"/>
      <c r="AL845" s="2"/>
      <c r="AO845" s="2"/>
      <c r="AP845" s="2"/>
      <c r="AS845" s="23"/>
      <c r="AT845" s="23"/>
      <c r="AU845" s="3"/>
      <c r="AZ845" s="2"/>
      <c r="BA845" s="4"/>
    </row>
    <row r="846" spans="2:53" x14ac:dyDescent="0.25">
      <c r="B846" s="4"/>
      <c r="D846" s="2"/>
      <c r="E846" s="2"/>
      <c r="F846" s="2"/>
      <c r="G846" s="5"/>
      <c r="H846" s="5"/>
      <c r="I846" s="4"/>
      <c r="T846" s="2"/>
      <c r="X846" s="2"/>
      <c r="AE846" s="2"/>
      <c r="AH846" s="2"/>
      <c r="AI846" s="2"/>
      <c r="AJ846" s="15"/>
      <c r="AK846" s="2"/>
      <c r="AL846" s="2"/>
      <c r="AO846" s="2"/>
      <c r="AP846" s="2"/>
      <c r="AS846" s="23"/>
      <c r="AT846" s="23"/>
      <c r="AU846" s="3"/>
      <c r="AZ846" s="2"/>
      <c r="BA846" s="4"/>
    </row>
    <row r="847" spans="2:53" x14ac:dyDescent="0.25">
      <c r="B847" s="4"/>
      <c r="D847" s="2"/>
      <c r="E847" s="2"/>
      <c r="F847" s="2"/>
      <c r="G847" s="5"/>
      <c r="H847" s="5"/>
      <c r="I847" s="4"/>
      <c r="T847" s="2"/>
      <c r="X847" s="2"/>
      <c r="AE847" s="2"/>
      <c r="AH847" s="2"/>
      <c r="AI847" s="2"/>
      <c r="AJ847" s="15"/>
      <c r="AK847" s="2"/>
      <c r="AL847" s="2"/>
      <c r="AO847" s="2"/>
      <c r="AP847" s="2"/>
      <c r="AS847" s="23"/>
      <c r="AT847" s="23"/>
      <c r="AU847" s="3"/>
      <c r="AZ847" s="2"/>
      <c r="BA847" s="4"/>
    </row>
    <row r="848" spans="2:53" x14ac:dyDescent="0.25">
      <c r="B848" s="4"/>
      <c r="D848" s="2"/>
      <c r="E848" s="2"/>
      <c r="F848" s="2"/>
      <c r="G848" s="5"/>
      <c r="H848" s="5"/>
      <c r="I848" s="4"/>
      <c r="T848" s="2"/>
      <c r="X848" s="2"/>
      <c r="AE848" s="2"/>
      <c r="AH848" s="2"/>
      <c r="AI848" s="2"/>
      <c r="AJ848" s="15"/>
      <c r="AK848" s="2"/>
      <c r="AL848" s="2"/>
      <c r="AO848" s="2"/>
      <c r="AP848" s="2"/>
      <c r="AS848" s="23"/>
      <c r="AT848" s="23"/>
      <c r="AU848" s="3"/>
      <c r="AZ848" s="2"/>
      <c r="BA848" s="4"/>
    </row>
    <row r="849" spans="2:53" x14ac:dyDescent="0.25">
      <c r="B849" s="4"/>
      <c r="D849" s="2"/>
      <c r="E849" s="2"/>
      <c r="F849" s="2"/>
      <c r="G849" s="5"/>
      <c r="H849" s="5"/>
      <c r="I849" s="4"/>
      <c r="T849" s="2"/>
      <c r="X849" s="2"/>
      <c r="AE849" s="2"/>
      <c r="AH849" s="2"/>
      <c r="AI849" s="2"/>
      <c r="AJ849" s="15"/>
      <c r="AK849" s="2"/>
      <c r="AL849" s="2"/>
      <c r="AO849" s="2"/>
      <c r="AP849" s="2"/>
      <c r="AS849" s="23"/>
      <c r="AT849" s="23"/>
      <c r="AU849" s="3"/>
      <c r="AZ849" s="2"/>
      <c r="BA849" s="4"/>
    </row>
    <row r="850" spans="2:53" x14ac:dyDescent="0.25">
      <c r="B850" s="4"/>
      <c r="D850" s="2"/>
      <c r="E850" s="2"/>
      <c r="F850" s="2"/>
      <c r="G850" s="5"/>
      <c r="H850" s="5"/>
      <c r="I850" s="4"/>
      <c r="T850" s="2"/>
      <c r="X850" s="2"/>
      <c r="AE850" s="2"/>
      <c r="AH850" s="2"/>
      <c r="AI850" s="2"/>
      <c r="AJ850" s="15"/>
      <c r="AK850" s="2"/>
      <c r="AL850" s="2"/>
      <c r="AO850" s="2"/>
      <c r="AP850" s="2"/>
      <c r="AS850" s="23"/>
      <c r="AT850" s="23"/>
      <c r="AU850" s="3"/>
      <c r="AZ850" s="2"/>
      <c r="BA850" s="4"/>
    </row>
    <row r="851" spans="2:53" x14ac:dyDescent="0.25">
      <c r="B851" s="4"/>
      <c r="D851" s="2"/>
      <c r="E851" s="2"/>
      <c r="F851" s="2"/>
      <c r="G851" s="5"/>
      <c r="H851" s="5"/>
      <c r="I851" s="4"/>
      <c r="T851" s="2"/>
      <c r="X851" s="2"/>
      <c r="AE851" s="2"/>
      <c r="AH851" s="2"/>
      <c r="AI851" s="2"/>
      <c r="AJ851" s="15"/>
      <c r="AK851" s="2"/>
      <c r="AL851" s="2"/>
      <c r="AO851" s="2"/>
      <c r="AP851" s="2"/>
      <c r="AS851" s="23"/>
      <c r="AT851" s="23"/>
      <c r="AU851" s="3"/>
      <c r="AZ851" s="2"/>
      <c r="BA851" s="4"/>
    </row>
    <row r="852" spans="2:53" x14ac:dyDescent="0.25">
      <c r="B852" s="4"/>
      <c r="D852" s="2"/>
      <c r="E852" s="2"/>
      <c r="F852" s="2"/>
      <c r="G852" s="5"/>
      <c r="H852" s="5"/>
      <c r="I852" s="4"/>
      <c r="T852" s="2"/>
      <c r="X852" s="2"/>
      <c r="AE852" s="2"/>
      <c r="AH852" s="2"/>
      <c r="AI852" s="2"/>
      <c r="AJ852" s="15"/>
      <c r="AK852" s="2"/>
      <c r="AL852" s="2"/>
      <c r="AO852" s="2"/>
      <c r="AP852" s="2"/>
      <c r="AS852" s="23"/>
      <c r="AT852" s="23"/>
      <c r="AU852" s="3"/>
      <c r="AZ852" s="2"/>
      <c r="BA852" s="4"/>
    </row>
    <row r="853" spans="2:53" x14ac:dyDescent="0.25">
      <c r="B853" s="4"/>
      <c r="D853" s="2"/>
      <c r="E853" s="2"/>
      <c r="F853" s="2"/>
      <c r="G853" s="5"/>
      <c r="H853" s="5"/>
      <c r="I853" s="4"/>
      <c r="T853" s="2"/>
      <c r="X853" s="2"/>
      <c r="AE853" s="2"/>
      <c r="AH853" s="2"/>
      <c r="AI853" s="2"/>
      <c r="AJ853" s="15"/>
      <c r="AK853" s="2"/>
      <c r="AL853" s="2"/>
      <c r="AO853" s="2"/>
      <c r="AP853" s="2"/>
      <c r="AS853" s="23"/>
      <c r="AT853" s="23"/>
      <c r="AU853" s="3"/>
      <c r="AZ853" s="2"/>
      <c r="BA853" s="4"/>
    </row>
    <row r="854" spans="2:53" x14ac:dyDescent="0.25">
      <c r="B854" s="4"/>
      <c r="D854" s="2"/>
      <c r="E854" s="2"/>
      <c r="F854" s="2"/>
      <c r="G854" s="5"/>
      <c r="H854" s="5"/>
      <c r="I854" s="4"/>
      <c r="T854" s="2"/>
      <c r="X854" s="2"/>
      <c r="AE854" s="2"/>
      <c r="AH854" s="2"/>
      <c r="AI854" s="2"/>
      <c r="AJ854" s="15"/>
      <c r="AK854" s="2"/>
      <c r="AL854" s="2"/>
      <c r="AO854" s="2"/>
      <c r="AP854" s="2"/>
      <c r="AS854" s="23"/>
      <c r="AT854" s="23"/>
      <c r="AU854" s="3"/>
      <c r="AZ854" s="2"/>
      <c r="BA854" s="4"/>
    </row>
    <row r="855" spans="2:53" x14ac:dyDescent="0.25">
      <c r="B855" s="4"/>
      <c r="D855" s="2"/>
      <c r="E855" s="2"/>
      <c r="F855" s="2"/>
      <c r="G855" s="5"/>
      <c r="H855" s="5"/>
      <c r="I855" s="4"/>
      <c r="T855" s="2"/>
      <c r="X855" s="2"/>
      <c r="AE855" s="2"/>
      <c r="AH855" s="2"/>
      <c r="AI855" s="2"/>
      <c r="AJ855" s="15"/>
      <c r="AK855" s="2"/>
      <c r="AL855" s="2"/>
      <c r="AO855" s="2"/>
      <c r="AP855" s="2"/>
      <c r="AS855" s="23"/>
      <c r="AT855" s="23"/>
      <c r="AU855" s="3"/>
      <c r="AZ855" s="2"/>
      <c r="BA855" s="4"/>
    </row>
    <row r="856" spans="2:53" x14ac:dyDescent="0.25">
      <c r="B856" s="4"/>
      <c r="D856" s="2"/>
      <c r="E856" s="2"/>
      <c r="F856" s="2"/>
      <c r="G856" s="5"/>
      <c r="H856" s="5"/>
      <c r="I856" s="4"/>
      <c r="T856" s="2"/>
      <c r="X856" s="2"/>
      <c r="AE856" s="2"/>
      <c r="AH856" s="2"/>
      <c r="AI856" s="2"/>
      <c r="AJ856" s="15"/>
      <c r="AK856" s="2"/>
      <c r="AL856" s="2"/>
      <c r="AO856" s="2"/>
      <c r="AP856" s="2"/>
      <c r="AS856" s="23"/>
      <c r="AT856" s="23"/>
      <c r="AU856" s="3"/>
      <c r="AZ856" s="2"/>
      <c r="BA856" s="4"/>
    </row>
    <row r="857" spans="2:53" x14ac:dyDescent="0.25">
      <c r="B857" s="4"/>
      <c r="D857" s="2"/>
      <c r="E857" s="2"/>
      <c r="F857" s="2"/>
      <c r="G857" s="5"/>
      <c r="H857" s="5"/>
      <c r="I857" s="4"/>
      <c r="T857" s="2"/>
      <c r="X857" s="2"/>
      <c r="AE857" s="2"/>
      <c r="AH857" s="2"/>
      <c r="AI857" s="2"/>
      <c r="AJ857" s="15"/>
      <c r="AK857" s="2"/>
      <c r="AL857" s="2"/>
      <c r="AO857" s="2"/>
      <c r="AP857" s="2"/>
      <c r="AS857" s="23"/>
      <c r="AT857" s="23"/>
      <c r="AU857" s="3"/>
      <c r="AZ857" s="2"/>
      <c r="BA857" s="4"/>
    </row>
    <row r="858" spans="2:53" x14ac:dyDescent="0.25">
      <c r="B858" s="4"/>
      <c r="D858" s="2"/>
      <c r="E858" s="2"/>
      <c r="F858" s="2"/>
      <c r="G858" s="5"/>
      <c r="H858" s="5"/>
      <c r="I858" s="4"/>
      <c r="T858" s="2"/>
      <c r="X858" s="2"/>
      <c r="AE858" s="2"/>
      <c r="AH858" s="2"/>
      <c r="AI858" s="2"/>
      <c r="AJ858" s="15"/>
      <c r="AK858" s="2"/>
      <c r="AL858" s="2"/>
      <c r="AO858" s="2"/>
      <c r="AP858" s="2"/>
      <c r="AS858" s="23"/>
      <c r="AT858" s="23"/>
      <c r="AU858" s="3"/>
      <c r="AZ858" s="2"/>
      <c r="BA858" s="4"/>
    </row>
    <row r="859" spans="2:53" x14ac:dyDescent="0.25">
      <c r="B859" s="4"/>
      <c r="D859" s="2"/>
      <c r="E859" s="2"/>
      <c r="F859" s="2"/>
      <c r="G859" s="5"/>
      <c r="H859" s="5"/>
      <c r="I859" s="4"/>
      <c r="T859" s="2"/>
      <c r="X859" s="2"/>
      <c r="AE859" s="2"/>
      <c r="AH859" s="2"/>
      <c r="AI859" s="2"/>
      <c r="AJ859" s="15"/>
      <c r="AK859" s="2"/>
      <c r="AL859" s="2"/>
      <c r="AO859" s="2"/>
      <c r="AP859" s="2"/>
      <c r="AS859" s="23"/>
      <c r="AT859" s="23"/>
      <c r="AU859" s="3"/>
      <c r="AZ859" s="2"/>
      <c r="BA859" s="4"/>
    </row>
    <row r="860" spans="2:53" x14ac:dyDescent="0.25">
      <c r="B860" s="4"/>
      <c r="D860" s="2"/>
      <c r="E860" s="2"/>
      <c r="F860" s="2"/>
      <c r="G860" s="5"/>
      <c r="H860" s="5"/>
      <c r="I860" s="4"/>
      <c r="T860" s="2"/>
      <c r="X860" s="2"/>
      <c r="AE860" s="2"/>
      <c r="AH860" s="2"/>
      <c r="AI860" s="2"/>
      <c r="AJ860" s="15"/>
      <c r="AK860" s="2"/>
      <c r="AL860" s="2"/>
      <c r="AO860" s="2"/>
      <c r="AP860" s="2"/>
      <c r="AS860" s="23"/>
      <c r="AT860" s="23"/>
      <c r="AU860" s="3"/>
      <c r="AZ860" s="2"/>
      <c r="BA860" s="4"/>
    </row>
    <row r="861" spans="2:53" x14ac:dyDescent="0.25">
      <c r="B861" s="4"/>
      <c r="D861" s="2"/>
      <c r="E861" s="2"/>
      <c r="F861" s="2"/>
      <c r="G861" s="5"/>
      <c r="H861" s="5"/>
      <c r="I861" s="4"/>
      <c r="T861" s="2"/>
      <c r="X861" s="2"/>
      <c r="AE861" s="2"/>
      <c r="AH861" s="2"/>
      <c r="AI861" s="2"/>
      <c r="AJ861" s="15"/>
      <c r="AK861" s="2"/>
      <c r="AL861" s="2"/>
      <c r="AO861" s="2"/>
      <c r="AP861" s="2"/>
      <c r="AS861" s="23"/>
      <c r="AT861" s="23"/>
      <c r="AU861" s="3"/>
      <c r="AZ861" s="2"/>
      <c r="BA861" s="4"/>
    </row>
    <row r="862" spans="2:53" x14ac:dyDescent="0.25">
      <c r="B862" s="4"/>
      <c r="D862" s="2"/>
      <c r="E862" s="2"/>
      <c r="F862" s="2"/>
      <c r="G862" s="5"/>
      <c r="H862" s="5"/>
      <c r="I862" s="4"/>
      <c r="T862" s="2"/>
      <c r="X862" s="2"/>
      <c r="AE862" s="2"/>
      <c r="AH862" s="2"/>
      <c r="AI862" s="2"/>
      <c r="AJ862" s="15"/>
      <c r="AK862" s="2"/>
      <c r="AL862" s="2"/>
      <c r="AO862" s="2"/>
      <c r="AP862" s="2"/>
      <c r="AS862" s="23"/>
      <c r="AT862" s="23"/>
      <c r="AU862" s="3"/>
      <c r="AZ862" s="2"/>
      <c r="BA862" s="4"/>
    </row>
    <row r="863" spans="2:53" x14ac:dyDescent="0.25">
      <c r="B863" s="4"/>
      <c r="D863" s="2"/>
      <c r="E863" s="2"/>
      <c r="F863" s="2"/>
      <c r="G863" s="5"/>
      <c r="H863" s="5"/>
      <c r="I863" s="4"/>
      <c r="T863" s="2"/>
      <c r="X863" s="2"/>
      <c r="AE863" s="2"/>
      <c r="AH863" s="2"/>
      <c r="AI863" s="2"/>
      <c r="AJ863" s="15"/>
      <c r="AK863" s="2"/>
      <c r="AL863" s="2"/>
      <c r="AO863" s="2"/>
      <c r="AP863" s="2"/>
      <c r="AS863" s="23"/>
      <c r="AT863" s="23"/>
      <c r="AU863" s="3"/>
      <c r="AZ863" s="2"/>
      <c r="BA863" s="4"/>
    </row>
    <row r="864" spans="2:53" x14ac:dyDescent="0.25">
      <c r="B864" s="4"/>
      <c r="D864" s="2"/>
      <c r="E864" s="2"/>
      <c r="F864" s="2"/>
      <c r="G864" s="5"/>
      <c r="H864" s="5"/>
      <c r="I864" s="4"/>
      <c r="T864" s="2"/>
      <c r="X864" s="2"/>
      <c r="AE864" s="2"/>
      <c r="AH864" s="2"/>
      <c r="AI864" s="2"/>
      <c r="AJ864" s="15"/>
      <c r="AK864" s="2"/>
      <c r="AL864" s="2"/>
      <c r="AO864" s="2"/>
      <c r="AP864" s="2"/>
      <c r="AS864" s="23"/>
      <c r="AT864" s="23"/>
      <c r="AU864" s="3"/>
      <c r="AZ864" s="2"/>
      <c r="BA864" s="4"/>
    </row>
    <row r="865" spans="2:53" x14ac:dyDescent="0.25">
      <c r="B865" s="4"/>
      <c r="D865" s="2"/>
      <c r="E865" s="2"/>
      <c r="F865" s="2"/>
      <c r="G865" s="5"/>
      <c r="H865" s="5"/>
      <c r="I865" s="4"/>
      <c r="T865" s="2"/>
      <c r="X865" s="2"/>
      <c r="AE865" s="2"/>
      <c r="AH865" s="2"/>
      <c r="AI865" s="2"/>
      <c r="AJ865" s="15"/>
      <c r="AK865" s="2"/>
      <c r="AL865" s="2"/>
      <c r="AO865" s="2"/>
      <c r="AP865" s="2"/>
      <c r="AS865" s="23"/>
      <c r="AT865" s="23"/>
      <c r="AU865" s="3"/>
      <c r="AZ865" s="2"/>
      <c r="BA865" s="4"/>
    </row>
    <row r="866" spans="2:53" x14ac:dyDescent="0.25">
      <c r="B866" s="4"/>
      <c r="D866" s="2"/>
      <c r="E866" s="2"/>
      <c r="F866" s="2"/>
      <c r="G866" s="5"/>
      <c r="H866" s="5"/>
      <c r="I866" s="4"/>
      <c r="T866" s="2"/>
      <c r="X866" s="2"/>
      <c r="AE866" s="2"/>
      <c r="AH866" s="2"/>
      <c r="AI866" s="2"/>
      <c r="AJ866" s="15"/>
      <c r="AK866" s="2"/>
      <c r="AL866" s="2"/>
      <c r="AO866" s="2"/>
      <c r="AP866" s="2"/>
      <c r="AS866" s="23"/>
      <c r="AT866" s="23"/>
      <c r="AU866" s="3"/>
      <c r="AZ866" s="2"/>
      <c r="BA866" s="4"/>
    </row>
    <row r="867" spans="2:53" x14ac:dyDescent="0.25">
      <c r="B867" s="4"/>
      <c r="D867" s="2"/>
      <c r="E867" s="2"/>
      <c r="F867" s="2"/>
      <c r="G867" s="5"/>
      <c r="H867" s="5"/>
      <c r="I867" s="4"/>
      <c r="T867" s="2"/>
      <c r="X867" s="2"/>
      <c r="AE867" s="2"/>
      <c r="AH867" s="2"/>
      <c r="AI867" s="2"/>
      <c r="AJ867" s="15"/>
      <c r="AK867" s="2"/>
      <c r="AL867" s="2"/>
      <c r="AO867" s="2"/>
      <c r="AP867" s="2"/>
      <c r="AS867" s="23"/>
      <c r="AT867" s="23"/>
      <c r="AU867" s="3"/>
      <c r="AZ867" s="2"/>
      <c r="BA867" s="4"/>
    </row>
    <row r="868" spans="2:53" x14ac:dyDescent="0.25">
      <c r="B868" s="4"/>
      <c r="D868" s="2"/>
      <c r="E868" s="2"/>
      <c r="F868" s="2"/>
      <c r="G868" s="5"/>
      <c r="H868" s="5"/>
      <c r="I868" s="4"/>
      <c r="T868" s="2"/>
      <c r="X868" s="2"/>
      <c r="AE868" s="2"/>
      <c r="AH868" s="2"/>
      <c r="AI868" s="2"/>
      <c r="AJ868" s="15"/>
      <c r="AK868" s="2"/>
      <c r="AL868" s="2"/>
      <c r="AO868" s="2"/>
      <c r="AP868" s="2"/>
      <c r="AS868" s="23"/>
      <c r="AT868" s="23"/>
      <c r="AU868" s="3"/>
      <c r="AZ868" s="2"/>
      <c r="BA868" s="4"/>
    </row>
    <row r="869" spans="2:53" x14ac:dyDescent="0.25">
      <c r="B869" s="4"/>
      <c r="D869" s="2"/>
      <c r="E869" s="2"/>
      <c r="F869" s="2"/>
      <c r="G869" s="5"/>
      <c r="H869" s="5"/>
      <c r="I869" s="4"/>
      <c r="T869" s="2"/>
      <c r="X869" s="2"/>
      <c r="AE869" s="2"/>
      <c r="AH869" s="2"/>
      <c r="AI869" s="2"/>
      <c r="AJ869" s="15"/>
      <c r="AK869" s="2"/>
      <c r="AL869" s="2"/>
      <c r="AO869" s="2"/>
      <c r="AP869" s="2"/>
      <c r="AS869" s="23"/>
      <c r="AT869" s="23"/>
      <c r="AU869" s="3"/>
      <c r="AZ869" s="2"/>
      <c r="BA869" s="4"/>
    </row>
    <row r="870" spans="2:53" x14ac:dyDescent="0.25">
      <c r="B870" s="4"/>
      <c r="D870" s="2"/>
      <c r="E870" s="2"/>
      <c r="F870" s="2"/>
      <c r="G870" s="5"/>
      <c r="H870" s="5"/>
      <c r="I870" s="4"/>
      <c r="T870" s="2"/>
      <c r="X870" s="2"/>
      <c r="AE870" s="2"/>
      <c r="AH870" s="2"/>
      <c r="AI870" s="2"/>
      <c r="AJ870" s="15"/>
      <c r="AK870" s="2"/>
      <c r="AL870" s="2"/>
      <c r="AO870" s="2"/>
      <c r="AP870" s="2"/>
      <c r="AS870" s="23"/>
      <c r="AT870" s="23"/>
      <c r="AU870" s="3"/>
      <c r="AZ870" s="2"/>
      <c r="BA870" s="4"/>
    </row>
    <row r="871" spans="2:53" x14ac:dyDescent="0.25">
      <c r="B871" s="4"/>
      <c r="D871" s="2"/>
      <c r="E871" s="2"/>
      <c r="F871" s="2"/>
      <c r="G871" s="5"/>
      <c r="H871" s="5"/>
      <c r="I871" s="4"/>
      <c r="T871" s="2"/>
      <c r="X871" s="2"/>
      <c r="AE871" s="2"/>
      <c r="AH871" s="2"/>
      <c r="AI871" s="2"/>
      <c r="AJ871" s="15"/>
      <c r="AK871" s="2"/>
      <c r="AL871" s="2"/>
      <c r="AO871" s="2"/>
      <c r="AP871" s="2"/>
      <c r="AS871" s="23"/>
      <c r="AT871" s="23"/>
      <c r="AU871" s="3"/>
      <c r="AZ871" s="2"/>
      <c r="BA871" s="4"/>
    </row>
    <row r="872" spans="2:53" x14ac:dyDescent="0.25">
      <c r="B872" s="4"/>
      <c r="D872" s="2"/>
      <c r="E872" s="2"/>
      <c r="F872" s="2"/>
      <c r="G872" s="5"/>
      <c r="H872" s="5"/>
      <c r="I872" s="4"/>
      <c r="T872" s="2"/>
      <c r="X872" s="2"/>
      <c r="AE872" s="2"/>
      <c r="AH872" s="2"/>
      <c r="AI872" s="2"/>
      <c r="AJ872" s="15"/>
      <c r="AK872" s="2"/>
      <c r="AL872" s="2"/>
      <c r="AO872" s="2"/>
      <c r="AP872" s="2"/>
      <c r="AS872" s="23"/>
      <c r="AT872" s="23"/>
      <c r="AU872" s="3"/>
      <c r="AZ872" s="2"/>
      <c r="BA872" s="4"/>
    </row>
    <row r="873" spans="2:53" x14ac:dyDescent="0.25">
      <c r="B873" s="4"/>
      <c r="D873" s="2"/>
      <c r="E873" s="2"/>
      <c r="F873" s="2"/>
      <c r="G873" s="5"/>
      <c r="H873" s="5"/>
      <c r="I873" s="4"/>
      <c r="T873" s="2"/>
      <c r="X873" s="2"/>
      <c r="AE873" s="2"/>
      <c r="AH873" s="2"/>
      <c r="AI873" s="2"/>
      <c r="AJ873" s="15"/>
      <c r="AK873" s="2"/>
      <c r="AL873" s="2"/>
      <c r="AO873" s="2"/>
      <c r="AP873" s="2"/>
      <c r="AS873" s="23"/>
      <c r="AT873" s="23"/>
      <c r="AU873" s="3"/>
      <c r="AZ873" s="2"/>
      <c r="BA873" s="4"/>
    </row>
    <row r="874" spans="2:53" x14ac:dyDescent="0.25">
      <c r="B874" s="4"/>
      <c r="D874" s="2"/>
      <c r="E874" s="2"/>
      <c r="F874" s="2"/>
      <c r="G874" s="5"/>
      <c r="H874" s="5"/>
      <c r="I874" s="4"/>
      <c r="T874" s="2"/>
      <c r="X874" s="2"/>
      <c r="AE874" s="2"/>
      <c r="AH874" s="2"/>
      <c r="AI874" s="2"/>
      <c r="AJ874" s="15"/>
      <c r="AK874" s="2"/>
      <c r="AL874" s="2"/>
      <c r="AO874" s="2"/>
      <c r="AP874" s="2"/>
      <c r="AS874" s="23"/>
      <c r="AT874" s="23"/>
      <c r="AU874" s="3"/>
      <c r="AZ874" s="2"/>
      <c r="BA874" s="4"/>
    </row>
    <row r="875" spans="2:53" x14ac:dyDescent="0.25">
      <c r="B875" s="4"/>
      <c r="D875" s="2"/>
      <c r="E875" s="2"/>
      <c r="F875" s="2"/>
      <c r="G875" s="5"/>
      <c r="H875" s="5"/>
      <c r="I875" s="4"/>
      <c r="T875" s="2"/>
      <c r="X875" s="2"/>
      <c r="AE875" s="2"/>
      <c r="AH875" s="2"/>
      <c r="AI875" s="2"/>
      <c r="AJ875" s="15"/>
      <c r="AK875" s="2"/>
      <c r="AL875" s="2"/>
      <c r="AO875" s="2"/>
      <c r="AP875" s="2"/>
      <c r="AS875" s="23"/>
      <c r="AT875" s="23"/>
      <c r="AU875" s="3"/>
      <c r="AZ875" s="2"/>
      <c r="BA875" s="4"/>
    </row>
    <row r="876" spans="2:53" x14ac:dyDescent="0.25">
      <c r="B876" s="4"/>
      <c r="D876" s="2"/>
      <c r="E876" s="2"/>
      <c r="F876" s="2"/>
      <c r="G876" s="5"/>
      <c r="H876" s="5"/>
      <c r="I876" s="4"/>
      <c r="T876" s="2"/>
      <c r="X876" s="2"/>
      <c r="AE876" s="2"/>
      <c r="AH876" s="2"/>
      <c r="AI876" s="2"/>
      <c r="AJ876" s="15"/>
      <c r="AK876" s="2"/>
      <c r="AL876" s="2"/>
      <c r="AO876" s="2"/>
      <c r="AP876" s="2"/>
      <c r="AS876" s="23"/>
      <c r="AT876" s="23"/>
      <c r="AU876" s="3"/>
      <c r="AZ876" s="2"/>
      <c r="BA876" s="4"/>
    </row>
    <row r="877" spans="2:53" x14ac:dyDescent="0.25">
      <c r="B877" s="4"/>
      <c r="D877" s="2"/>
      <c r="E877" s="2"/>
      <c r="F877" s="2"/>
      <c r="G877" s="5"/>
      <c r="H877" s="5"/>
      <c r="I877" s="4"/>
      <c r="T877" s="2"/>
      <c r="X877" s="2"/>
      <c r="AE877" s="2"/>
      <c r="AH877" s="2"/>
      <c r="AI877" s="2"/>
      <c r="AJ877" s="15"/>
      <c r="AK877" s="2"/>
      <c r="AL877" s="2"/>
      <c r="AO877" s="2"/>
      <c r="AP877" s="2"/>
      <c r="AS877" s="23"/>
      <c r="AT877" s="23"/>
      <c r="AU877" s="3"/>
      <c r="AZ877" s="2"/>
      <c r="BA877" s="4"/>
    </row>
    <row r="878" spans="2:53" x14ac:dyDescent="0.25">
      <c r="B878" s="4"/>
      <c r="D878" s="2"/>
      <c r="E878" s="2"/>
      <c r="F878" s="2"/>
      <c r="G878" s="5"/>
      <c r="H878" s="5"/>
      <c r="I878" s="4"/>
      <c r="T878" s="2"/>
      <c r="X878" s="2"/>
      <c r="AE878" s="2"/>
      <c r="AH878" s="2"/>
      <c r="AI878" s="2"/>
      <c r="AJ878" s="15"/>
      <c r="AK878" s="2"/>
      <c r="AL878" s="2"/>
      <c r="AO878" s="2"/>
      <c r="AP878" s="2"/>
      <c r="AS878" s="23"/>
      <c r="AT878" s="23"/>
      <c r="AU878" s="3"/>
      <c r="AZ878" s="2"/>
      <c r="BA878" s="4"/>
    </row>
    <row r="879" spans="2:53" x14ac:dyDescent="0.25">
      <c r="B879" s="4"/>
      <c r="D879" s="2"/>
      <c r="E879" s="2"/>
      <c r="F879" s="2"/>
      <c r="G879" s="5"/>
      <c r="H879" s="5"/>
      <c r="I879" s="4"/>
      <c r="T879" s="2"/>
      <c r="X879" s="2"/>
      <c r="AE879" s="2"/>
      <c r="AH879" s="2"/>
      <c r="AI879" s="2"/>
      <c r="AJ879" s="15"/>
      <c r="AK879" s="2"/>
      <c r="AL879" s="2"/>
      <c r="AO879" s="2"/>
      <c r="AP879" s="2"/>
      <c r="AS879" s="23"/>
      <c r="AT879" s="23"/>
      <c r="AU879" s="3"/>
      <c r="AZ879" s="2"/>
      <c r="BA879" s="4"/>
    </row>
    <row r="880" spans="2:53" x14ac:dyDescent="0.25">
      <c r="B880" s="4"/>
      <c r="D880" s="2"/>
      <c r="E880" s="2"/>
      <c r="F880" s="2"/>
      <c r="G880" s="5"/>
      <c r="H880" s="5"/>
      <c r="I880" s="4"/>
      <c r="T880" s="2"/>
      <c r="X880" s="2"/>
      <c r="AE880" s="2"/>
      <c r="AH880" s="2"/>
      <c r="AI880" s="2"/>
      <c r="AJ880" s="15"/>
      <c r="AK880" s="2"/>
      <c r="AL880" s="2"/>
      <c r="AO880" s="2"/>
      <c r="AP880" s="2"/>
      <c r="AS880" s="23"/>
      <c r="AT880" s="23"/>
      <c r="AU880" s="3"/>
      <c r="AZ880" s="2"/>
      <c r="BA880" s="4"/>
    </row>
    <row r="881" spans="2:53" x14ac:dyDescent="0.25">
      <c r="B881" s="4"/>
      <c r="D881" s="2"/>
      <c r="E881" s="2"/>
      <c r="F881" s="2"/>
      <c r="G881" s="5"/>
      <c r="H881" s="5"/>
      <c r="I881" s="4"/>
      <c r="T881" s="2"/>
      <c r="X881" s="2"/>
      <c r="AE881" s="2"/>
      <c r="AH881" s="2"/>
      <c r="AI881" s="2"/>
      <c r="AJ881" s="15"/>
      <c r="AK881" s="2"/>
      <c r="AL881" s="2"/>
      <c r="AO881" s="2"/>
      <c r="AP881" s="2"/>
      <c r="AS881" s="23"/>
      <c r="AT881" s="23"/>
      <c r="AU881" s="3"/>
      <c r="AZ881" s="2"/>
      <c r="BA881" s="4"/>
    </row>
    <row r="882" spans="2:53" x14ac:dyDescent="0.25">
      <c r="B882" s="4"/>
      <c r="D882" s="2"/>
      <c r="E882" s="2"/>
      <c r="F882" s="2"/>
      <c r="G882" s="5"/>
      <c r="H882" s="5"/>
      <c r="I882" s="4"/>
      <c r="T882" s="2"/>
      <c r="X882" s="2"/>
      <c r="AE882" s="2"/>
      <c r="AH882" s="2"/>
      <c r="AI882" s="2"/>
      <c r="AJ882" s="15"/>
      <c r="AK882" s="2"/>
      <c r="AL882" s="2"/>
      <c r="AO882" s="2"/>
      <c r="AP882" s="2"/>
      <c r="AS882" s="23"/>
      <c r="AT882" s="23"/>
      <c r="AU882" s="3"/>
      <c r="AZ882" s="2"/>
      <c r="BA882" s="4"/>
    </row>
    <row r="883" spans="2:53" x14ac:dyDescent="0.25">
      <c r="B883" s="4"/>
      <c r="D883" s="2"/>
      <c r="E883" s="2"/>
      <c r="F883" s="2"/>
      <c r="G883" s="5"/>
      <c r="H883" s="5"/>
      <c r="I883" s="4"/>
      <c r="T883" s="2"/>
      <c r="X883" s="2"/>
      <c r="AE883" s="2"/>
      <c r="AH883" s="2"/>
      <c r="AI883" s="2"/>
      <c r="AJ883" s="15"/>
      <c r="AK883" s="2"/>
      <c r="AL883" s="2"/>
      <c r="AO883" s="2"/>
      <c r="AP883" s="2"/>
      <c r="AS883" s="23"/>
      <c r="AT883" s="23"/>
      <c r="AU883" s="3"/>
      <c r="AZ883" s="2"/>
      <c r="BA883" s="4"/>
    </row>
    <row r="884" spans="2:53" x14ac:dyDescent="0.25">
      <c r="B884" s="4"/>
      <c r="D884" s="2"/>
      <c r="E884" s="2"/>
      <c r="F884" s="2"/>
      <c r="G884" s="5"/>
      <c r="H884" s="5"/>
      <c r="I884" s="4"/>
      <c r="T884" s="2"/>
      <c r="X884" s="2"/>
      <c r="AE884" s="2"/>
      <c r="AH884" s="2"/>
      <c r="AI884" s="2"/>
      <c r="AJ884" s="15"/>
      <c r="AK884" s="2"/>
      <c r="AL884" s="2"/>
      <c r="AO884" s="2"/>
      <c r="AP884" s="2"/>
      <c r="AS884" s="23"/>
      <c r="AT884" s="23"/>
      <c r="AU884" s="3"/>
      <c r="AZ884" s="2"/>
      <c r="BA884" s="4"/>
    </row>
    <row r="885" spans="2:53" x14ac:dyDescent="0.25">
      <c r="B885" s="4"/>
      <c r="D885" s="2"/>
      <c r="E885" s="2"/>
      <c r="F885" s="2"/>
      <c r="G885" s="5"/>
      <c r="H885" s="5"/>
      <c r="I885" s="4"/>
      <c r="T885" s="2"/>
      <c r="X885" s="2"/>
      <c r="AE885" s="2"/>
      <c r="AH885" s="2"/>
      <c r="AI885" s="2"/>
      <c r="AJ885" s="15"/>
      <c r="AK885" s="2"/>
      <c r="AL885" s="2"/>
      <c r="AO885" s="2"/>
      <c r="AP885" s="2"/>
      <c r="AS885" s="23"/>
      <c r="AT885" s="23"/>
      <c r="AU885" s="3"/>
      <c r="AZ885" s="2"/>
      <c r="BA885" s="4"/>
    </row>
    <row r="886" spans="2:53" x14ac:dyDescent="0.25">
      <c r="B886" s="4"/>
      <c r="D886" s="2"/>
      <c r="E886" s="2"/>
      <c r="F886" s="2"/>
      <c r="G886" s="5"/>
      <c r="H886" s="5"/>
      <c r="I886" s="4"/>
      <c r="T886" s="2"/>
      <c r="X886" s="2"/>
      <c r="AE886" s="2"/>
      <c r="AH886" s="2"/>
      <c r="AI886" s="2"/>
      <c r="AJ886" s="15"/>
      <c r="AK886" s="2"/>
      <c r="AL886" s="2"/>
      <c r="AO886" s="2"/>
      <c r="AP886" s="2"/>
      <c r="AS886" s="23"/>
      <c r="AT886" s="23"/>
      <c r="AU886" s="3"/>
      <c r="AZ886" s="2"/>
      <c r="BA886" s="4"/>
    </row>
    <row r="887" spans="2:53" x14ac:dyDescent="0.25">
      <c r="B887" s="4"/>
      <c r="D887" s="2"/>
      <c r="E887" s="2"/>
      <c r="F887" s="2"/>
      <c r="G887" s="5"/>
      <c r="H887" s="5"/>
      <c r="I887" s="4"/>
      <c r="T887" s="2"/>
      <c r="X887" s="2"/>
      <c r="AE887" s="2"/>
      <c r="AH887" s="2"/>
      <c r="AI887" s="2"/>
      <c r="AJ887" s="15"/>
      <c r="AK887" s="2"/>
      <c r="AL887" s="2"/>
      <c r="AO887" s="2"/>
      <c r="AP887" s="2"/>
      <c r="AS887" s="23"/>
      <c r="AT887" s="23"/>
      <c r="AU887" s="3"/>
      <c r="AZ887" s="2"/>
      <c r="BA887" s="4"/>
    </row>
    <row r="888" spans="2:53" x14ac:dyDescent="0.25">
      <c r="B888" s="4"/>
      <c r="D888" s="2"/>
      <c r="E888" s="2"/>
      <c r="F888" s="2"/>
      <c r="G888" s="5"/>
      <c r="H888" s="5"/>
      <c r="I888" s="4"/>
      <c r="T888" s="2"/>
      <c r="X888" s="2"/>
      <c r="AE888" s="2"/>
      <c r="AH888" s="2"/>
      <c r="AI888" s="2"/>
      <c r="AJ888" s="15"/>
      <c r="AK888" s="2"/>
      <c r="AL888" s="2"/>
      <c r="AO888" s="2"/>
      <c r="AP888" s="2"/>
      <c r="AS888" s="23"/>
      <c r="AT888" s="23"/>
      <c r="AU888" s="3"/>
      <c r="AZ888" s="2"/>
      <c r="BA888" s="4"/>
    </row>
    <row r="889" spans="2:53" x14ac:dyDescent="0.25">
      <c r="B889" s="4"/>
      <c r="D889" s="2"/>
      <c r="E889" s="2"/>
      <c r="F889" s="2"/>
      <c r="G889" s="5"/>
      <c r="H889" s="5"/>
      <c r="I889" s="4"/>
      <c r="T889" s="2"/>
      <c r="X889" s="2"/>
      <c r="AE889" s="2"/>
      <c r="AH889" s="2"/>
      <c r="AI889" s="2"/>
      <c r="AJ889" s="15"/>
      <c r="AK889" s="2"/>
      <c r="AL889" s="2"/>
      <c r="AO889" s="2"/>
      <c r="AP889" s="2"/>
      <c r="AS889" s="23"/>
      <c r="AT889" s="23"/>
      <c r="AU889" s="3"/>
      <c r="AZ889" s="2"/>
      <c r="BA889" s="4"/>
    </row>
    <row r="890" spans="2:53" x14ac:dyDescent="0.25">
      <c r="B890" s="4"/>
      <c r="D890" s="2"/>
      <c r="E890" s="2"/>
      <c r="F890" s="2"/>
      <c r="G890" s="5"/>
      <c r="H890" s="5"/>
      <c r="I890" s="4"/>
      <c r="T890" s="2"/>
      <c r="X890" s="2"/>
      <c r="AE890" s="2"/>
      <c r="AH890" s="2"/>
      <c r="AI890" s="2"/>
      <c r="AJ890" s="15"/>
      <c r="AK890" s="2"/>
      <c r="AL890" s="2"/>
      <c r="AO890" s="2"/>
      <c r="AP890" s="2"/>
      <c r="AS890" s="23"/>
      <c r="AT890" s="23"/>
      <c r="AU890" s="3"/>
      <c r="AZ890" s="2"/>
      <c r="BA890" s="4"/>
    </row>
    <row r="891" spans="2:53" x14ac:dyDescent="0.25">
      <c r="B891" s="4"/>
      <c r="D891" s="2"/>
      <c r="E891" s="2"/>
      <c r="F891" s="2"/>
      <c r="G891" s="5"/>
      <c r="H891" s="5"/>
      <c r="I891" s="4"/>
      <c r="T891" s="2"/>
      <c r="X891" s="2"/>
      <c r="AE891" s="2"/>
      <c r="AH891" s="2"/>
      <c r="AI891" s="2"/>
      <c r="AJ891" s="15"/>
      <c r="AK891" s="2"/>
      <c r="AL891" s="2"/>
      <c r="AO891" s="2"/>
      <c r="AP891" s="2"/>
      <c r="AS891" s="23"/>
      <c r="AT891" s="23"/>
      <c r="AU891" s="3"/>
      <c r="AZ891" s="2"/>
      <c r="BA891" s="4"/>
    </row>
    <row r="892" spans="2:53" x14ac:dyDescent="0.25">
      <c r="B892" s="4"/>
      <c r="D892" s="2"/>
      <c r="E892" s="2"/>
      <c r="F892" s="2"/>
      <c r="G892" s="5"/>
      <c r="H892" s="5"/>
      <c r="I892" s="4"/>
      <c r="T892" s="2"/>
      <c r="X892" s="2"/>
      <c r="AE892" s="2"/>
      <c r="AH892" s="2"/>
      <c r="AI892" s="2"/>
      <c r="AJ892" s="15"/>
      <c r="AK892" s="2"/>
      <c r="AL892" s="2"/>
      <c r="AO892" s="2"/>
      <c r="AP892" s="2"/>
      <c r="AS892" s="23"/>
      <c r="AT892" s="23"/>
      <c r="AU892" s="3"/>
      <c r="AZ892" s="2"/>
      <c r="BA892" s="4"/>
    </row>
    <row r="893" spans="2:53" x14ac:dyDescent="0.25">
      <c r="B893" s="4"/>
      <c r="D893" s="2"/>
      <c r="E893" s="2"/>
      <c r="F893" s="2"/>
      <c r="G893" s="5"/>
      <c r="H893" s="5"/>
      <c r="I893" s="4"/>
      <c r="T893" s="2"/>
      <c r="X893" s="2"/>
      <c r="AE893" s="2"/>
      <c r="AH893" s="2"/>
      <c r="AI893" s="2"/>
      <c r="AJ893" s="15"/>
      <c r="AK893" s="2"/>
      <c r="AL893" s="2"/>
      <c r="AO893" s="2"/>
      <c r="AP893" s="2"/>
      <c r="AS893" s="23"/>
      <c r="AT893" s="23"/>
      <c r="AU893" s="3"/>
      <c r="AZ893" s="2"/>
      <c r="BA893" s="4"/>
    </row>
    <row r="894" spans="2:53" x14ac:dyDescent="0.25">
      <c r="B894" s="4"/>
      <c r="D894" s="2"/>
      <c r="E894" s="2"/>
      <c r="F894" s="2"/>
      <c r="G894" s="5"/>
      <c r="H894" s="5"/>
      <c r="I894" s="4"/>
      <c r="T894" s="2"/>
      <c r="X894" s="2"/>
      <c r="AE894" s="2"/>
      <c r="AH894" s="2"/>
      <c r="AI894" s="2"/>
      <c r="AJ894" s="15"/>
      <c r="AK894" s="2"/>
      <c r="AL894" s="2"/>
      <c r="AO894" s="2"/>
      <c r="AP894" s="2"/>
      <c r="AS894" s="23"/>
      <c r="AT894" s="23"/>
      <c r="AU894" s="3"/>
      <c r="AZ894" s="2"/>
      <c r="BA894" s="4"/>
    </row>
    <row r="895" spans="2:53" x14ac:dyDescent="0.25">
      <c r="B895" s="4"/>
      <c r="D895" s="2"/>
      <c r="E895" s="2"/>
      <c r="F895" s="2"/>
      <c r="G895" s="5"/>
      <c r="H895" s="5"/>
      <c r="I895" s="4"/>
      <c r="T895" s="2"/>
      <c r="X895" s="2"/>
      <c r="AE895" s="2"/>
      <c r="AH895" s="2"/>
      <c r="AI895" s="2"/>
      <c r="AJ895" s="15"/>
      <c r="AK895" s="2"/>
      <c r="AL895" s="2"/>
      <c r="AO895" s="2"/>
      <c r="AP895" s="2"/>
      <c r="AS895" s="23"/>
      <c r="AT895" s="23"/>
      <c r="AU895" s="3"/>
      <c r="AZ895" s="2"/>
      <c r="BA895" s="4"/>
    </row>
    <row r="896" spans="2:53" x14ac:dyDescent="0.25">
      <c r="B896" s="4"/>
      <c r="D896" s="2"/>
      <c r="E896" s="2"/>
      <c r="F896" s="2"/>
      <c r="G896" s="5"/>
      <c r="H896" s="5"/>
      <c r="I896" s="4"/>
      <c r="T896" s="2"/>
      <c r="X896" s="2"/>
      <c r="AE896" s="2"/>
      <c r="AH896" s="2"/>
      <c r="AI896" s="2"/>
      <c r="AJ896" s="15"/>
      <c r="AK896" s="2"/>
      <c r="AL896" s="2"/>
      <c r="AO896" s="2"/>
      <c r="AP896" s="2"/>
      <c r="AS896" s="23"/>
      <c r="AT896" s="23"/>
      <c r="AU896" s="3"/>
      <c r="AZ896" s="2"/>
      <c r="BA896" s="4"/>
    </row>
    <row r="897" spans="2:53" x14ac:dyDescent="0.25">
      <c r="B897" s="4"/>
      <c r="D897" s="2"/>
      <c r="E897" s="2"/>
      <c r="F897" s="2"/>
      <c r="G897" s="5"/>
      <c r="H897" s="5"/>
      <c r="I897" s="4"/>
      <c r="T897" s="2"/>
      <c r="X897" s="2"/>
      <c r="AE897" s="2"/>
      <c r="AH897" s="2"/>
      <c r="AI897" s="2"/>
      <c r="AJ897" s="15"/>
      <c r="AK897" s="2"/>
      <c r="AL897" s="2"/>
      <c r="AO897" s="2"/>
      <c r="AP897" s="2"/>
      <c r="AS897" s="23"/>
      <c r="AT897" s="23"/>
      <c r="AU897" s="3"/>
      <c r="AZ897" s="2"/>
      <c r="BA897" s="4"/>
    </row>
    <row r="898" spans="2:53" x14ac:dyDescent="0.25">
      <c r="B898" s="4"/>
      <c r="D898" s="2"/>
      <c r="E898" s="2"/>
      <c r="F898" s="2"/>
      <c r="G898" s="5"/>
      <c r="H898" s="5"/>
      <c r="I898" s="4"/>
      <c r="T898" s="2"/>
      <c r="X898" s="2"/>
      <c r="AE898" s="2"/>
      <c r="AH898" s="2"/>
      <c r="AI898" s="2"/>
      <c r="AJ898" s="15"/>
      <c r="AK898" s="2"/>
      <c r="AL898" s="2"/>
      <c r="AO898" s="2"/>
      <c r="AP898" s="2"/>
      <c r="AS898" s="23"/>
      <c r="AT898" s="23"/>
      <c r="AU898" s="3"/>
      <c r="AZ898" s="2"/>
      <c r="BA898" s="4"/>
    </row>
    <row r="899" spans="2:53" x14ac:dyDescent="0.25">
      <c r="B899" s="4"/>
      <c r="D899" s="2"/>
      <c r="E899" s="2"/>
      <c r="F899" s="2"/>
      <c r="G899" s="5"/>
      <c r="H899" s="5"/>
      <c r="I899" s="4"/>
      <c r="T899" s="2"/>
      <c r="X899" s="2"/>
      <c r="AE899" s="2"/>
      <c r="AH899" s="2"/>
      <c r="AI899" s="2"/>
      <c r="AJ899" s="15"/>
      <c r="AK899" s="2"/>
      <c r="AL899" s="2"/>
      <c r="AO899" s="2"/>
      <c r="AP899" s="2"/>
      <c r="AS899" s="23"/>
      <c r="AT899" s="23"/>
      <c r="AU899" s="3"/>
      <c r="AZ899" s="2"/>
      <c r="BA899" s="4"/>
    </row>
    <row r="900" spans="2:53" x14ac:dyDescent="0.25">
      <c r="B900" s="4"/>
      <c r="D900" s="2"/>
      <c r="E900" s="2"/>
      <c r="F900" s="2"/>
      <c r="G900" s="5"/>
      <c r="H900" s="5"/>
      <c r="I900" s="4"/>
      <c r="T900" s="2"/>
      <c r="X900" s="2"/>
      <c r="AE900" s="2"/>
      <c r="AH900" s="2"/>
      <c r="AI900" s="2"/>
      <c r="AJ900" s="15"/>
      <c r="AK900" s="2"/>
      <c r="AL900" s="2"/>
      <c r="AO900" s="2"/>
      <c r="AP900" s="2"/>
      <c r="AS900" s="23"/>
      <c r="AT900" s="23"/>
      <c r="AU900" s="3"/>
      <c r="AZ900" s="2"/>
      <c r="BA900" s="4"/>
    </row>
    <row r="901" spans="2:53" x14ac:dyDescent="0.25">
      <c r="B901" s="4"/>
      <c r="D901" s="2"/>
      <c r="E901" s="2"/>
      <c r="F901" s="2"/>
      <c r="G901" s="5"/>
      <c r="H901" s="5"/>
      <c r="I901" s="4"/>
      <c r="T901" s="2"/>
      <c r="X901" s="2"/>
      <c r="AE901" s="2"/>
      <c r="AH901" s="2"/>
      <c r="AI901" s="2"/>
      <c r="AJ901" s="15"/>
      <c r="AK901" s="2"/>
      <c r="AL901" s="2"/>
      <c r="AO901" s="2"/>
      <c r="AP901" s="2"/>
      <c r="AS901" s="23"/>
      <c r="AT901" s="23"/>
      <c r="AU901" s="3"/>
      <c r="AZ901" s="2"/>
      <c r="BA901" s="4"/>
    </row>
    <row r="902" spans="2:53" x14ac:dyDescent="0.25">
      <c r="B902" s="4"/>
      <c r="D902" s="2"/>
      <c r="E902" s="2"/>
      <c r="F902" s="2"/>
      <c r="G902" s="5"/>
      <c r="H902" s="5"/>
      <c r="I902" s="4"/>
      <c r="T902" s="2"/>
      <c r="X902" s="2"/>
      <c r="AE902" s="2"/>
      <c r="AH902" s="2"/>
      <c r="AI902" s="2"/>
      <c r="AJ902" s="15"/>
      <c r="AK902" s="2"/>
      <c r="AL902" s="2"/>
      <c r="AO902" s="2"/>
      <c r="AP902" s="2"/>
      <c r="AS902" s="23"/>
      <c r="AT902" s="23"/>
      <c r="AU902" s="3"/>
      <c r="AZ902" s="2"/>
      <c r="BA902" s="4"/>
    </row>
    <row r="903" spans="2:53" x14ac:dyDescent="0.25">
      <c r="B903" s="4"/>
      <c r="D903" s="2"/>
      <c r="E903" s="2"/>
      <c r="F903" s="2"/>
      <c r="G903" s="5"/>
      <c r="H903" s="5"/>
      <c r="I903" s="4"/>
      <c r="T903" s="2"/>
      <c r="X903" s="2"/>
      <c r="AE903" s="2"/>
      <c r="AH903" s="2"/>
      <c r="AI903" s="2"/>
      <c r="AJ903" s="15"/>
      <c r="AK903" s="2"/>
      <c r="AL903" s="2"/>
      <c r="AO903" s="2"/>
      <c r="AP903" s="2"/>
      <c r="AS903" s="23"/>
      <c r="AT903" s="23"/>
      <c r="AU903" s="3"/>
      <c r="AZ903" s="2"/>
      <c r="BA903" s="4"/>
    </row>
    <row r="904" spans="2:53" x14ac:dyDescent="0.25">
      <c r="B904" s="4"/>
      <c r="D904" s="2"/>
      <c r="E904" s="2"/>
      <c r="F904" s="2"/>
      <c r="G904" s="5"/>
      <c r="H904" s="5"/>
      <c r="I904" s="4"/>
      <c r="T904" s="2"/>
      <c r="X904" s="2"/>
      <c r="AE904" s="2"/>
      <c r="AH904" s="2"/>
      <c r="AI904" s="2"/>
      <c r="AJ904" s="15"/>
      <c r="AK904" s="2"/>
      <c r="AL904" s="2"/>
      <c r="AO904" s="2"/>
      <c r="AP904" s="2"/>
      <c r="AS904" s="23"/>
      <c r="AT904" s="23"/>
      <c r="AU904" s="3"/>
      <c r="AZ904" s="2"/>
      <c r="BA904" s="4"/>
    </row>
    <row r="905" spans="2:53" x14ac:dyDescent="0.25">
      <c r="B905" s="4"/>
      <c r="D905" s="2"/>
      <c r="E905" s="2"/>
      <c r="F905" s="2"/>
      <c r="G905" s="5"/>
      <c r="H905" s="5"/>
      <c r="I905" s="4"/>
      <c r="T905" s="2"/>
      <c r="X905" s="2"/>
      <c r="AE905" s="2"/>
      <c r="AH905" s="2"/>
      <c r="AI905" s="2"/>
      <c r="AJ905" s="15"/>
      <c r="AK905" s="2"/>
      <c r="AL905" s="2"/>
      <c r="AO905" s="2"/>
      <c r="AP905" s="2"/>
      <c r="AS905" s="23"/>
      <c r="AT905" s="23"/>
      <c r="AU905" s="3"/>
      <c r="AZ905" s="2"/>
      <c r="BA905" s="4"/>
    </row>
    <row r="906" spans="2:53" x14ac:dyDescent="0.25">
      <c r="B906" s="4"/>
      <c r="D906" s="2"/>
      <c r="E906" s="2"/>
      <c r="F906" s="2"/>
      <c r="G906" s="5"/>
      <c r="H906" s="5"/>
      <c r="I906" s="4"/>
      <c r="T906" s="2"/>
      <c r="X906" s="2"/>
      <c r="AE906" s="2"/>
      <c r="AH906" s="2"/>
      <c r="AI906" s="2"/>
      <c r="AJ906" s="15"/>
      <c r="AK906" s="2"/>
      <c r="AL906" s="2"/>
      <c r="AO906" s="2"/>
      <c r="AP906" s="2"/>
      <c r="AS906" s="23"/>
      <c r="AT906" s="23"/>
      <c r="AU906" s="3"/>
      <c r="AZ906" s="2"/>
      <c r="BA906" s="4"/>
    </row>
    <row r="907" spans="2:53" x14ac:dyDescent="0.25">
      <c r="B907" s="4"/>
      <c r="D907" s="2"/>
      <c r="E907" s="2"/>
      <c r="F907" s="2"/>
      <c r="G907" s="5"/>
      <c r="H907" s="5"/>
      <c r="I907" s="4"/>
      <c r="T907" s="2"/>
      <c r="X907" s="2"/>
      <c r="AE907" s="2"/>
      <c r="AH907" s="2"/>
      <c r="AI907" s="2"/>
      <c r="AJ907" s="15"/>
      <c r="AK907" s="2"/>
      <c r="AL907" s="2"/>
      <c r="AO907" s="2"/>
      <c r="AP907" s="2"/>
      <c r="AS907" s="23"/>
      <c r="AT907" s="23"/>
      <c r="AU907" s="3"/>
      <c r="AZ907" s="2"/>
      <c r="BA907" s="4"/>
    </row>
    <row r="908" spans="2:53" x14ac:dyDescent="0.25">
      <c r="B908" s="4"/>
      <c r="D908" s="2"/>
      <c r="E908" s="2"/>
      <c r="F908" s="2"/>
      <c r="G908" s="5"/>
      <c r="H908" s="5"/>
      <c r="I908" s="4"/>
      <c r="T908" s="2"/>
      <c r="X908" s="2"/>
      <c r="AE908" s="2"/>
      <c r="AH908" s="2"/>
      <c r="AI908" s="2"/>
      <c r="AJ908" s="15"/>
      <c r="AK908" s="2"/>
      <c r="AL908" s="2"/>
      <c r="AO908" s="2"/>
      <c r="AP908" s="2"/>
      <c r="AS908" s="23"/>
      <c r="AT908" s="23"/>
      <c r="AU908" s="3"/>
      <c r="AZ908" s="2"/>
      <c r="BA908" s="4"/>
    </row>
    <row r="909" spans="2:53" x14ac:dyDescent="0.25">
      <c r="B909" s="4"/>
      <c r="D909" s="2"/>
      <c r="E909" s="2"/>
      <c r="F909" s="2"/>
      <c r="G909" s="5"/>
      <c r="H909" s="5"/>
      <c r="I909" s="4"/>
      <c r="T909" s="2"/>
      <c r="X909" s="2"/>
      <c r="AE909" s="2"/>
      <c r="AH909" s="2"/>
      <c r="AI909" s="2"/>
      <c r="AJ909" s="15"/>
      <c r="AK909" s="2"/>
      <c r="AL909" s="2"/>
      <c r="AO909" s="2"/>
      <c r="AP909" s="2"/>
      <c r="AS909" s="23"/>
      <c r="AT909" s="23"/>
      <c r="AU909" s="3"/>
      <c r="AZ909" s="2"/>
      <c r="BA909" s="4"/>
    </row>
    <row r="910" spans="2:53" x14ac:dyDescent="0.25">
      <c r="B910" s="4"/>
      <c r="D910" s="2"/>
      <c r="E910" s="2"/>
      <c r="F910" s="2"/>
      <c r="G910" s="5"/>
      <c r="H910" s="5"/>
      <c r="I910" s="4"/>
      <c r="T910" s="2"/>
      <c r="X910" s="2"/>
      <c r="AE910" s="2"/>
      <c r="AH910" s="2"/>
      <c r="AI910" s="2"/>
      <c r="AJ910" s="15"/>
      <c r="AK910" s="2"/>
      <c r="AL910" s="2"/>
      <c r="AO910" s="2"/>
      <c r="AP910" s="2"/>
      <c r="AS910" s="23"/>
      <c r="AT910" s="23"/>
      <c r="AU910" s="3"/>
      <c r="AZ910" s="2"/>
      <c r="BA910" s="4"/>
    </row>
    <row r="911" spans="2:53" x14ac:dyDescent="0.25">
      <c r="B911" s="4"/>
      <c r="D911" s="2"/>
      <c r="E911" s="2"/>
      <c r="F911" s="2"/>
      <c r="G911" s="5"/>
      <c r="H911" s="5"/>
      <c r="I911" s="4"/>
      <c r="T911" s="2"/>
      <c r="X911" s="2"/>
      <c r="AE911" s="2"/>
      <c r="AH911" s="2"/>
      <c r="AI911" s="2"/>
      <c r="AJ911" s="15"/>
      <c r="AK911" s="2"/>
      <c r="AL911" s="2"/>
      <c r="AO911" s="2"/>
      <c r="AP911" s="2"/>
      <c r="AS911" s="23"/>
      <c r="AT911" s="23"/>
      <c r="AU911" s="3"/>
      <c r="AZ911" s="2"/>
      <c r="BA911" s="4"/>
    </row>
    <row r="912" spans="2:53" x14ac:dyDescent="0.25">
      <c r="B912" s="4"/>
      <c r="D912" s="2"/>
      <c r="E912" s="2"/>
      <c r="F912" s="2"/>
      <c r="G912" s="5"/>
      <c r="H912" s="5"/>
      <c r="I912" s="4"/>
      <c r="T912" s="2"/>
      <c r="X912" s="2"/>
      <c r="AE912" s="2"/>
      <c r="AH912" s="2"/>
      <c r="AI912" s="2"/>
      <c r="AJ912" s="15"/>
      <c r="AK912" s="2"/>
      <c r="AL912" s="2"/>
      <c r="AO912" s="2"/>
      <c r="AP912" s="2"/>
      <c r="AS912" s="23"/>
      <c r="AT912" s="23"/>
      <c r="AU912" s="3"/>
      <c r="AZ912" s="2"/>
      <c r="BA912" s="4"/>
    </row>
    <row r="913" spans="2:53" x14ac:dyDescent="0.25">
      <c r="B913" s="4"/>
      <c r="D913" s="2"/>
      <c r="E913" s="2"/>
      <c r="F913" s="2"/>
      <c r="G913" s="5"/>
      <c r="H913" s="5"/>
      <c r="I913" s="4"/>
      <c r="T913" s="2"/>
      <c r="X913" s="2"/>
      <c r="AE913" s="2"/>
      <c r="AH913" s="2"/>
      <c r="AI913" s="2"/>
      <c r="AJ913" s="15"/>
      <c r="AK913" s="2"/>
      <c r="AL913" s="2"/>
      <c r="AO913" s="2"/>
      <c r="AP913" s="2"/>
      <c r="AS913" s="23"/>
      <c r="AT913" s="23"/>
      <c r="AU913" s="3"/>
      <c r="AZ913" s="2"/>
      <c r="BA913" s="4"/>
    </row>
    <row r="914" spans="2:53" x14ac:dyDescent="0.25">
      <c r="B914" s="4"/>
      <c r="D914" s="2"/>
      <c r="E914" s="2"/>
      <c r="F914" s="2"/>
      <c r="G914" s="5"/>
      <c r="H914" s="5"/>
      <c r="I914" s="4"/>
      <c r="T914" s="2"/>
      <c r="X914" s="2"/>
      <c r="AE914" s="2"/>
      <c r="AH914" s="2"/>
      <c r="AI914" s="2"/>
      <c r="AJ914" s="15"/>
      <c r="AK914" s="2"/>
      <c r="AL914" s="2"/>
      <c r="AO914" s="2"/>
      <c r="AP914" s="2"/>
      <c r="AS914" s="23"/>
      <c r="AT914" s="23"/>
      <c r="AU914" s="3"/>
      <c r="AZ914" s="2"/>
      <c r="BA914" s="4"/>
    </row>
    <row r="915" spans="2:53" x14ac:dyDescent="0.25">
      <c r="B915" s="4"/>
      <c r="D915" s="2"/>
      <c r="E915" s="2"/>
      <c r="F915" s="2"/>
      <c r="G915" s="5"/>
      <c r="H915" s="5"/>
      <c r="I915" s="4"/>
      <c r="T915" s="2"/>
      <c r="X915" s="2"/>
      <c r="AE915" s="2"/>
      <c r="AH915" s="2"/>
      <c r="AI915" s="2"/>
      <c r="AJ915" s="15"/>
      <c r="AK915" s="2"/>
      <c r="AL915" s="2"/>
      <c r="AO915" s="2"/>
      <c r="AP915" s="2"/>
      <c r="AS915" s="23"/>
      <c r="AT915" s="23"/>
      <c r="AU915" s="3"/>
      <c r="AZ915" s="2"/>
      <c r="BA915" s="4"/>
    </row>
    <row r="916" spans="2:53" x14ac:dyDescent="0.25">
      <c r="B916" s="4"/>
      <c r="D916" s="2"/>
      <c r="E916" s="2"/>
      <c r="F916" s="2"/>
      <c r="G916" s="5"/>
      <c r="H916" s="5"/>
      <c r="I916" s="4"/>
      <c r="T916" s="2"/>
      <c r="X916" s="2"/>
      <c r="AE916" s="2"/>
      <c r="AH916" s="2"/>
      <c r="AI916" s="2"/>
      <c r="AJ916" s="15"/>
      <c r="AK916" s="2"/>
      <c r="AL916" s="2"/>
      <c r="AO916" s="2"/>
      <c r="AP916" s="2"/>
      <c r="AS916" s="23"/>
      <c r="AT916" s="23"/>
      <c r="AU916" s="3"/>
      <c r="AZ916" s="2"/>
      <c r="BA916" s="4"/>
    </row>
    <row r="917" spans="2:53" x14ac:dyDescent="0.25">
      <c r="B917" s="4"/>
      <c r="D917" s="2"/>
      <c r="E917" s="2"/>
      <c r="F917" s="2"/>
      <c r="G917" s="5"/>
      <c r="H917" s="5"/>
      <c r="I917" s="4"/>
      <c r="T917" s="2"/>
      <c r="X917" s="2"/>
      <c r="AE917" s="2"/>
      <c r="AH917" s="2"/>
      <c r="AI917" s="2"/>
      <c r="AJ917" s="15"/>
      <c r="AK917" s="2"/>
      <c r="AL917" s="2"/>
      <c r="AO917" s="2"/>
      <c r="AP917" s="2"/>
      <c r="AS917" s="23"/>
      <c r="AT917" s="23"/>
      <c r="AU917" s="3"/>
      <c r="AZ917" s="2"/>
      <c r="BA917" s="4"/>
    </row>
    <row r="918" spans="2:53" x14ac:dyDescent="0.25">
      <c r="B918" s="4"/>
      <c r="D918" s="2"/>
      <c r="E918" s="2"/>
      <c r="F918" s="2"/>
      <c r="G918" s="5"/>
      <c r="H918" s="5"/>
      <c r="I918" s="4"/>
      <c r="T918" s="2"/>
      <c r="X918" s="2"/>
      <c r="AE918" s="2"/>
      <c r="AH918" s="2"/>
      <c r="AI918" s="2"/>
      <c r="AJ918" s="15"/>
      <c r="AK918" s="2"/>
      <c r="AL918" s="2"/>
      <c r="AO918" s="2"/>
      <c r="AP918" s="2"/>
      <c r="AS918" s="23"/>
      <c r="AT918" s="23"/>
      <c r="AU918" s="3"/>
      <c r="AZ918" s="2"/>
      <c r="BA918" s="4"/>
    </row>
    <row r="919" spans="2:53" x14ac:dyDescent="0.25">
      <c r="B919" s="4"/>
      <c r="D919" s="2"/>
      <c r="E919" s="2"/>
      <c r="F919" s="2"/>
      <c r="G919" s="5"/>
      <c r="H919" s="5"/>
      <c r="I919" s="4"/>
      <c r="T919" s="2"/>
      <c r="X919" s="2"/>
      <c r="AE919" s="2"/>
      <c r="AH919" s="2"/>
      <c r="AI919" s="2"/>
      <c r="AJ919" s="15"/>
      <c r="AK919" s="2"/>
      <c r="AL919" s="2"/>
      <c r="AO919" s="2"/>
      <c r="AP919" s="2"/>
      <c r="AS919" s="23"/>
      <c r="AT919" s="23"/>
      <c r="AU919" s="3"/>
      <c r="AZ919" s="2"/>
      <c r="BA919" s="4"/>
    </row>
    <row r="920" spans="2:53" x14ac:dyDescent="0.25">
      <c r="B920" s="4"/>
      <c r="D920" s="2"/>
      <c r="E920" s="2"/>
      <c r="F920" s="2"/>
      <c r="G920" s="5"/>
      <c r="H920" s="5"/>
      <c r="I920" s="4"/>
      <c r="T920" s="2"/>
      <c r="X920" s="2"/>
      <c r="AE920" s="2"/>
      <c r="AH920" s="2"/>
      <c r="AI920" s="2"/>
      <c r="AJ920" s="15"/>
      <c r="AK920" s="2"/>
      <c r="AL920" s="2"/>
      <c r="AO920" s="2"/>
      <c r="AP920" s="2"/>
      <c r="AS920" s="23"/>
      <c r="AT920" s="23"/>
      <c r="AU920" s="3"/>
      <c r="AZ920" s="2"/>
      <c r="BA920" s="4"/>
    </row>
    <row r="921" spans="2:53" x14ac:dyDescent="0.25">
      <c r="B921" s="4"/>
      <c r="D921" s="2"/>
      <c r="E921" s="2"/>
      <c r="F921" s="2"/>
      <c r="G921" s="5"/>
      <c r="H921" s="5"/>
      <c r="I921" s="4"/>
      <c r="T921" s="2"/>
      <c r="X921" s="2"/>
      <c r="AE921" s="2"/>
      <c r="AH921" s="2"/>
      <c r="AI921" s="2"/>
      <c r="AJ921" s="15"/>
      <c r="AK921" s="2"/>
      <c r="AL921" s="2"/>
      <c r="AO921" s="2"/>
      <c r="AP921" s="2"/>
      <c r="AS921" s="23"/>
      <c r="AT921" s="23"/>
      <c r="AU921" s="3"/>
      <c r="AZ921" s="2"/>
      <c r="BA921" s="4"/>
    </row>
    <row r="922" spans="2:53" x14ac:dyDescent="0.25">
      <c r="B922" s="4"/>
      <c r="D922" s="2"/>
      <c r="E922" s="2"/>
      <c r="F922" s="2"/>
      <c r="G922" s="5"/>
      <c r="H922" s="5"/>
      <c r="I922" s="4"/>
      <c r="T922" s="2"/>
      <c r="X922" s="2"/>
      <c r="AE922" s="2"/>
      <c r="AH922" s="2"/>
      <c r="AI922" s="2"/>
      <c r="AJ922" s="15"/>
      <c r="AK922" s="2"/>
      <c r="AL922" s="2"/>
      <c r="AO922" s="2"/>
      <c r="AP922" s="2"/>
      <c r="AS922" s="23"/>
      <c r="AT922" s="23"/>
      <c r="AU922" s="3"/>
      <c r="AZ922" s="2"/>
      <c r="BA922" s="4"/>
    </row>
    <row r="923" spans="2:53" x14ac:dyDescent="0.25">
      <c r="B923" s="4"/>
      <c r="D923" s="2"/>
      <c r="E923" s="2"/>
      <c r="F923" s="2"/>
      <c r="G923" s="5"/>
      <c r="H923" s="5"/>
      <c r="I923" s="4"/>
      <c r="T923" s="2"/>
      <c r="X923" s="2"/>
      <c r="AE923" s="2"/>
      <c r="AH923" s="2"/>
      <c r="AI923" s="2"/>
      <c r="AJ923" s="15"/>
      <c r="AK923" s="2"/>
      <c r="AL923" s="2"/>
      <c r="AO923" s="2"/>
      <c r="AP923" s="2"/>
      <c r="AS923" s="23"/>
      <c r="AT923" s="23"/>
      <c r="AU923" s="3"/>
      <c r="AZ923" s="2"/>
      <c r="BA923" s="4"/>
    </row>
    <row r="924" spans="2:53" x14ac:dyDescent="0.25">
      <c r="B924" s="4"/>
      <c r="D924" s="2"/>
      <c r="E924" s="2"/>
      <c r="F924" s="2"/>
      <c r="G924" s="5"/>
      <c r="H924" s="5"/>
      <c r="I924" s="4"/>
      <c r="T924" s="2"/>
      <c r="X924" s="2"/>
      <c r="AE924" s="2"/>
      <c r="AH924" s="2"/>
      <c r="AI924" s="2"/>
      <c r="AJ924" s="15"/>
      <c r="AK924" s="2"/>
      <c r="AL924" s="2"/>
      <c r="AO924" s="2"/>
      <c r="AP924" s="2"/>
      <c r="AS924" s="23"/>
      <c r="AT924" s="23"/>
      <c r="AU924" s="3"/>
      <c r="AZ924" s="2"/>
      <c r="BA924" s="4"/>
    </row>
    <row r="925" spans="2:53" x14ac:dyDescent="0.25">
      <c r="B925" s="4"/>
      <c r="D925" s="2"/>
      <c r="E925" s="2"/>
      <c r="F925" s="2"/>
      <c r="G925" s="5"/>
      <c r="H925" s="5"/>
      <c r="I925" s="4"/>
      <c r="T925" s="2"/>
      <c r="X925" s="2"/>
      <c r="AE925" s="2"/>
      <c r="AH925" s="2"/>
      <c r="AI925" s="2"/>
      <c r="AJ925" s="15"/>
      <c r="AK925" s="2"/>
      <c r="AL925" s="2"/>
      <c r="AO925" s="2"/>
      <c r="AP925" s="2"/>
      <c r="AS925" s="23"/>
      <c r="AT925" s="23"/>
      <c r="AU925" s="3"/>
      <c r="AZ925" s="2"/>
      <c r="BA925" s="4"/>
    </row>
    <row r="926" spans="2:53" x14ac:dyDescent="0.25">
      <c r="B926" s="4"/>
      <c r="D926" s="2"/>
      <c r="E926" s="2"/>
      <c r="F926" s="2"/>
      <c r="G926" s="5"/>
      <c r="H926" s="5"/>
      <c r="I926" s="4"/>
      <c r="T926" s="2"/>
      <c r="X926" s="2"/>
      <c r="AE926" s="2"/>
      <c r="AH926" s="2"/>
      <c r="AI926" s="2"/>
      <c r="AJ926" s="15"/>
      <c r="AK926" s="2"/>
      <c r="AL926" s="2"/>
      <c r="AO926" s="2"/>
      <c r="AP926" s="2"/>
      <c r="AS926" s="23"/>
      <c r="AT926" s="23"/>
      <c r="AU926" s="3"/>
      <c r="AZ926" s="2"/>
      <c r="BA926" s="4"/>
    </row>
    <row r="927" spans="2:53" x14ac:dyDescent="0.25">
      <c r="B927" s="4"/>
      <c r="D927" s="2"/>
      <c r="E927" s="2"/>
      <c r="F927" s="2"/>
      <c r="G927" s="5"/>
      <c r="H927" s="5"/>
      <c r="I927" s="4"/>
      <c r="T927" s="2"/>
      <c r="X927" s="2"/>
      <c r="AE927" s="2"/>
      <c r="AH927" s="2"/>
      <c r="AI927" s="2"/>
      <c r="AJ927" s="15"/>
      <c r="AK927" s="2"/>
      <c r="AL927" s="2"/>
      <c r="AO927" s="2"/>
      <c r="AP927" s="2"/>
      <c r="AS927" s="23"/>
      <c r="AT927" s="23"/>
      <c r="AU927" s="3"/>
      <c r="AZ927" s="2"/>
      <c r="BA927" s="4"/>
    </row>
    <row r="928" spans="2:53" x14ac:dyDescent="0.25">
      <c r="B928" s="4"/>
      <c r="D928" s="2"/>
      <c r="E928" s="2"/>
      <c r="F928" s="2"/>
      <c r="G928" s="5"/>
      <c r="H928" s="5"/>
      <c r="I928" s="4"/>
      <c r="T928" s="2"/>
      <c r="X928" s="2"/>
      <c r="AE928" s="2"/>
      <c r="AH928" s="2"/>
      <c r="AI928" s="2"/>
      <c r="AJ928" s="15"/>
      <c r="AK928" s="2"/>
      <c r="AL928" s="2"/>
      <c r="AO928" s="2"/>
      <c r="AP928" s="2"/>
      <c r="AS928" s="23"/>
      <c r="AT928" s="23"/>
      <c r="AU928" s="3"/>
      <c r="AZ928" s="2"/>
      <c r="BA928" s="4"/>
    </row>
    <row r="929" spans="2:53" x14ac:dyDescent="0.25">
      <c r="B929" s="4"/>
      <c r="D929" s="2"/>
      <c r="E929" s="2"/>
      <c r="F929" s="2"/>
      <c r="G929" s="5"/>
      <c r="H929" s="5"/>
      <c r="I929" s="4"/>
      <c r="T929" s="2"/>
      <c r="X929" s="2"/>
      <c r="AE929" s="2"/>
      <c r="AH929" s="2"/>
      <c r="AI929" s="2"/>
      <c r="AJ929" s="15"/>
      <c r="AK929" s="2"/>
      <c r="AL929" s="2"/>
      <c r="AO929" s="2"/>
      <c r="AP929" s="2"/>
      <c r="AS929" s="23"/>
      <c r="AT929" s="23"/>
      <c r="AU929" s="3"/>
      <c r="AZ929" s="2"/>
      <c r="BA929" s="4"/>
    </row>
    <row r="930" spans="2:53" x14ac:dyDescent="0.25">
      <c r="B930" s="4"/>
      <c r="D930" s="2"/>
      <c r="E930" s="2"/>
      <c r="F930" s="2"/>
      <c r="G930" s="5"/>
      <c r="H930" s="5"/>
      <c r="I930" s="4"/>
      <c r="T930" s="2"/>
      <c r="X930" s="2"/>
      <c r="AE930" s="2"/>
      <c r="AH930" s="2"/>
      <c r="AI930" s="2"/>
      <c r="AJ930" s="15"/>
      <c r="AK930" s="2"/>
      <c r="AL930" s="2"/>
      <c r="AO930" s="2"/>
      <c r="AP930" s="2"/>
      <c r="AS930" s="23"/>
      <c r="AT930" s="23"/>
      <c r="AU930" s="3"/>
      <c r="AZ930" s="2"/>
      <c r="BA930" s="4"/>
    </row>
    <row r="931" spans="2:53" x14ac:dyDescent="0.25">
      <c r="B931" s="4"/>
      <c r="D931" s="2"/>
      <c r="E931" s="2"/>
      <c r="F931" s="2"/>
      <c r="G931" s="5"/>
      <c r="H931" s="5"/>
      <c r="I931" s="4"/>
      <c r="T931" s="2"/>
      <c r="X931" s="2"/>
      <c r="AE931" s="2"/>
      <c r="AH931" s="2"/>
      <c r="AI931" s="2"/>
      <c r="AJ931" s="15"/>
      <c r="AK931" s="2"/>
      <c r="AL931" s="2"/>
      <c r="AO931" s="2"/>
      <c r="AP931" s="2"/>
      <c r="AS931" s="23"/>
      <c r="AT931" s="23"/>
      <c r="AU931" s="3"/>
      <c r="AZ931" s="2"/>
      <c r="BA931" s="4"/>
    </row>
    <row r="932" spans="2:53" x14ac:dyDescent="0.25">
      <c r="B932" s="4"/>
      <c r="D932" s="2"/>
      <c r="E932" s="2"/>
      <c r="F932" s="2"/>
      <c r="G932" s="5"/>
      <c r="H932" s="5"/>
      <c r="I932" s="4"/>
      <c r="T932" s="2"/>
      <c r="X932" s="2"/>
      <c r="AE932" s="2"/>
      <c r="AH932" s="2"/>
      <c r="AI932" s="2"/>
      <c r="AJ932" s="15"/>
      <c r="AK932" s="2"/>
      <c r="AL932" s="2"/>
      <c r="AO932" s="2"/>
      <c r="AP932" s="2"/>
      <c r="AS932" s="23"/>
      <c r="AT932" s="23"/>
      <c r="AU932" s="3"/>
      <c r="AZ932" s="2"/>
      <c r="BA932" s="4"/>
    </row>
    <row r="933" spans="2:53" x14ac:dyDescent="0.25">
      <c r="B933" s="4"/>
      <c r="D933" s="2"/>
      <c r="E933" s="2"/>
      <c r="F933" s="2"/>
      <c r="G933" s="5"/>
      <c r="H933" s="5"/>
      <c r="I933" s="4"/>
      <c r="T933" s="2"/>
      <c r="X933" s="2"/>
      <c r="AE933" s="2"/>
      <c r="AH933" s="2"/>
      <c r="AI933" s="2"/>
      <c r="AJ933" s="15"/>
      <c r="AK933" s="2"/>
      <c r="AL933" s="2"/>
      <c r="AO933" s="2"/>
      <c r="AP933" s="2"/>
      <c r="AS933" s="23"/>
      <c r="AT933" s="23"/>
      <c r="AU933" s="3"/>
      <c r="AZ933" s="2"/>
      <c r="BA933" s="4"/>
    </row>
    <row r="934" spans="2:53" x14ac:dyDescent="0.25">
      <c r="B934" s="4"/>
      <c r="D934" s="2"/>
      <c r="E934" s="2"/>
      <c r="F934" s="2"/>
      <c r="G934" s="5"/>
      <c r="H934" s="5"/>
      <c r="I934" s="4"/>
      <c r="T934" s="2"/>
      <c r="X934" s="2"/>
      <c r="AE934" s="2"/>
      <c r="AH934" s="2"/>
      <c r="AI934" s="2"/>
      <c r="AJ934" s="15"/>
      <c r="AK934" s="2"/>
      <c r="AL934" s="2"/>
      <c r="AO934" s="2"/>
      <c r="AP934" s="2"/>
      <c r="AS934" s="23"/>
      <c r="AT934" s="23"/>
      <c r="AU934" s="3"/>
      <c r="AZ934" s="2"/>
      <c r="BA934" s="4"/>
    </row>
    <row r="935" spans="2:53" x14ac:dyDescent="0.25">
      <c r="B935" s="4"/>
      <c r="D935" s="2"/>
      <c r="E935" s="2"/>
      <c r="F935" s="2"/>
      <c r="G935" s="5"/>
      <c r="H935" s="5"/>
      <c r="I935" s="4"/>
      <c r="T935" s="2"/>
      <c r="X935" s="2"/>
      <c r="AE935" s="2"/>
      <c r="AH935" s="2"/>
      <c r="AI935" s="2"/>
      <c r="AJ935" s="15"/>
      <c r="AK935" s="2"/>
      <c r="AL935" s="2"/>
      <c r="AO935" s="2"/>
      <c r="AP935" s="2"/>
      <c r="AS935" s="23"/>
      <c r="AT935" s="23"/>
      <c r="AU935" s="3"/>
      <c r="AZ935" s="2"/>
      <c r="BA935" s="4"/>
    </row>
    <row r="936" spans="2:53" x14ac:dyDescent="0.25">
      <c r="B936" s="4"/>
      <c r="D936" s="2"/>
      <c r="E936" s="2"/>
      <c r="F936" s="2"/>
      <c r="G936" s="5"/>
      <c r="H936" s="5"/>
      <c r="I936" s="4"/>
      <c r="T936" s="2"/>
      <c r="X936" s="2"/>
      <c r="AE936" s="2"/>
      <c r="AH936" s="2"/>
      <c r="AI936" s="2"/>
      <c r="AJ936" s="15"/>
      <c r="AK936" s="2"/>
      <c r="AL936" s="2"/>
      <c r="AO936" s="2"/>
      <c r="AP936" s="2"/>
      <c r="AS936" s="23"/>
      <c r="AT936" s="23"/>
      <c r="AU936" s="3"/>
      <c r="AZ936" s="2"/>
      <c r="BA936" s="4"/>
    </row>
    <row r="937" spans="2:53" x14ac:dyDescent="0.25">
      <c r="B937" s="4"/>
      <c r="D937" s="2"/>
      <c r="E937" s="2"/>
      <c r="F937" s="2"/>
      <c r="G937" s="5"/>
      <c r="H937" s="5"/>
      <c r="I937" s="4"/>
      <c r="T937" s="2"/>
      <c r="X937" s="2"/>
      <c r="AE937" s="2"/>
      <c r="AH937" s="2"/>
      <c r="AI937" s="2"/>
      <c r="AJ937" s="15"/>
      <c r="AK937" s="2"/>
      <c r="AL937" s="2"/>
      <c r="AO937" s="2"/>
      <c r="AP937" s="2"/>
      <c r="AS937" s="23"/>
      <c r="AT937" s="23"/>
      <c r="AU937" s="3"/>
      <c r="AZ937" s="2"/>
      <c r="BA937" s="4"/>
    </row>
    <row r="938" spans="2:53" x14ac:dyDescent="0.25">
      <c r="B938" s="4"/>
      <c r="D938" s="2"/>
      <c r="E938" s="2"/>
      <c r="F938" s="2"/>
      <c r="G938" s="5"/>
      <c r="H938" s="5"/>
      <c r="I938" s="4"/>
      <c r="T938" s="2"/>
      <c r="X938" s="2"/>
      <c r="AE938" s="2"/>
      <c r="AH938" s="2"/>
      <c r="AI938" s="2"/>
      <c r="AJ938" s="15"/>
      <c r="AK938" s="2"/>
      <c r="AL938" s="2"/>
      <c r="AO938" s="2"/>
      <c r="AP938" s="2"/>
      <c r="AS938" s="23"/>
      <c r="AT938" s="23"/>
      <c r="AU938" s="3"/>
      <c r="AZ938" s="2"/>
      <c r="BA938" s="4"/>
    </row>
    <row r="939" spans="2:53" x14ac:dyDescent="0.25">
      <c r="B939" s="4"/>
      <c r="D939" s="2"/>
      <c r="E939" s="2"/>
      <c r="F939" s="2"/>
      <c r="G939" s="5"/>
      <c r="H939" s="5"/>
      <c r="I939" s="4"/>
      <c r="T939" s="2"/>
      <c r="X939" s="2"/>
      <c r="AE939" s="2"/>
      <c r="AH939" s="2"/>
      <c r="AI939" s="2"/>
      <c r="AJ939" s="15"/>
      <c r="AK939" s="2"/>
      <c r="AL939" s="2"/>
      <c r="AO939" s="2"/>
      <c r="AP939" s="2"/>
      <c r="AS939" s="23"/>
      <c r="AT939" s="23"/>
      <c r="AU939" s="3"/>
      <c r="AZ939" s="2"/>
      <c r="BA939" s="4"/>
    </row>
    <row r="940" spans="2:53" x14ac:dyDescent="0.25">
      <c r="B940" s="4"/>
      <c r="D940" s="2"/>
      <c r="E940" s="2"/>
      <c r="F940" s="2"/>
      <c r="G940" s="5"/>
      <c r="H940" s="5"/>
      <c r="I940" s="4"/>
      <c r="T940" s="2"/>
      <c r="X940" s="2"/>
      <c r="AE940" s="2"/>
      <c r="AH940" s="2"/>
      <c r="AI940" s="2"/>
      <c r="AJ940" s="15"/>
      <c r="AK940" s="2"/>
      <c r="AL940" s="2"/>
      <c r="AO940" s="2"/>
      <c r="AP940" s="2"/>
      <c r="AS940" s="23"/>
      <c r="AT940" s="23"/>
      <c r="AU940" s="3"/>
      <c r="AZ940" s="2"/>
      <c r="BA940" s="4"/>
    </row>
    <row r="941" spans="2:53" x14ac:dyDescent="0.25">
      <c r="B941" s="4"/>
      <c r="D941" s="2"/>
      <c r="E941" s="2"/>
      <c r="F941" s="2"/>
      <c r="G941" s="5"/>
      <c r="H941" s="5"/>
      <c r="I941" s="4"/>
      <c r="T941" s="2"/>
      <c r="X941" s="2"/>
      <c r="AE941" s="2"/>
      <c r="AH941" s="2"/>
      <c r="AI941" s="2"/>
      <c r="AJ941" s="15"/>
      <c r="AK941" s="2"/>
      <c r="AL941" s="2"/>
      <c r="AO941" s="2"/>
      <c r="AP941" s="2"/>
      <c r="AS941" s="23"/>
      <c r="AT941" s="23"/>
      <c r="AU941" s="3"/>
      <c r="AZ941" s="2"/>
      <c r="BA941" s="4"/>
    </row>
    <row r="942" spans="2:53" x14ac:dyDescent="0.25">
      <c r="B942" s="4"/>
      <c r="D942" s="2"/>
      <c r="E942" s="2"/>
      <c r="F942" s="2"/>
      <c r="G942" s="5"/>
      <c r="H942" s="5"/>
      <c r="I942" s="4"/>
      <c r="T942" s="2"/>
      <c r="X942" s="2"/>
      <c r="AE942" s="2"/>
      <c r="AH942" s="2"/>
      <c r="AI942" s="2"/>
      <c r="AJ942" s="15"/>
      <c r="AK942" s="2"/>
      <c r="AL942" s="2"/>
      <c r="AO942" s="2"/>
      <c r="AP942" s="2"/>
      <c r="AS942" s="23"/>
      <c r="AT942" s="23"/>
      <c r="AU942" s="3"/>
      <c r="AZ942" s="2"/>
      <c r="BA942" s="4"/>
    </row>
    <row r="943" spans="2:53" x14ac:dyDescent="0.25">
      <c r="B943" s="4"/>
      <c r="D943" s="2"/>
      <c r="E943" s="2"/>
      <c r="F943" s="2"/>
      <c r="G943" s="5"/>
      <c r="H943" s="5"/>
      <c r="I943" s="4"/>
      <c r="T943" s="2"/>
      <c r="X943" s="2"/>
      <c r="AE943" s="2"/>
      <c r="AH943" s="2"/>
      <c r="AI943" s="2"/>
      <c r="AJ943" s="15"/>
      <c r="AK943" s="2"/>
      <c r="AL943" s="2"/>
      <c r="AO943" s="2"/>
      <c r="AP943" s="2"/>
      <c r="AS943" s="23"/>
      <c r="AT943" s="23"/>
      <c r="AU943" s="3"/>
      <c r="AZ943" s="2"/>
      <c r="BA943" s="4"/>
    </row>
    <row r="944" spans="2:53" x14ac:dyDescent="0.25">
      <c r="B944" s="4"/>
      <c r="D944" s="2"/>
      <c r="E944" s="2"/>
      <c r="F944" s="2"/>
      <c r="G944" s="5"/>
      <c r="H944" s="5"/>
      <c r="I944" s="4"/>
      <c r="T944" s="2"/>
      <c r="X944" s="2"/>
      <c r="AE944" s="2"/>
      <c r="AH944" s="2"/>
      <c r="AI944" s="2"/>
      <c r="AJ944" s="15"/>
      <c r="AK944" s="2"/>
      <c r="AL944" s="2"/>
      <c r="AO944" s="2"/>
      <c r="AP944" s="2"/>
      <c r="AS944" s="23"/>
      <c r="AT944" s="23"/>
      <c r="AU944" s="3"/>
      <c r="AZ944" s="2"/>
      <c r="BA944" s="4"/>
    </row>
    <row r="945" spans="2:53" x14ac:dyDescent="0.25">
      <c r="B945" s="4"/>
      <c r="D945" s="2"/>
      <c r="E945" s="2"/>
      <c r="F945" s="2"/>
      <c r="G945" s="5"/>
      <c r="H945" s="5"/>
      <c r="I945" s="4"/>
      <c r="T945" s="2"/>
      <c r="X945" s="2"/>
      <c r="AE945" s="2"/>
      <c r="AH945" s="2"/>
      <c r="AI945" s="2"/>
      <c r="AJ945" s="15"/>
      <c r="AK945" s="2"/>
      <c r="AL945" s="2"/>
      <c r="AO945" s="2"/>
      <c r="AP945" s="2"/>
      <c r="AS945" s="23"/>
      <c r="AT945" s="23"/>
      <c r="AU945" s="3"/>
      <c r="AZ945" s="2"/>
      <c r="BA945" s="4"/>
    </row>
    <row r="946" spans="2:53" x14ac:dyDescent="0.25">
      <c r="B946" s="4"/>
      <c r="D946" s="2"/>
      <c r="E946" s="2"/>
      <c r="F946" s="2"/>
      <c r="G946" s="5"/>
      <c r="H946" s="5"/>
      <c r="I946" s="4"/>
      <c r="T946" s="2"/>
      <c r="X946" s="2"/>
      <c r="AE946" s="2"/>
      <c r="AH946" s="2"/>
      <c r="AI946" s="2"/>
      <c r="AJ946" s="15"/>
      <c r="AK946" s="2"/>
      <c r="AL946" s="2"/>
      <c r="AO946" s="2"/>
      <c r="AP946" s="2"/>
      <c r="AS946" s="23"/>
      <c r="AT946" s="23"/>
      <c r="AU946" s="3"/>
      <c r="AZ946" s="2"/>
      <c r="BA946" s="4"/>
    </row>
    <row r="947" spans="2:53" x14ac:dyDescent="0.25">
      <c r="B947" s="4"/>
      <c r="D947" s="2"/>
      <c r="E947" s="2"/>
      <c r="F947" s="2"/>
      <c r="G947" s="5"/>
      <c r="H947" s="5"/>
      <c r="I947" s="4"/>
      <c r="T947" s="2"/>
      <c r="X947" s="2"/>
      <c r="AE947" s="2"/>
      <c r="AH947" s="2"/>
      <c r="AI947" s="2"/>
      <c r="AJ947" s="15"/>
      <c r="AK947" s="2"/>
      <c r="AL947" s="2"/>
      <c r="AO947" s="2"/>
      <c r="AP947" s="2"/>
      <c r="AS947" s="23"/>
      <c r="AT947" s="23"/>
      <c r="AU947" s="3"/>
      <c r="AZ947" s="2"/>
      <c r="BA947" s="4"/>
    </row>
    <row r="948" spans="2:53" x14ac:dyDescent="0.25">
      <c r="B948" s="4"/>
      <c r="D948" s="2"/>
      <c r="E948" s="2"/>
      <c r="F948" s="2"/>
      <c r="G948" s="5"/>
      <c r="H948" s="5"/>
      <c r="I948" s="4"/>
      <c r="T948" s="2"/>
      <c r="X948" s="2"/>
      <c r="AE948" s="2"/>
      <c r="AH948" s="2"/>
      <c r="AI948" s="2"/>
      <c r="AJ948" s="15"/>
      <c r="AK948" s="2"/>
      <c r="AL948" s="2"/>
      <c r="AO948" s="2"/>
      <c r="AP948" s="2"/>
      <c r="AS948" s="23"/>
      <c r="AT948" s="23"/>
      <c r="AU948" s="3"/>
      <c r="AZ948" s="2"/>
      <c r="BA948" s="4"/>
    </row>
    <row r="949" spans="2:53" x14ac:dyDescent="0.25">
      <c r="B949" s="4"/>
      <c r="D949" s="2"/>
      <c r="E949" s="2"/>
      <c r="F949" s="2"/>
      <c r="G949" s="5"/>
      <c r="H949" s="5"/>
      <c r="I949" s="4"/>
      <c r="T949" s="2"/>
      <c r="X949" s="2"/>
      <c r="AE949" s="2"/>
      <c r="AH949" s="2"/>
      <c r="AI949" s="2"/>
      <c r="AJ949" s="15"/>
      <c r="AK949" s="2"/>
      <c r="AL949" s="2"/>
      <c r="AO949" s="2"/>
      <c r="AP949" s="2"/>
      <c r="AS949" s="23"/>
      <c r="AT949" s="23"/>
      <c r="AU949" s="3"/>
      <c r="AZ949" s="2"/>
      <c r="BA949" s="4"/>
    </row>
    <row r="950" spans="2:53" x14ac:dyDescent="0.25">
      <c r="B950" s="4"/>
      <c r="D950" s="2"/>
      <c r="E950" s="2"/>
      <c r="F950" s="2"/>
      <c r="G950" s="5"/>
      <c r="H950" s="5"/>
      <c r="I950" s="4"/>
      <c r="T950" s="2"/>
      <c r="X950" s="2"/>
      <c r="AE950" s="2"/>
      <c r="AH950" s="2"/>
      <c r="AI950" s="2"/>
      <c r="AJ950" s="15"/>
      <c r="AK950" s="2"/>
      <c r="AL950" s="2"/>
      <c r="AO950" s="2"/>
      <c r="AP950" s="2"/>
      <c r="AS950" s="23"/>
      <c r="AT950" s="23"/>
      <c r="AU950" s="3"/>
      <c r="AZ950" s="2"/>
      <c r="BA950" s="4"/>
    </row>
    <row r="951" spans="2:53" x14ac:dyDescent="0.25">
      <c r="B951" s="4"/>
      <c r="D951" s="2"/>
      <c r="E951" s="2"/>
      <c r="F951" s="2"/>
      <c r="G951" s="5"/>
      <c r="H951" s="5"/>
      <c r="I951" s="4"/>
      <c r="T951" s="2"/>
      <c r="X951" s="2"/>
      <c r="AE951" s="2"/>
      <c r="AH951" s="2"/>
      <c r="AI951" s="2"/>
      <c r="AJ951" s="15"/>
      <c r="AK951" s="2"/>
      <c r="AL951" s="2"/>
      <c r="AO951" s="2"/>
      <c r="AP951" s="2"/>
      <c r="AS951" s="23"/>
      <c r="AT951" s="23"/>
      <c r="AU951" s="3"/>
      <c r="AZ951" s="2"/>
      <c r="BA951" s="4"/>
    </row>
    <row r="952" spans="2:53" x14ac:dyDescent="0.25">
      <c r="B952" s="4"/>
      <c r="D952" s="2"/>
      <c r="E952" s="2"/>
      <c r="F952" s="2"/>
      <c r="G952" s="5"/>
      <c r="H952" s="5"/>
      <c r="I952" s="4"/>
      <c r="T952" s="2"/>
      <c r="X952" s="2"/>
      <c r="AE952" s="2"/>
      <c r="AH952" s="2"/>
      <c r="AI952" s="2"/>
      <c r="AJ952" s="15"/>
      <c r="AK952" s="2"/>
      <c r="AL952" s="2"/>
      <c r="AO952" s="2"/>
      <c r="AP952" s="2"/>
      <c r="AS952" s="23"/>
      <c r="AT952" s="23"/>
      <c r="AU952" s="3"/>
      <c r="AZ952" s="2"/>
      <c r="BA952" s="4"/>
    </row>
    <row r="953" spans="2:53" x14ac:dyDescent="0.25">
      <c r="B953" s="4"/>
      <c r="D953" s="2"/>
      <c r="E953" s="2"/>
      <c r="F953" s="2"/>
      <c r="G953" s="5"/>
      <c r="H953" s="5"/>
      <c r="I953" s="4"/>
      <c r="T953" s="2"/>
      <c r="X953" s="2"/>
      <c r="AE953" s="2"/>
      <c r="AH953" s="2"/>
      <c r="AI953" s="2"/>
      <c r="AJ953" s="15"/>
      <c r="AK953" s="2"/>
      <c r="AL953" s="2"/>
      <c r="AO953" s="2"/>
      <c r="AP953" s="2"/>
      <c r="AS953" s="23"/>
      <c r="AT953" s="23"/>
      <c r="AU953" s="3"/>
      <c r="AZ953" s="2"/>
      <c r="BA953" s="4"/>
    </row>
    <row r="954" spans="2:53" x14ac:dyDescent="0.25">
      <c r="B954" s="4"/>
      <c r="D954" s="2"/>
      <c r="E954" s="2"/>
      <c r="F954" s="2"/>
      <c r="G954" s="5"/>
      <c r="H954" s="5"/>
      <c r="I954" s="4"/>
      <c r="T954" s="2"/>
      <c r="X954" s="2"/>
      <c r="AE954" s="2"/>
      <c r="AH954" s="2"/>
      <c r="AI954" s="2"/>
      <c r="AJ954" s="15"/>
      <c r="AK954" s="2"/>
      <c r="AL954" s="2"/>
      <c r="AO954" s="2"/>
      <c r="AP954" s="2"/>
      <c r="AS954" s="23"/>
      <c r="AT954" s="23"/>
      <c r="AU954" s="3"/>
      <c r="AZ954" s="2"/>
      <c r="BA954" s="4"/>
    </row>
    <row r="955" spans="2:53" x14ac:dyDescent="0.25">
      <c r="B955" s="4"/>
      <c r="D955" s="2"/>
      <c r="E955" s="2"/>
      <c r="F955" s="2"/>
      <c r="G955" s="5"/>
      <c r="H955" s="5"/>
      <c r="I955" s="4"/>
      <c r="T955" s="2"/>
      <c r="X955" s="2"/>
      <c r="AE955" s="2"/>
      <c r="AH955" s="2"/>
      <c r="AI955" s="2"/>
      <c r="AJ955" s="15"/>
      <c r="AK955" s="2"/>
      <c r="AL955" s="2"/>
      <c r="AO955" s="2"/>
      <c r="AP955" s="2"/>
      <c r="AS955" s="23"/>
      <c r="AT955" s="23"/>
      <c r="AU955" s="3"/>
      <c r="AZ955" s="2"/>
      <c r="BA955" s="4"/>
    </row>
    <row r="956" spans="2:53" x14ac:dyDescent="0.25">
      <c r="B956" s="4"/>
      <c r="D956" s="2"/>
      <c r="E956" s="2"/>
      <c r="F956" s="2"/>
      <c r="G956" s="5"/>
      <c r="H956" s="5"/>
      <c r="I956" s="4"/>
      <c r="T956" s="2"/>
      <c r="X956" s="2"/>
      <c r="AE956" s="2"/>
      <c r="AH956" s="2"/>
      <c r="AI956" s="2"/>
      <c r="AJ956" s="15"/>
      <c r="AK956" s="2"/>
      <c r="AL956" s="2"/>
      <c r="AO956" s="2"/>
      <c r="AP956" s="2"/>
      <c r="AS956" s="23"/>
      <c r="AT956" s="23"/>
      <c r="AU956" s="3"/>
      <c r="AZ956" s="2"/>
      <c r="BA956" s="4"/>
    </row>
    <row r="957" spans="2:53" x14ac:dyDescent="0.25">
      <c r="B957" s="4"/>
      <c r="D957" s="2"/>
      <c r="E957" s="2"/>
      <c r="F957" s="2"/>
      <c r="G957" s="5"/>
      <c r="H957" s="5"/>
      <c r="I957" s="4"/>
      <c r="T957" s="2"/>
      <c r="X957" s="2"/>
      <c r="AE957" s="2"/>
      <c r="AH957" s="2"/>
      <c r="AI957" s="2"/>
      <c r="AJ957" s="15"/>
      <c r="AK957" s="2"/>
      <c r="AL957" s="2"/>
      <c r="AO957" s="2"/>
      <c r="AP957" s="2"/>
      <c r="AS957" s="23"/>
      <c r="AT957" s="23"/>
      <c r="AU957" s="3"/>
      <c r="AZ957" s="2"/>
      <c r="BA957" s="4"/>
    </row>
    <row r="958" spans="2:53" x14ac:dyDescent="0.25">
      <c r="B958" s="4"/>
      <c r="D958" s="2"/>
      <c r="E958" s="2"/>
      <c r="F958" s="2"/>
      <c r="G958" s="5"/>
      <c r="H958" s="5"/>
      <c r="I958" s="4"/>
      <c r="T958" s="2"/>
      <c r="X958" s="2"/>
      <c r="AE958" s="2"/>
      <c r="AH958" s="2"/>
      <c r="AI958" s="2"/>
      <c r="AJ958" s="15"/>
      <c r="AK958" s="2"/>
      <c r="AL958" s="2"/>
      <c r="AO958" s="2"/>
      <c r="AP958" s="2"/>
      <c r="AS958" s="23"/>
      <c r="AT958" s="23"/>
      <c r="AU958" s="3"/>
      <c r="AZ958" s="2"/>
      <c r="BA958" s="4"/>
    </row>
    <row r="959" spans="2:53" x14ac:dyDescent="0.25">
      <c r="B959" s="4"/>
      <c r="D959" s="2"/>
      <c r="E959" s="2"/>
      <c r="F959" s="2"/>
      <c r="G959" s="5"/>
      <c r="H959" s="5"/>
      <c r="I959" s="4"/>
      <c r="T959" s="2"/>
      <c r="X959" s="2"/>
      <c r="AE959" s="2"/>
      <c r="AH959" s="2"/>
      <c r="AI959" s="2"/>
      <c r="AJ959" s="15"/>
      <c r="AK959" s="2"/>
      <c r="AL959" s="2"/>
      <c r="AO959" s="2"/>
      <c r="AP959" s="2"/>
      <c r="AS959" s="23"/>
      <c r="AT959" s="23"/>
      <c r="AU959" s="3"/>
      <c r="AZ959" s="2"/>
      <c r="BA959" s="4"/>
    </row>
    <row r="960" spans="2:53" x14ac:dyDescent="0.25">
      <c r="B960" s="4"/>
      <c r="D960" s="2"/>
      <c r="E960" s="2"/>
      <c r="F960" s="2"/>
      <c r="G960" s="5"/>
      <c r="H960" s="5"/>
      <c r="I960" s="4"/>
      <c r="T960" s="2"/>
      <c r="X960" s="2"/>
      <c r="AE960" s="2"/>
      <c r="AH960" s="2"/>
      <c r="AI960" s="2"/>
      <c r="AJ960" s="15"/>
      <c r="AK960" s="2"/>
      <c r="AL960" s="2"/>
      <c r="AO960" s="2"/>
      <c r="AP960" s="2"/>
      <c r="AS960" s="23"/>
      <c r="AT960" s="23"/>
      <c r="AU960" s="3"/>
      <c r="AZ960" s="2"/>
      <c r="BA960" s="4"/>
    </row>
    <row r="961" spans="2:53" x14ac:dyDescent="0.25">
      <c r="B961" s="4"/>
      <c r="D961" s="2"/>
      <c r="E961" s="2"/>
      <c r="F961" s="2"/>
      <c r="G961" s="5"/>
      <c r="H961" s="5"/>
      <c r="I961" s="4"/>
      <c r="T961" s="2"/>
      <c r="X961" s="2"/>
      <c r="AE961" s="2"/>
      <c r="AH961" s="2"/>
      <c r="AI961" s="2"/>
      <c r="AJ961" s="15"/>
      <c r="AK961" s="2"/>
      <c r="AL961" s="2"/>
      <c r="AO961" s="2"/>
      <c r="AP961" s="2"/>
      <c r="AS961" s="23"/>
      <c r="AT961" s="23"/>
      <c r="AU961" s="3"/>
      <c r="AZ961" s="2"/>
      <c r="BA961" s="4"/>
    </row>
    <row r="962" spans="2:53" x14ac:dyDescent="0.25">
      <c r="B962" s="4"/>
      <c r="D962" s="2"/>
      <c r="E962" s="2"/>
      <c r="F962" s="2"/>
      <c r="G962" s="5"/>
      <c r="H962" s="5"/>
      <c r="I962" s="4"/>
      <c r="T962" s="2"/>
      <c r="X962" s="2"/>
      <c r="AE962" s="2"/>
      <c r="AH962" s="2"/>
      <c r="AI962" s="2"/>
      <c r="AJ962" s="15"/>
      <c r="AK962" s="2"/>
      <c r="AL962" s="2"/>
      <c r="AO962" s="2"/>
      <c r="AP962" s="2"/>
      <c r="AS962" s="23"/>
      <c r="AT962" s="23"/>
      <c r="AU962" s="3"/>
      <c r="AZ962" s="2"/>
      <c r="BA962" s="4"/>
    </row>
    <row r="963" spans="2:53" x14ac:dyDescent="0.25">
      <c r="B963" s="4"/>
      <c r="D963" s="2"/>
      <c r="E963" s="2"/>
      <c r="F963" s="2"/>
      <c r="G963" s="5"/>
      <c r="H963" s="5"/>
      <c r="I963" s="4"/>
      <c r="T963" s="2"/>
      <c r="X963" s="2"/>
      <c r="AE963" s="2"/>
      <c r="AH963" s="2"/>
      <c r="AI963" s="2"/>
      <c r="AJ963" s="15"/>
      <c r="AK963" s="2"/>
      <c r="AL963" s="2"/>
      <c r="AO963" s="2"/>
      <c r="AP963" s="2"/>
      <c r="AS963" s="23"/>
      <c r="AT963" s="23"/>
      <c r="AU963" s="3"/>
      <c r="AZ963" s="2"/>
      <c r="BA963" s="4"/>
    </row>
    <row r="964" spans="2:53" x14ac:dyDescent="0.25">
      <c r="B964" s="4"/>
      <c r="D964" s="2"/>
      <c r="E964" s="2"/>
      <c r="F964" s="2"/>
      <c r="G964" s="5"/>
      <c r="H964" s="5"/>
      <c r="I964" s="4"/>
      <c r="T964" s="2"/>
      <c r="X964" s="2"/>
      <c r="AE964" s="2"/>
      <c r="AH964" s="2"/>
      <c r="AI964" s="2"/>
      <c r="AJ964" s="15"/>
      <c r="AK964" s="2"/>
      <c r="AL964" s="2"/>
      <c r="AO964" s="2"/>
      <c r="AP964" s="2"/>
      <c r="AS964" s="23"/>
      <c r="AT964" s="23"/>
      <c r="AU964" s="3"/>
      <c r="AZ964" s="2"/>
      <c r="BA964" s="4"/>
    </row>
    <row r="965" spans="2:53" x14ac:dyDescent="0.25">
      <c r="B965" s="4"/>
      <c r="D965" s="2"/>
      <c r="E965" s="2"/>
      <c r="F965" s="2"/>
      <c r="G965" s="5"/>
      <c r="H965" s="5"/>
      <c r="I965" s="4"/>
      <c r="T965" s="2"/>
      <c r="X965" s="2"/>
      <c r="AE965" s="2"/>
      <c r="AH965" s="2"/>
      <c r="AI965" s="2"/>
      <c r="AJ965" s="15"/>
      <c r="AK965" s="2"/>
      <c r="AL965" s="2"/>
      <c r="AO965" s="2"/>
      <c r="AP965" s="2"/>
      <c r="AS965" s="23"/>
      <c r="AT965" s="23"/>
      <c r="AU965" s="3"/>
      <c r="AZ965" s="2"/>
      <c r="BA965" s="4"/>
    </row>
    <row r="966" spans="2:53" x14ac:dyDescent="0.25">
      <c r="B966" s="4"/>
      <c r="D966" s="2"/>
      <c r="E966" s="2"/>
      <c r="F966" s="2"/>
      <c r="G966" s="5"/>
      <c r="H966" s="5"/>
      <c r="I966" s="4"/>
      <c r="T966" s="2"/>
      <c r="X966" s="2"/>
      <c r="AE966" s="2"/>
      <c r="AH966" s="2"/>
      <c r="AI966" s="2"/>
      <c r="AJ966" s="15"/>
      <c r="AK966" s="2"/>
      <c r="AL966" s="2"/>
      <c r="AO966" s="2"/>
      <c r="AP966" s="2"/>
      <c r="AS966" s="23"/>
      <c r="AT966" s="23"/>
      <c r="AU966" s="3"/>
      <c r="AZ966" s="2"/>
      <c r="BA966" s="4"/>
    </row>
    <row r="967" spans="2:53" x14ac:dyDescent="0.25">
      <c r="B967" s="4"/>
      <c r="D967" s="2"/>
      <c r="E967" s="2"/>
      <c r="F967" s="2"/>
      <c r="G967" s="5"/>
      <c r="H967" s="5"/>
      <c r="I967" s="4"/>
      <c r="T967" s="2"/>
      <c r="X967" s="2"/>
      <c r="AE967" s="2"/>
      <c r="AH967" s="2"/>
      <c r="AI967" s="2"/>
      <c r="AJ967" s="15"/>
      <c r="AK967" s="2"/>
      <c r="AL967" s="2"/>
      <c r="AO967" s="2"/>
      <c r="AP967" s="2"/>
      <c r="AS967" s="23"/>
      <c r="AT967" s="23"/>
      <c r="AU967" s="3"/>
      <c r="AZ967" s="2"/>
      <c r="BA967" s="4"/>
    </row>
    <row r="968" spans="2:53" x14ac:dyDescent="0.25">
      <c r="B968" s="4"/>
      <c r="D968" s="2"/>
      <c r="E968" s="2"/>
      <c r="F968" s="2"/>
      <c r="G968" s="5"/>
      <c r="H968" s="5"/>
      <c r="I968" s="4"/>
      <c r="T968" s="2"/>
      <c r="X968" s="2"/>
      <c r="AE968" s="2"/>
      <c r="AH968" s="2"/>
      <c r="AI968" s="2"/>
      <c r="AJ968" s="15"/>
      <c r="AK968" s="2"/>
      <c r="AL968" s="2"/>
      <c r="AO968" s="2"/>
      <c r="AP968" s="2"/>
      <c r="AS968" s="23"/>
      <c r="AT968" s="23"/>
      <c r="AU968" s="3"/>
      <c r="AZ968" s="2"/>
      <c r="BA968" s="4"/>
    </row>
    <row r="969" spans="2:53" x14ac:dyDescent="0.25">
      <c r="B969" s="4"/>
      <c r="D969" s="2"/>
      <c r="E969" s="2"/>
      <c r="F969" s="2"/>
      <c r="G969" s="5"/>
      <c r="H969" s="5"/>
      <c r="I969" s="4"/>
      <c r="T969" s="2"/>
      <c r="X969" s="2"/>
      <c r="AE969" s="2"/>
      <c r="AH969" s="2"/>
      <c r="AI969" s="2"/>
      <c r="AJ969" s="15"/>
      <c r="AK969" s="2"/>
      <c r="AL969" s="2"/>
      <c r="AO969" s="2"/>
      <c r="AP969" s="2"/>
      <c r="AS969" s="23"/>
      <c r="AT969" s="23"/>
      <c r="AU969" s="3"/>
      <c r="AZ969" s="2"/>
      <c r="BA969" s="4"/>
    </row>
    <row r="970" spans="2:53" x14ac:dyDescent="0.25">
      <c r="B970" s="4"/>
      <c r="D970" s="2"/>
      <c r="E970" s="2"/>
      <c r="F970" s="2"/>
      <c r="G970" s="5"/>
      <c r="H970" s="5"/>
      <c r="I970" s="4"/>
      <c r="T970" s="2"/>
      <c r="X970" s="2"/>
      <c r="AE970" s="2"/>
      <c r="AH970" s="2"/>
      <c r="AI970" s="2"/>
      <c r="AJ970" s="15"/>
      <c r="AK970" s="2"/>
      <c r="AL970" s="2"/>
      <c r="AO970" s="2"/>
      <c r="AP970" s="2"/>
      <c r="AS970" s="23"/>
      <c r="AT970" s="23"/>
      <c r="AU970" s="3"/>
      <c r="AZ970" s="2"/>
      <c r="BA970" s="4"/>
    </row>
    <row r="971" spans="2:53" x14ac:dyDescent="0.25">
      <c r="B971" s="4"/>
      <c r="D971" s="2"/>
      <c r="E971" s="2"/>
      <c r="F971" s="2"/>
      <c r="G971" s="5"/>
      <c r="H971" s="5"/>
      <c r="I971" s="4"/>
      <c r="T971" s="2"/>
      <c r="X971" s="2"/>
      <c r="AE971" s="2"/>
      <c r="AH971" s="2"/>
      <c r="AI971" s="2"/>
      <c r="AJ971" s="15"/>
      <c r="AK971" s="2"/>
      <c r="AL971" s="2"/>
      <c r="AO971" s="2"/>
      <c r="AP971" s="2"/>
      <c r="AS971" s="23"/>
      <c r="AT971" s="23"/>
      <c r="AU971" s="3"/>
      <c r="AZ971" s="2"/>
      <c r="BA971" s="4"/>
    </row>
    <row r="972" spans="2:53" x14ac:dyDescent="0.25">
      <c r="B972" s="4"/>
      <c r="D972" s="2"/>
      <c r="E972" s="2"/>
      <c r="F972" s="2"/>
      <c r="G972" s="5"/>
      <c r="H972" s="5"/>
      <c r="I972" s="4"/>
      <c r="T972" s="2"/>
      <c r="X972" s="2"/>
      <c r="AE972" s="2"/>
      <c r="AH972" s="2"/>
      <c r="AI972" s="2"/>
      <c r="AJ972" s="15"/>
      <c r="AK972" s="2"/>
      <c r="AL972" s="2"/>
      <c r="AO972" s="2"/>
      <c r="AP972" s="2"/>
      <c r="AS972" s="23"/>
      <c r="AT972" s="23"/>
      <c r="AU972" s="3"/>
      <c r="AZ972" s="2"/>
      <c r="BA972" s="4"/>
    </row>
    <row r="973" spans="2:53" x14ac:dyDescent="0.25">
      <c r="B973" s="4"/>
      <c r="D973" s="2"/>
      <c r="E973" s="2"/>
      <c r="F973" s="2"/>
      <c r="G973" s="5"/>
      <c r="H973" s="5"/>
      <c r="I973" s="4"/>
      <c r="T973" s="2"/>
      <c r="X973" s="2"/>
      <c r="AE973" s="2"/>
      <c r="AH973" s="2"/>
      <c r="AI973" s="2"/>
      <c r="AJ973" s="15"/>
      <c r="AK973" s="2"/>
      <c r="AL973" s="2"/>
      <c r="AO973" s="2"/>
      <c r="AP973" s="2"/>
      <c r="AS973" s="23"/>
      <c r="AT973" s="23"/>
      <c r="AU973" s="3"/>
      <c r="AZ973" s="2"/>
      <c r="BA973" s="4"/>
    </row>
    <row r="974" spans="2:53" x14ac:dyDescent="0.25">
      <c r="B974" s="4"/>
      <c r="D974" s="2"/>
      <c r="E974" s="2"/>
      <c r="F974" s="2"/>
      <c r="G974" s="5"/>
      <c r="H974" s="5"/>
      <c r="I974" s="4"/>
      <c r="T974" s="2"/>
      <c r="X974" s="2"/>
      <c r="AE974" s="2"/>
      <c r="AH974" s="2"/>
      <c r="AI974" s="2"/>
      <c r="AJ974" s="15"/>
      <c r="AK974" s="2"/>
      <c r="AL974" s="2"/>
      <c r="AO974" s="2"/>
      <c r="AP974" s="2"/>
      <c r="AS974" s="23"/>
      <c r="AT974" s="23"/>
      <c r="AU974" s="3"/>
      <c r="AZ974" s="2"/>
      <c r="BA974" s="4"/>
    </row>
    <row r="975" spans="2:53" x14ac:dyDescent="0.25">
      <c r="B975" s="4"/>
      <c r="D975" s="2"/>
      <c r="E975" s="2"/>
      <c r="F975" s="2"/>
      <c r="G975" s="5"/>
      <c r="H975" s="5"/>
      <c r="I975" s="4"/>
      <c r="T975" s="2"/>
      <c r="X975" s="2"/>
      <c r="AE975" s="2"/>
      <c r="AH975" s="2"/>
      <c r="AI975" s="2"/>
      <c r="AJ975" s="15"/>
      <c r="AK975" s="2"/>
      <c r="AL975" s="2"/>
      <c r="AO975" s="2"/>
      <c r="AP975" s="2"/>
      <c r="AS975" s="23"/>
      <c r="AT975" s="23"/>
      <c r="AU975" s="3"/>
      <c r="AZ975" s="2"/>
      <c r="BA975" s="4"/>
    </row>
    <row r="976" spans="2:53" x14ac:dyDescent="0.25">
      <c r="B976" s="4"/>
      <c r="D976" s="2"/>
      <c r="E976" s="2"/>
      <c r="F976" s="2"/>
      <c r="G976" s="5"/>
      <c r="H976" s="5"/>
      <c r="I976" s="4"/>
      <c r="T976" s="2"/>
      <c r="X976" s="2"/>
      <c r="AE976" s="2"/>
      <c r="AH976" s="2"/>
      <c r="AI976" s="2"/>
      <c r="AJ976" s="15"/>
      <c r="AK976" s="2"/>
      <c r="AL976" s="2"/>
      <c r="AO976" s="2"/>
      <c r="AP976" s="2"/>
      <c r="AS976" s="23"/>
      <c r="AT976" s="23"/>
      <c r="AU976" s="3"/>
      <c r="AZ976" s="2"/>
      <c r="BA976" s="4"/>
    </row>
    <row r="977" spans="2:53" x14ac:dyDescent="0.25">
      <c r="B977" s="4"/>
      <c r="D977" s="2"/>
      <c r="E977" s="2"/>
      <c r="F977" s="2"/>
      <c r="G977" s="5"/>
      <c r="H977" s="5"/>
      <c r="I977" s="4"/>
      <c r="T977" s="2"/>
      <c r="X977" s="2"/>
      <c r="AE977" s="2"/>
      <c r="AH977" s="2"/>
      <c r="AI977" s="2"/>
      <c r="AJ977" s="15"/>
      <c r="AK977" s="2"/>
      <c r="AL977" s="2"/>
      <c r="AO977" s="2"/>
      <c r="AP977" s="2"/>
      <c r="AS977" s="23"/>
      <c r="AT977" s="23"/>
      <c r="AU977" s="3"/>
      <c r="AZ977" s="2"/>
      <c r="BA977" s="4"/>
    </row>
    <row r="978" spans="2:53" x14ac:dyDescent="0.25">
      <c r="B978" s="4"/>
      <c r="D978" s="2"/>
      <c r="E978" s="2"/>
      <c r="F978" s="2"/>
      <c r="G978" s="5"/>
      <c r="H978" s="5"/>
      <c r="I978" s="4"/>
      <c r="T978" s="2"/>
      <c r="X978" s="2"/>
      <c r="AE978" s="2"/>
      <c r="AH978" s="2"/>
      <c r="AI978" s="2"/>
      <c r="AJ978" s="15"/>
      <c r="AK978" s="2"/>
      <c r="AL978" s="2"/>
      <c r="AO978" s="2"/>
      <c r="AP978" s="2"/>
      <c r="AS978" s="23"/>
      <c r="AT978" s="23"/>
      <c r="AU978" s="3"/>
      <c r="AZ978" s="2"/>
      <c r="BA978" s="4"/>
    </row>
    <row r="979" spans="2:53" x14ac:dyDescent="0.25">
      <c r="B979" s="4"/>
      <c r="D979" s="2"/>
      <c r="E979" s="2"/>
      <c r="F979" s="2"/>
      <c r="G979" s="5"/>
      <c r="H979" s="5"/>
      <c r="I979" s="4"/>
      <c r="T979" s="2"/>
      <c r="X979" s="2"/>
      <c r="AE979" s="2"/>
      <c r="AH979" s="2"/>
      <c r="AI979" s="2"/>
      <c r="AJ979" s="15"/>
      <c r="AK979" s="2"/>
      <c r="AL979" s="2"/>
      <c r="AO979" s="2"/>
      <c r="AP979" s="2"/>
      <c r="AS979" s="23"/>
      <c r="AT979" s="23"/>
      <c r="AU979" s="3"/>
      <c r="AZ979" s="2"/>
      <c r="BA979" s="4"/>
    </row>
    <row r="980" spans="2:53" x14ac:dyDescent="0.25">
      <c r="B980" s="4"/>
      <c r="D980" s="2"/>
      <c r="E980" s="2"/>
      <c r="F980" s="2"/>
      <c r="G980" s="5"/>
      <c r="H980" s="5"/>
      <c r="I980" s="4"/>
      <c r="T980" s="2"/>
      <c r="X980" s="2"/>
      <c r="AE980" s="2"/>
      <c r="AH980" s="2"/>
      <c r="AI980" s="2"/>
      <c r="AJ980" s="15"/>
      <c r="AK980" s="2"/>
      <c r="AL980" s="2"/>
      <c r="AO980" s="2"/>
      <c r="AP980" s="2"/>
      <c r="AS980" s="23"/>
      <c r="AT980" s="23"/>
      <c r="AU980" s="3"/>
      <c r="AZ980" s="2"/>
      <c r="BA980" s="4"/>
    </row>
    <row r="981" spans="2:53" x14ac:dyDescent="0.25">
      <c r="B981" s="4"/>
      <c r="D981" s="2"/>
      <c r="E981" s="2"/>
      <c r="F981" s="2"/>
      <c r="G981" s="5"/>
      <c r="H981" s="5"/>
      <c r="I981" s="4"/>
      <c r="T981" s="2"/>
      <c r="X981" s="2"/>
      <c r="AE981" s="2"/>
      <c r="AH981" s="2"/>
      <c r="AI981" s="2"/>
      <c r="AJ981" s="15"/>
      <c r="AK981" s="2"/>
      <c r="AL981" s="2"/>
      <c r="AO981" s="2"/>
      <c r="AP981" s="2"/>
      <c r="AS981" s="23"/>
      <c r="AT981" s="23"/>
      <c r="AU981" s="3"/>
      <c r="AZ981" s="2"/>
      <c r="BA981" s="4"/>
    </row>
    <row r="982" spans="2:53" x14ac:dyDescent="0.25">
      <c r="B982" s="4"/>
      <c r="D982" s="2"/>
      <c r="E982" s="2"/>
      <c r="F982" s="2"/>
      <c r="G982" s="5"/>
      <c r="H982" s="5"/>
      <c r="I982" s="4"/>
      <c r="T982" s="2"/>
      <c r="X982" s="2"/>
      <c r="AE982" s="2"/>
      <c r="AH982" s="2"/>
      <c r="AI982" s="2"/>
      <c r="AJ982" s="15"/>
      <c r="AK982" s="2"/>
      <c r="AL982" s="2"/>
      <c r="AO982" s="2"/>
      <c r="AP982" s="2"/>
      <c r="AS982" s="23"/>
      <c r="AT982" s="23"/>
      <c r="AU982" s="3"/>
      <c r="AZ982" s="2"/>
      <c r="BA982" s="4"/>
    </row>
    <row r="983" spans="2:53" x14ac:dyDescent="0.25">
      <c r="B983" s="4"/>
      <c r="D983" s="2"/>
      <c r="E983" s="2"/>
      <c r="F983" s="2"/>
      <c r="G983" s="5"/>
      <c r="H983" s="5"/>
      <c r="I983" s="4"/>
      <c r="T983" s="2"/>
      <c r="X983" s="2"/>
      <c r="AE983" s="2"/>
      <c r="AH983" s="2"/>
      <c r="AI983" s="2"/>
      <c r="AJ983" s="15"/>
      <c r="AK983" s="2"/>
      <c r="AL983" s="2"/>
      <c r="AO983" s="2"/>
      <c r="AP983" s="2"/>
      <c r="AS983" s="23"/>
      <c r="AT983" s="23"/>
      <c r="AU983" s="3"/>
      <c r="AZ983" s="2"/>
      <c r="BA983" s="4"/>
    </row>
    <row r="984" spans="2:53" x14ac:dyDescent="0.25">
      <c r="B984" s="4"/>
      <c r="D984" s="2"/>
      <c r="E984" s="2"/>
      <c r="F984" s="2"/>
      <c r="G984" s="5"/>
      <c r="H984" s="5"/>
      <c r="I984" s="4"/>
      <c r="T984" s="2"/>
      <c r="X984" s="2"/>
      <c r="AE984" s="2"/>
      <c r="AH984" s="2"/>
      <c r="AI984" s="2"/>
      <c r="AJ984" s="15"/>
      <c r="AK984" s="2"/>
      <c r="AL984" s="2"/>
      <c r="AO984" s="2"/>
      <c r="AP984" s="2"/>
      <c r="AS984" s="23"/>
      <c r="AT984" s="23"/>
      <c r="AU984" s="3"/>
      <c r="AZ984" s="2"/>
      <c r="BA984" s="4"/>
    </row>
    <row r="985" spans="2:53" x14ac:dyDescent="0.25">
      <c r="B985" s="4"/>
      <c r="D985" s="2"/>
      <c r="E985" s="2"/>
      <c r="F985" s="2"/>
      <c r="G985" s="5"/>
      <c r="H985" s="5"/>
      <c r="I985" s="4"/>
      <c r="T985" s="2"/>
      <c r="X985" s="2"/>
      <c r="AE985" s="2"/>
      <c r="AH985" s="2"/>
      <c r="AI985" s="2"/>
      <c r="AJ985" s="15"/>
      <c r="AK985" s="2"/>
      <c r="AL985" s="2"/>
      <c r="AO985" s="2"/>
      <c r="AP985" s="2"/>
      <c r="AS985" s="23"/>
      <c r="AT985" s="23"/>
      <c r="AU985" s="3"/>
      <c r="AZ985" s="2"/>
      <c r="BA985" s="4"/>
    </row>
    <row r="986" spans="2:53" x14ac:dyDescent="0.25">
      <c r="B986" s="4"/>
      <c r="D986" s="2"/>
      <c r="E986" s="2"/>
      <c r="F986" s="2"/>
      <c r="G986" s="5"/>
      <c r="H986" s="5"/>
      <c r="I986" s="4"/>
      <c r="T986" s="2"/>
      <c r="X986" s="2"/>
      <c r="AE986" s="2"/>
      <c r="AH986" s="2"/>
      <c r="AI986" s="2"/>
      <c r="AJ986" s="15"/>
      <c r="AK986" s="2"/>
      <c r="AL986" s="2"/>
      <c r="AO986" s="2"/>
      <c r="AP986" s="2"/>
      <c r="AS986" s="23"/>
      <c r="AT986" s="23"/>
      <c r="AU986" s="3"/>
      <c r="AZ986" s="2"/>
      <c r="BA986" s="4"/>
    </row>
    <row r="987" spans="2:53" x14ac:dyDescent="0.25">
      <c r="B987" s="4"/>
      <c r="D987" s="2"/>
      <c r="E987" s="2"/>
      <c r="F987" s="2"/>
      <c r="G987" s="5"/>
      <c r="H987" s="5"/>
      <c r="I987" s="4"/>
      <c r="T987" s="2"/>
      <c r="X987" s="2"/>
      <c r="AE987" s="2"/>
      <c r="AH987" s="2"/>
      <c r="AI987" s="2"/>
      <c r="AJ987" s="15"/>
      <c r="AK987" s="2"/>
      <c r="AL987" s="2"/>
      <c r="AO987" s="2"/>
      <c r="AP987" s="2"/>
      <c r="AS987" s="23"/>
      <c r="AT987" s="23"/>
      <c r="AU987" s="3"/>
      <c r="AZ987" s="2"/>
      <c r="BA987" s="4"/>
    </row>
    <row r="988" spans="2:53" x14ac:dyDescent="0.25">
      <c r="B988" s="4"/>
      <c r="D988" s="2"/>
      <c r="E988" s="2"/>
      <c r="F988" s="2"/>
      <c r="G988" s="5"/>
      <c r="H988" s="5"/>
      <c r="I988" s="4"/>
      <c r="T988" s="2"/>
      <c r="X988" s="2"/>
      <c r="AE988" s="2"/>
      <c r="AH988" s="2"/>
      <c r="AI988" s="2"/>
      <c r="AJ988" s="15"/>
      <c r="AK988" s="2"/>
      <c r="AL988" s="2"/>
      <c r="AO988" s="2"/>
      <c r="AP988" s="2"/>
      <c r="AS988" s="23"/>
      <c r="AT988" s="23"/>
      <c r="AU988" s="3"/>
      <c r="AZ988" s="2"/>
      <c r="BA988" s="4"/>
    </row>
    <row r="989" spans="2:53" x14ac:dyDescent="0.25">
      <c r="B989" s="4"/>
      <c r="D989" s="2"/>
      <c r="E989" s="2"/>
      <c r="F989" s="2"/>
      <c r="G989" s="5"/>
      <c r="H989" s="5"/>
      <c r="I989" s="4"/>
      <c r="T989" s="2"/>
      <c r="X989" s="2"/>
      <c r="AE989" s="2"/>
      <c r="AH989" s="2"/>
      <c r="AI989" s="2"/>
      <c r="AJ989" s="15"/>
      <c r="AK989" s="2"/>
      <c r="AL989" s="2"/>
      <c r="AO989" s="2"/>
      <c r="AP989" s="2"/>
      <c r="AS989" s="23"/>
      <c r="AT989" s="23"/>
      <c r="AU989" s="3"/>
      <c r="AZ989" s="2"/>
      <c r="BA989" s="4"/>
    </row>
    <row r="990" spans="2:53" x14ac:dyDescent="0.25">
      <c r="B990" s="4"/>
      <c r="D990" s="2"/>
      <c r="E990" s="2"/>
      <c r="F990" s="2"/>
      <c r="G990" s="5"/>
      <c r="H990" s="5"/>
      <c r="I990" s="4"/>
      <c r="T990" s="2"/>
      <c r="X990" s="2"/>
      <c r="AE990" s="2"/>
      <c r="AH990" s="2"/>
      <c r="AI990" s="2"/>
      <c r="AJ990" s="15"/>
      <c r="AK990" s="2"/>
      <c r="AL990" s="2"/>
      <c r="AO990" s="2"/>
      <c r="AP990" s="2"/>
      <c r="AS990" s="23"/>
      <c r="AT990" s="23"/>
      <c r="AU990" s="3"/>
      <c r="AZ990" s="2"/>
      <c r="BA990" s="4"/>
    </row>
    <row r="991" spans="2:53" x14ac:dyDescent="0.25">
      <c r="B991" s="4"/>
      <c r="D991" s="2"/>
      <c r="E991" s="2"/>
      <c r="F991" s="2"/>
      <c r="G991" s="5"/>
      <c r="H991" s="5"/>
      <c r="I991" s="4"/>
      <c r="T991" s="2"/>
      <c r="X991" s="2"/>
      <c r="AE991" s="2"/>
      <c r="AH991" s="2"/>
      <c r="AI991" s="2"/>
      <c r="AJ991" s="15"/>
      <c r="AK991" s="2"/>
      <c r="AL991" s="2"/>
      <c r="AO991" s="2"/>
      <c r="AP991" s="2"/>
      <c r="AS991" s="23"/>
      <c r="AT991" s="23"/>
      <c r="AU991" s="3"/>
      <c r="AZ991" s="2"/>
      <c r="BA991" s="4"/>
    </row>
    <row r="992" spans="2:53" x14ac:dyDescent="0.25">
      <c r="B992" s="4"/>
      <c r="D992" s="2"/>
      <c r="E992" s="2"/>
      <c r="F992" s="2"/>
      <c r="G992" s="5"/>
      <c r="H992" s="5"/>
      <c r="I992" s="4"/>
      <c r="T992" s="2"/>
      <c r="X992" s="2"/>
      <c r="AE992" s="2"/>
      <c r="AH992" s="2"/>
      <c r="AI992" s="2"/>
      <c r="AJ992" s="15"/>
      <c r="AK992" s="2"/>
      <c r="AL992" s="2"/>
      <c r="AO992" s="2"/>
      <c r="AP992" s="2"/>
      <c r="AS992" s="23"/>
      <c r="AT992" s="23"/>
      <c r="AU992" s="3"/>
      <c r="AZ992" s="2"/>
      <c r="BA992" s="4"/>
    </row>
    <row r="993" spans="2:53" x14ac:dyDescent="0.25">
      <c r="B993" s="4"/>
      <c r="D993" s="2"/>
      <c r="E993" s="2"/>
      <c r="F993" s="2"/>
      <c r="G993" s="5"/>
      <c r="H993" s="5"/>
      <c r="I993" s="4"/>
      <c r="T993" s="2"/>
      <c r="X993" s="2"/>
      <c r="AE993" s="2"/>
      <c r="AH993" s="2"/>
      <c r="AI993" s="2"/>
      <c r="AJ993" s="15"/>
      <c r="AK993" s="2"/>
      <c r="AL993" s="2"/>
      <c r="AO993" s="2"/>
      <c r="AP993" s="2"/>
      <c r="AS993" s="23"/>
      <c r="AT993" s="23"/>
      <c r="AU993" s="3"/>
      <c r="AZ993" s="2"/>
      <c r="BA993" s="4"/>
    </row>
    <row r="994" spans="2:53" x14ac:dyDescent="0.25">
      <c r="B994" s="4"/>
      <c r="D994" s="2"/>
      <c r="E994" s="2"/>
      <c r="F994" s="2"/>
      <c r="G994" s="5"/>
      <c r="H994" s="5"/>
      <c r="I994" s="4"/>
      <c r="T994" s="2"/>
      <c r="X994" s="2"/>
      <c r="AE994" s="2"/>
      <c r="AH994" s="2"/>
      <c r="AI994" s="2"/>
      <c r="AJ994" s="15"/>
      <c r="AK994" s="2"/>
      <c r="AL994" s="2"/>
      <c r="AO994" s="2"/>
      <c r="AP994" s="2"/>
      <c r="AS994" s="23"/>
      <c r="AT994" s="23"/>
      <c r="AU994" s="3"/>
      <c r="AZ994" s="2"/>
      <c r="BA994" s="4"/>
    </row>
    <row r="995" spans="2:53" x14ac:dyDescent="0.25">
      <c r="B995" s="4"/>
      <c r="D995" s="2"/>
      <c r="E995" s="2"/>
      <c r="F995" s="2"/>
      <c r="G995" s="5"/>
      <c r="H995" s="5"/>
      <c r="I995" s="4"/>
      <c r="T995" s="2"/>
      <c r="X995" s="2"/>
      <c r="AE995" s="2"/>
      <c r="AH995" s="2"/>
      <c r="AI995" s="2"/>
      <c r="AJ995" s="15"/>
      <c r="AK995" s="2"/>
      <c r="AL995" s="2"/>
      <c r="AO995" s="2"/>
      <c r="AP995" s="2"/>
      <c r="AS995" s="23"/>
      <c r="AT995" s="23"/>
      <c r="AU995" s="3"/>
      <c r="AZ995" s="2"/>
      <c r="BA995" s="4"/>
    </row>
    <row r="996" spans="2:53" x14ac:dyDescent="0.25">
      <c r="B996" s="4"/>
      <c r="D996" s="2"/>
      <c r="E996" s="2"/>
      <c r="F996" s="2"/>
      <c r="G996" s="5"/>
      <c r="H996" s="5"/>
      <c r="I996" s="4"/>
      <c r="T996" s="2"/>
      <c r="X996" s="2"/>
      <c r="AE996" s="2"/>
      <c r="AH996" s="2"/>
      <c r="AI996" s="2"/>
      <c r="AJ996" s="15"/>
      <c r="AK996" s="2"/>
      <c r="AL996" s="2"/>
      <c r="AO996" s="2"/>
      <c r="AP996" s="2"/>
      <c r="AS996" s="23"/>
      <c r="AT996" s="23"/>
      <c r="AU996" s="3"/>
      <c r="AZ996" s="2"/>
      <c r="BA996" s="4"/>
    </row>
    <row r="997" spans="2:53" x14ac:dyDescent="0.25">
      <c r="B997" s="4"/>
      <c r="D997" s="2"/>
      <c r="E997" s="2"/>
      <c r="F997" s="2"/>
      <c r="G997" s="5"/>
      <c r="H997" s="5"/>
      <c r="I997" s="4"/>
      <c r="T997" s="2"/>
      <c r="X997" s="2"/>
      <c r="AE997" s="2"/>
      <c r="AH997" s="2"/>
      <c r="AI997" s="2"/>
      <c r="AJ997" s="15"/>
      <c r="AK997" s="2"/>
      <c r="AL997" s="2"/>
      <c r="AO997" s="2"/>
      <c r="AP997" s="2"/>
      <c r="AS997" s="23"/>
      <c r="AT997" s="23"/>
      <c r="AU997" s="3"/>
      <c r="AZ997" s="2"/>
      <c r="BA997" s="4"/>
    </row>
    <row r="998" spans="2:53" x14ac:dyDescent="0.25">
      <c r="B998" s="4"/>
      <c r="D998" s="2"/>
      <c r="E998" s="2"/>
      <c r="F998" s="2"/>
      <c r="G998" s="5"/>
      <c r="H998" s="5"/>
      <c r="I998" s="4"/>
      <c r="T998" s="2"/>
      <c r="X998" s="2"/>
      <c r="AE998" s="2"/>
      <c r="AH998" s="2"/>
      <c r="AI998" s="2"/>
      <c r="AJ998" s="15"/>
      <c r="AK998" s="2"/>
      <c r="AL998" s="2"/>
      <c r="AO998" s="2"/>
      <c r="AP998" s="2"/>
      <c r="AS998" s="23"/>
      <c r="AT998" s="23"/>
      <c r="AU998" s="3"/>
      <c r="AZ998" s="2"/>
      <c r="BA998" s="4"/>
    </row>
    <row r="999" spans="2:53" x14ac:dyDescent="0.25">
      <c r="B999" s="4"/>
      <c r="D999" s="2"/>
      <c r="E999" s="2"/>
      <c r="F999" s="2"/>
      <c r="G999" s="5"/>
      <c r="H999" s="5"/>
      <c r="I999" s="4"/>
      <c r="T999" s="2"/>
      <c r="X999" s="2"/>
      <c r="AE999" s="2"/>
      <c r="AH999" s="2"/>
      <c r="AI999" s="2"/>
      <c r="AJ999" s="15"/>
      <c r="AK999" s="2"/>
      <c r="AL999" s="2"/>
      <c r="AO999" s="2"/>
      <c r="AP999" s="2"/>
      <c r="AS999" s="23"/>
      <c r="AT999" s="23"/>
      <c r="AU999" s="3"/>
      <c r="AZ999" s="2"/>
      <c r="BA999" s="4"/>
    </row>
    <row r="1000" spans="2:53" x14ac:dyDescent="0.25">
      <c r="B1000" s="4"/>
      <c r="D1000" s="2"/>
      <c r="E1000" s="2"/>
      <c r="F1000" s="2"/>
      <c r="G1000" s="5"/>
      <c r="H1000" s="5"/>
      <c r="I1000" s="4"/>
      <c r="T1000" s="2"/>
      <c r="X1000" s="2"/>
      <c r="AE1000" s="2"/>
      <c r="AH1000" s="2"/>
      <c r="AI1000" s="2"/>
      <c r="AJ1000" s="15"/>
      <c r="AK1000" s="2"/>
      <c r="AL1000" s="2"/>
      <c r="AO1000" s="2"/>
      <c r="AP1000" s="2"/>
      <c r="AS1000" s="23"/>
      <c r="AT1000" s="23"/>
      <c r="AU1000" s="3"/>
      <c r="AZ1000" s="2"/>
      <c r="BA1000" s="4"/>
    </row>
    <row r="1001" spans="2:53" x14ac:dyDescent="0.25">
      <c r="B1001" s="4"/>
      <c r="D1001" s="2"/>
      <c r="E1001" s="2"/>
      <c r="F1001" s="2"/>
      <c r="G1001" s="5"/>
      <c r="H1001" s="5"/>
      <c r="I1001" s="4"/>
      <c r="T1001" s="2"/>
      <c r="X1001" s="2"/>
      <c r="AE1001" s="2"/>
      <c r="AH1001" s="2"/>
      <c r="AI1001" s="2"/>
      <c r="AJ1001" s="15"/>
      <c r="AK1001" s="2"/>
      <c r="AL1001" s="2"/>
      <c r="AO1001" s="2"/>
      <c r="AP1001" s="2"/>
      <c r="AS1001" s="23"/>
      <c r="AT1001" s="23"/>
      <c r="AU1001" s="3"/>
      <c r="AZ1001" s="2"/>
      <c r="BA1001" s="4"/>
    </row>
    <row r="1002" spans="2:53" x14ac:dyDescent="0.25">
      <c r="B1002" s="4"/>
      <c r="D1002" s="2"/>
      <c r="E1002" s="2"/>
      <c r="F1002" s="2"/>
      <c r="G1002" s="5"/>
      <c r="H1002" s="5"/>
      <c r="I1002" s="4"/>
      <c r="T1002" s="2"/>
      <c r="X1002" s="2"/>
      <c r="AE1002" s="2"/>
      <c r="AH1002" s="2"/>
      <c r="AI1002" s="2"/>
      <c r="AJ1002" s="15"/>
      <c r="AK1002" s="2"/>
      <c r="AL1002" s="2"/>
      <c r="AO1002" s="2"/>
      <c r="AP1002" s="2"/>
      <c r="AS1002" s="23"/>
      <c r="AT1002" s="23"/>
      <c r="AU1002" s="3"/>
      <c r="AZ1002" s="2"/>
      <c r="BA1002" s="4"/>
    </row>
    <row r="1003" spans="2:53" x14ac:dyDescent="0.25">
      <c r="B1003" s="4"/>
      <c r="D1003" s="2"/>
      <c r="E1003" s="2"/>
      <c r="F1003" s="2"/>
      <c r="G1003" s="5"/>
      <c r="H1003" s="5"/>
      <c r="I1003" s="4"/>
      <c r="T1003" s="2"/>
      <c r="X1003" s="2"/>
      <c r="AE1003" s="2"/>
      <c r="AH1003" s="2"/>
      <c r="AI1003" s="2"/>
      <c r="AJ1003" s="15"/>
      <c r="AK1003" s="2"/>
      <c r="AL1003" s="2"/>
      <c r="AO1003" s="2"/>
      <c r="AP1003" s="2"/>
      <c r="AS1003" s="23"/>
      <c r="AT1003" s="23"/>
      <c r="AU1003" s="3"/>
      <c r="AZ1003" s="2"/>
      <c r="BA1003" s="4"/>
    </row>
    <row r="1004" spans="2:53" x14ac:dyDescent="0.25">
      <c r="B1004" s="4"/>
      <c r="D1004" s="2"/>
      <c r="E1004" s="2"/>
      <c r="F1004" s="2"/>
      <c r="G1004" s="5"/>
      <c r="H1004" s="5"/>
      <c r="I1004" s="4"/>
      <c r="T1004" s="2"/>
      <c r="X1004" s="2"/>
      <c r="AE1004" s="2"/>
      <c r="AH1004" s="2"/>
      <c r="AI1004" s="2"/>
      <c r="AJ1004" s="15"/>
      <c r="AK1004" s="2"/>
      <c r="AL1004" s="2"/>
      <c r="AO1004" s="2"/>
      <c r="AP1004" s="2"/>
      <c r="AS1004" s="23"/>
      <c r="AT1004" s="23"/>
      <c r="AU1004" s="3"/>
      <c r="AZ1004" s="2"/>
      <c r="BA1004" s="4"/>
    </row>
    <row r="1005" spans="2:53" x14ac:dyDescent="0.25">
      <c r="B1005" s="4"/>
      <c r="D1005" s="2"/>
      <c r="E1005" s="2"/>
      <c r="F1005" s="2"/>
      <c r="G1005" s="5"/>
      <c r="H1005" s="5"/>
      <c r="I1005" s="4"/>
      <c r="T1005" s="2"/>
      <c r="X1005" s="2"/>
      <c r="AE1005" s="2"/>
      <c r="AH1005" s="2"/>
      <c r="AI1005" s="2"/>
      <c r="AJ1005" s="15"/>
      <c r="AK1005" s="2"/>
      <c r="AL1005" s="2"/>
      <c r="AO1005" s="2"/>
      <c r="AP1005" s="2"/>
      <c r="AS1005" s="23"/>
      <c r="AT1005" s="23"/>
      <c r="AU1005" s="3"/>
      <c r="AZ1005" s="2"/>
      <c r="BA1005" s="4"/>
    </row>
    <row r="1006" spans="2:53" x14ac:dyDescent="0.25">
      <c r="B1006" s="4"/>
      <c r="D1006" s="2"/>
      <c r="E1006" s="2"/>
      <c r="F1006" s="2"/>
      <c r="G1006" s="5"/>
      <c r="H1006" s="5"/>
      <c r="I1006" s="4"/>
      <c r="T1006" s="2"/>
      <c r="X1006" s="2"/>
      <c r="AE1006" s="2"/>
      <c r="AH1006" s="2"/>
      <c r="AI1006" s="2"/>
      <c r="AJ1006" s="15"/>
      <c r="AK1006" s="2"/>
      <c r="AL1006" s="2"/>
      <c r="AO1006" s="2"/>
      <c r="AP1006" s="2"/>
      <c r="AS1006" s="23"/>
      <c r="AT1006" s="23"/>
      <c r="AU1006" s="3"/>
      <c r="AZ1006" s="2"/>
      <c r="BA1006" s="4"/>
    </row>
    <row r="1007" spans="2:53" x14ac:dyDescent="0.25">
      <c r="B1007" s="4"/>
      <c r="D1007" s="2"/>
      <c r="E1007" s="2"/>
      <c r="F1007" s="2"/>
      <c r="G1007" s="5"/>
      <c r="H1007" s="5"/>
      <c r="I1007" s="4"/>
      <c r="T1007" s="2"/>
      <c r="X1007" s="2"/>
      <c r="AE1007" s="2"/>
      <c r="AH1007" s="2"/>
      <c r="AI1007" s="2"/>
      <c r="AJ1007" s="15"/>
      <c r="AK1007" s="2"/>
      <c r="AL1007" s="2"/>
      <c r="AO1007" s="2"/>
      <c r="AP1007" s="2"/>
      <c r="AS1007" s="23"/>
      <c r="AT1007" s="23"/>
      <c r="AU1007" s="3"/>
      <c r="AZ1007" s="2"/>
      <c r="BA1007" s="4"/>
    </row>
    <row r="1008" spans="2:53" x14ac:dyDescent="0.25">
      <c r="B1008" s="4"/>
      <c r="D1008" s="2"/>
      <c r="E1008" s="2"/>
      <c r="F1008" s="2"/>
      <c r="G1008" s="5"/>
      <c r="H1008" s="5"/>
      <c r="I1008" s="4"/>
      <c r="T1008" s="2"/>
      <c r="X1008" s="2"/>
      <c r="AE1008" s="2"/>
      <c r="AH1008" s="2"/>
      <c r="AI1008" s="2"/>
      <c r="AJ1008" s="15"/>
      <c r="AK1008" s="2"/>
      <c r="AL1008" s="2"/>
      <c r="AO1008" s="2"/>
      <c r="AP1008" s="2"/>
      <c r="AS1008" s="23"/>
      <c r="AT1008" s="23"/>
      <c r="AU1008" s="3"/>
      <c r="AZ1008" s="2"/>
      <c r="BA1008" s="4"/>
    </row>
    <row r="1009" spans="2:53" x14ac:dyDescent="0.25">
      <c r="B1009" s="4"/>
      <c r="D1009" s="2"/>
      <c r="E1009" s="2"/>
      <c r="F1009" s="2"/>
      <c r="G1009" s="5"/>
      <c r="H1009" s="5"/>
      <c r="I1009" s="4"/>
      <c r="T1009" s="2"/>
      <c r="X1009" s="2"/>
      <c r="AE1009" s="2"/>
      <c r="AH1009" s="2"/>
      <c r="AI1009" s="2"/>
      <c r="AJ1009" s="15"/>
      <c r="AK1009" s="2"/>
      <c r="AL1009" s="2"/>
      <c r="AO1009" s="2"/>
      <c r="AP1009" s="2"/>
      <c r="AS1009" s="23"/>
      <c r="AT1009" s="23"/>
      <c r="AU1009" s="3"/>
      <c r="AZ1009" s="2"/>
      <c r="BA1009" s="4"/>
    </row>
    <row r="1010" spans="2:53" x14ac:dyDescent="0.25">
      <c r="B1010" s="4"/>
      <c r="D1010" s="2"/>
      <c r="E1010" s="2"/>
      <c r="F1010" s="2"/>
      <c r="G1010" s="5"/>
      <c r="H1010" s="5"/>
      <c r="I1010" s="4"/>
      <c r="T1010" s="2"/>
      <c r="X1010" s="2"/>
      <c r="AE1010" s="2"/>
      <c r="AH1010" s="2"/>
      <c r="AI1010" s="2"/>
      <c r="AJ1010" s="15"/>
      <c r="AK1010" s="2"/>
      <c r="AL1010" s="2"/>
      <c r="AO1010" s="2"/>
      <c r="AP1010" s="2"/>
      <c r="AS1010" s="23"/>
      <c r="AT1010" s="23"/>
      <c r="AU1010" s="3"/>
      <c r="AZ1010" s="2"/>
      <c r="BA1010" s="4"/>
    </row>
    <row r="1011" spans="2:53" x14ac:dyDescent="0.25">
      <c r="B1011" s="4"/>
      <c r="D1011" s="2"/>
      <c r="E1011" s="2"/>
      <c r="F1011" s="2"/>
      <c r="G1011" s="5"/>
      <c r="H1011" s="5"/>
      <c r="I1011" s="4"/>
      <c r="T1011" s="2"/>
      <c r="X1011" s="2"/>
      <c r="AE1011" s="2"/>
      <c r="AH1011" s="2"/>
      <c r="AI1011" s="2"/>
      <c r="AJ1011" s="15"/>
      <c r="AK1011" s="2"/>
      <c r="AL1011" s="2"/>
      <c r="AO1011" s="2"/>
      <c r="AP1011" s="2"/>
      <c r="AS1011" s="23"/>
      <c r="AT1011" s="23"/>
      <c r="AU1011" s="3"/>
      <c r="AZ1011" s="2"/>
      <c r="BA1011" s="4"/>
    </row>
    <row r="1012" spans="2:53" x14ac:dyDescent="0.25">
      <c r="B1012" s="4"/>
      <c r="D1012" s="2"/>
      <c r="E1012" s="2"/>
      <c r="F1012" s="2"/>
      <c r="G1012" s="5"/>
      <c r="H1012" s="5"/>
      <c r="I1012" s="4"/>
      <c r="T1012" s="2"/>
      <c r="X1012" s="2"/>
      <c r="AE1012" s="2"/>
      <c r="AH1012" s="2"/>
      <c r="AI1012" s="2"/>
      <c r="AJ1012" s="15"/>
      <c r="AK1012" s="2"/>
      <c r="AL1012" s="2"/>
      <c r="AO1012" s="2"/>
      <c r="AP1012" s="2"/>
      <c r="AS1012" s="23"/>
      <c r="AT1012" s="23"/>
      <c r="AU1012" s="3"/>
      <c r="AZ1012" s="2"/>
      <c r="BA1012" s="4"/>
    </row>
    <row r="1013" spans="2:53" x14ac:dyDescent="0.25">
      <c r="B1013" s="4"/>
      <c r="D1013" s="2"/>
      <c r="E1013" s="2"/>
      <c r="F1013" s="2"/>
      <c r="G1013" s="5"/>
      <c r="H1013" s="5"/>
      <c r="I1013" s="4"/>
      <c r="T1013" s="2"/>
      <c r="X1013" s="2"/>
      <c r="AE1013" s="2"/>
      <c r="AH1013" s="2"/>
      <c r="AI1013" s="2"/>
      <c r="AJ1013" s="15"/>
      <c r="AK1013" s="2"/>
      <c r="AL1013" s="2"/>
      <c r="AO1013" s="2"/>
      <c r="AP1013" s="2"/>
      <c r="AS1013" s="23"/>
      <c r="AT1013" s="23"/>
      <c r="AU1013" s="3"/>
      <c r="AZ1013" s="2"/>
      <c r="BA1013" s="4"/>
    </row>
    <row r="1014" spans="2:53" x14ac:dyDescent="0.25">
      <c r="B1014" s="4"/>
      <c r="D1014" s="2"/>
      <c r="E1014" s="2"/>
      <c r="F1014" s="2"/>
      <c r="G1014" s="5"/>
      <c r="H1014" s="5"/>
      <c r="I1014" s="4"/>
      <c r="T1014" s="2"/>
      <c r="X1014" s="2"/>
      <c r="AE1014" s="2"/>
      <c r="AH1014" s="2"/>
      <c r="AI1014" s="2"/>
      <c r="AJ1014" s="15"/>
      <c r="AK1014" s="2"/>
      <c r="AL1014" s="2"/>
      <c r="AO1014" s="2"/>
      <c r="AP1014" s="2"/>
      <c r="AS1014" s="23"/>
      <c r="AT1014" s="23"/>
      <c r="AU1014" s="3"/>
      <c r="AZ1014" s="2"/>
      <c r="BA1014" s="4"/>
    </row>
    <row r="1015" spans="2:53" x14ac:dyDescent="0.25">
      <c r="B1015" s="4"/>
      <c r="D1015" s="2"/>
      <c r="E1015" s="2"/>
      <c r="F1015" s="2"/>
      <c r="G1015" s="5"/>
      <c r="H1015" s="5"/>
      <c r="I1015" s="4"/>
      <c r="T1015" s="2"/>
      <c r="X1015" s="2"/>
      <c r="AE1015" s="2"/>
      <c r="AH1015" s="2"/>
      <c r="AI1015" s="2"/>
      <c r="AJ1015" s="15"/>
      <c r="AK1015" s="2"/>
      <c r="AL1015" s="2"/>
      <c r="AO1015" s="2"/>
      <c r="AP1015" s="2"/>
      <c r="AS1015" s="23"/>
      <c r="AT1015" s="23"/>
      <c r="AU1015" s="3"/>
      <c r="AZ1015" s="2"/>
      <c r="BA1015" s="4"/>
    </row>
    <row r="1016" spans="2:53" x14ac:dyDescent="0.25">
      <c r="B1016" s="4"/>
      <c r="D1016" s="2"/>
      <c r="E1016" s="2"/>
      <c r="F1016" s="2"/>
      <c r="G1016" s="5"/>
      <c r="H1016" s="5"/>
      <c r="I1016" s="4"/>
      <c r="T1016" s="2"/>
      <c r="X1016" s="2"/>
      <c r="AE1016" s="2"/>
      <c r="AH1016" s="2"/>
      <c r="AI1016" s="2"/>
      <c r="AJ1016" s="15"/>
      <c r="AK1016" s="2"/>
      <c r="AL1016" s="2"/>
      <c r="AO1016" s="2"/>
      <c r="AP1016" s="2"/>
      <c r="AS1016" s="23"/>
      <c r="AT1016" s="23"/>
      <c r="AU1016" s="3"/>
      <c r="AZ1016" s="2"/>
      <c r="BA1016" s="4"/>
    </row>
    <row r="1017" spans="2:53" x14ac:dyDescent="0.25">
      <c r="B1017" s="4"/>
      <c r="D1017" s="2"/>
      <c r="E1017" s="2"/>
      <c r="F1017" s="2"/>
      <c r="G1017" s="5"/>
      <c r="H1017" s="5"/>
      <c r="I1017" s="4"/>
      <c r="T1017" s="2"/>
      <c r="X1017" s="2"/>
      <c r="AE1017" s="2"/>
      <c r="AH1017" s="2"/>
      <c r="AI1017" s="2"/>
      <c r="AJ1017" s="15"/>
      <c r="AK1017" s="2"/>
      <c r="AL1017" s="2"/>
      <c r="AO1017" s="2"/>
      <c r="AP1017" s="2"/>
      <c r="AS1017" s="23"/>
      <c r="AT1017" s="23"/>
      <c r="AU1017" s="3"/>
      <c r="AZ1017" s="2"/>
      <c r="BA1017" s="4"/>
    </row>
    <row r="1018" spans="2:53" x14ac:dyDescent="0.25">
      <c r="B1018" s="4"/>
      <c r="D1018" s="2"/>
      <c r="E1018" s="2"/>
      <c r="F1018" s="2"/>
      <c r="G1018" s="5"/>
      <c r="H1018" s="5"/>
      <c r="I1018" s="4"/>
      <c r="T1018" s="2"/>
      <c r="X1018" s="2"/>
      <c r="AE1018" s="2"/>
      <c r="AH1018" s="2"/>
      <c r="AI1018" s="2"/>
      <c r="AJ1018" s="15"/>
      <c r="AK1018" s="2"/>
      <c r="AL1018" s="2"/>
      <c r="AO1018" s="2"/>
      <c r="AP1018" s="2"/>
      <c r="AS1018" s="23"/>
      <c r="AT1018" s="23"/>
      <c r="AU1018" s="3"/>
      <c r="AZ1018" s="2"/>
      <c r="BA1018" s="4"/>
    </row>
    <row r="1019" spans="2:53" x14ac:dyDescent="0.25">
      <c r="B1019" s="4"/>
      <c r="D1019" s="2"/>
      <c r="E1019" s="2"/>
      <c r="F1019" s="2"/>
      <c r="G1019" s="5"/>
      <c r="H1019" s="5"/>
      <c r="I1019" s="4"/>
      <c r="T1019" s="2"/>
      <c r="X1019" s="2"/>
      <c r="AE1019" s="2"/>
      <c r="AH1019" s="2"/>
      <c r="AI1019" s="2"/>
      <c r="AJ1019" s="15"/>
      <c r="AK1019" s="2"/>
      <c r="AL1019" s="2"/>
      <c r="AO1019" s="2"/>
      <c r="AP1019" s="2"/>
      <c r="AS1019" s="23"/>
      <c r="AT1019" s="23"/>
      <c r="AU1019" s="3"/>
      <c r="AZ1019" s="2"/>
      <c r="BA1019" s="4"/>
    </row>
    <row r="1020" spans="2:53" x14ac:dyDescent="0.25">
      <c r="B1020" s="4"/>
      <c r="D1020" s="2"/>
      <c r="E1020" s="2"/>
      <c r="F1020" s="2"/>
      <c r="G1020" s="5"/>
      <c r="H1020" s="5"/>
      <c r="I1020" s="4"/>
      <c r="T1020" s="2"/>
      <c r="X1020" s="2"/>
      <c r="AE1020" s="2"/>
      <c r="AH1020" s="2"/>
      <c r="AI1020" s="2"/>
      <c r="AJ1020" s="15"/>
      <c r="AK1020" s="2"/>
      <c r="AL1020" s="2"/>
      <c r="AO1020" s="2"/>
      <c r="AP1020" s="2"/>
      <c r="AS1020" s="23"/>
      <c r="AT1020" s="23"/>
      <c r="AU1020" s="3"/>
      <c r="AZ1020" s="2"/>
      <c r="BA1020" s="4"/>
    </row>
    <row r="1021" spans="2:53" x14ac:dyDescent="0.25">
      <c r="B1021" s="4"/>
      <c r="D1021" s="2"/>
      <c r="E1021" s="2"/>
      <c r="F1021" s="2"/>
      <c r="G1021" s="5"/>
      <c r="H1021" s="5"/>
      <c r="I1021" s="4"/>
      <c r="T1021" s="2"/>
      <c r="X1021" s="2"/>
      <c r="AE1021" s="2"/>
      <c r="AH1021" s="2"/>
      <c r="AI1021" s="2"/>
      <c r="AJ1021" s="15"/>
      <c r="AK1021" s="2"/>
      <c r="AL1021" s="2"/>
      <c r="AO1021" s="2"/>
      <c r="AP1021" s="2"/>
      <c r="AS1021" s="23"/>
      <c r="AT1021" s="23"/>
      <c r="AU1021" s="3"/>
      <c r="AZ1021" s="2"/>
      <c r="BA1021" s="4"/>
    </row>
    <row r="1022" spans="2:53" x14ac:dyDescent="0.25">
      <c r="B1022" s="4"/>
      <c r="D1022" s="2"/>
      <c r="E1022" s="2"/>
      <c r="F1022" s="2"/>
      <c r="G1022" s="5"/>
      <c r="H1022" s="5"/>
      <c r="I1022" s="4"/>
      <c r="T1022" s="2"/>
      <c r="X1022" s="2"/>
      <c r="AE1022" s="2"/>
      <c r="AH1022" s="2"/>
      <c r="AI1022" s="2"/>
      <c r="AJ1022" s="15"/>
      <c r="AK1022" s="2"/>
      <c r="AL1022" s="2"/>
      <c r="AO1022" s="2"/>
      <c r="AP1022" s="2"/>
      <c r="AS1022" s="23"/>
      <c r="AT1022" s="23"/>
      <c r="AU1022" s="3"/>
      <c r="AZ1022" s="2"/>
      <c r="BA1022" s="4"/>
    </row>
    <row r="1023" spans="2:53" x14ac:dyDescent="0.25">
      <c r="B1023" s="4"/>
      <c r="D1023" s="2"/>
      <c r="E1023" s="2"/>
      <c r="F1023" s="2"/>
      <c r="G1023" s="5"/>
      <c r="H1023" s="5"/>
      <c r="I1023" s="4"/>
      <c r="T1023" s="2"/>
      <c r="X1023" s="2"/>
      <c r="AE1023" s="2"/>
      <c r="AH1023" s="2"/>
      <c r="AI1023" s="2"/>
      <c r="AJ1023" s="15"/>
      <c r="AK1023" s="2"/>
      <c r="AL1023" s="2"/>
      <c r="AO1023" s="2"/>
      <c r="AP1023" s="2"/>
      <c r="AS1023" s="23"/>
      <c r="AT1023" s="23"/>
      <c r="AU1023" s="3"/>
      <c r="AZ1023" s="2"/>
      <c r="BA1023" s="4"/>
    </row>
    <row r="1024" spans="2:53" x14ac:dyDescent="0.25">
      <c r="B1024" s="4"/>
      <c r="D1024" s="2"/>
      <c r="E1024" s="2"/>
      <c r="F1024" s="2"/>
      <c r="G1024" s="5"/>
      <c r="H1024" s="5"/>
      <c r="I1024" s="4"/>
      <c r="T1024" s="2"/>
      <c r="X1024" s="2"/>
      <c r="AE1024" s="2"/>
      <c r="AH1024" s="2"/>
      <c r="AI1024" s="2"/>
      <c r="AJ1024" s="15"/>
      <c r="AK1024" s="2"/>
      <c r="AL1024" s="2"/>
      <c r="AO1024" s="2"/>
      <c r="AP1024" s="2"/>
      <c r="AS1024" s="23"/>
      <c r="AT1024" s="23"/>
      <c r="AU1024" s="3"/>
      <c r="AZ1024" s="2"/>
      <c r="BA1024" s="4"/>
    </row>
    <row r="1025" spans="2:53" x14ac:dyDescent="0.25">
      <c r="B1025" s="4"/>
      <c r="D1025" s="2"/>
      <c r="E1025" s="2"/>
      <c r="F1025" s="2"/>
      <c r="G1025" s="5"/>
      <c r="H1025" s="5"/>
      <c r="I1025" s="4"/>
      <c r="T1025" s="2"/>
      <c r="X1025" s="2"/>
      <c r="AE1025" s="2"/>
      <c r="AH1025" s="2"/>
      <c r="AI1025" s="2"/>
      <c r="AJ1025" s="15"/>
      <c r="AK1025" s="2"/>
      <c r="AL1025" s="2"/>
      <c r="AO1025" s="2"/>
      <c r="AP1025" s="2"/>
      <c r="AS1025" s="23"/>
      <c r="AT1025" s="23"/>
      <c r="AU1025" s="3"/>
      <c r="AZ1025" s="2"/>
      <c r="BA1025" s="4"/>
    </row>
    <row r="1026" spans="2:53" x14ac:dyDescent="0.25">
      <c r="B1026" s="4"/>
      <c r="D1026" s="2"/>
      <c r="E1026" s="2"/>
      <c r="F1026" s="2"/>
      <c r="G1026" s="5"/>
      <c r="H1026" s="5"/>
      <c r="I1026" s="4"/>
      <c r="T1026" s="2"/>
      <c r="X1026" s="2"/>
      <c r="AE1026" s="2"/>
      <c r="AH1026" s="2"/>
      <c r="AI1026" s="2"/>
      <c r="AJ1026" s="15"/>
      <c r="AK1026" s="2"/>
      <c r="AL1026" s="2"/>
      <c r="AO1026" s="2"/>
      <c r="AP1026" s="2"/>
      <c r="AS1026" s="23"/>
      <c r="AT1026" s="23"/>
      <c r="AU1026" s="3"/>
      <c r="AZ1026" s="2"/>
      <c r="BA1026" s="4"/>
    </row>
    <row r="1027" spans="2:53" x14ac:dyDescent="0.25">
      <c r="B1027" s="4"/>
      <c r="D1027" s="2"/>
      <c r="E1027" s="2"/>
      <c r="F1027" s="2"/>
      <c r="G1027" s="5"/>
      <c r="H1027" s="5"/>
      <c r="I1027" s="4"/>
      <c r="T1027" s="2"/>
      <c r="X1027" s="2"/>
      <c r="AE1027" s="2"/>
      <c r="AH1027" s="2"/>
      <c r="AI1027" s="2"/>
      <c r="AJ1027" s="15"/>
      <c r="AK1027" s="2"/>
      <c r="AL1027" s="2"/>
      <c r="AO1027" s="2"/>
      <c r="AP1027" s="2"/>
      <c r="AS1027" s="23"/>
      <c r="AT1027" s="23"/>
      <c r="AU1027" s="3"/>
      <c r="AZ1027" s="2"/>
      <c r="BA1027" s="4"/>
    </row>
    <row r="1028" spans="2:53" x14ac:dyDescent="0.25">
      <c r="B1028" s="4"/>
      <c r="D1028" s="2"/>
      <c r="E1028" s="2"/>
      <c r="F1028" s="2"/>
      <c r="G1028" s="5"/>
      <c r="H1028" s="5"/>
      <c r="I1028" s="4"/>
      <c r="T1028" s="2"/>
      <c r="X1028" s="2"/>
      <c r="AE1028" s="2"/>
      <c r="AH1028" s="2"/>
      <c r="AI1028" s="2"/>
      <c r="AJ1028" s="15"/>
      <c r="AK1028" s="2"/>
      <c r="AL1028" s="2"/>
      <c r="AO1028" s="2"/>
      <c r="AP1028" s="2"/>
      <c r="AS1028" s="23"/>
      <c r="AT1028" s="23"/>
      <c r="AU1028" s="3"/>
      <c r="AZ1028" s="2"/>
      <c r="BA1028" s="4"/>
    </row>
    <row r="1029" spans="2:53" x14ac:dyDescent="0.25">
      <c r="B1029" s="4"/>
      <c r="D1029" s="2"/>
      <c r="E1029" s="2"/>
      <c r="F1029" s="2"/>
      <c r="G1029" s="5"/>
      <c r="H1029" s="5"/>
      <c r="I1029" s="4"/>
      <c r="T1029" s="2"/>
      <c r="X1029" s="2"/>
      <c r="AE1029" s="2"/>
      <c r="AH1029" s="2"/>
      <c r="AI1029" s="2"/>
      <c r="AJ1029" s="15"/>
      <c r="AK1029" s="2"/>
      <c r="AL1029" s="2"/>
      <c r="AO1029" s="2"/>
      <c r="AP1029" s="2"/>
      <c r="AS1029" s="23"/>
      <c r="AT1029" s="23"/>
      <c r="AU1029" s="3"/>
      <c r="AZ1029" s="2"/>
      <c r="BA1029" s="4"/>
    </row>
    <row r="1030" spans="2:53" x14ac:dyDescent="0.25">
      <c r="B1030" s="4"/>
      <c r="D1030" s="2"/>
      <c r="E1030" s="2"/>
      <c r="F1030" s="2"/>
      <c r="G1030" s="5"/>
      <c r="H1030" s="5"/>
      <c r="I1030" s="4"/>
      <c r="T1030" s="2"/>
      <c r="X1030" s="2"/>
      <c r="AE1030" s="2"/>
      <c r="AH1030" s="2"/>
      <c r="AI1030" s="2"/>
      <c r="AJ1030" s="15"/>
      <c r="AK1030" s="2"/>
      <c r="AL1030" s="2"/>
      <c r="AO1030" s="2"/>
      <c r="AP1030" s="2"/>
      <c r="AS1030" s="23"/>
      <c r="AT1030" s="23"/>
      <c r="AU1030" s="3"/>
      <c r="AZ1030" s="2"/>
      <c r="BA1030" s="4"/>
    </row>
    <row r="1031" spans="2:53" x14ac:dyDescent="0.25">
      <c r="B1031" s="4"/>
      <c r="D1031" s="2"/>
      <c r="E1031" s="2"/>
      <c r="F1031" s="2"/>
      <c r="G1031" s="5"/>
      <c r="H1031" s="5"/>
      <c r="I1031" s="4"/>
      <c r="T1031" s="2"/>
      <c r="X1031" s="2"/>
      <c r="AE1031" s="2"/>
      <c r="AH1031" s="2"/>
      <c r="AI1031" s="2"/>
      <c r="AJ1031" s="15"/>
      <c r="AK1031" s="2"/>
      <c r="AL1031" s="2"/>
      <c r="AO1031" s="2"/>
      <c r="AP1031" s="2"/>
      <c r="AS1031" s="23"/>
      <c r="AT1031" s="23"/>
      <c r="AU1031" s="3"/>
      <c r="AZ1031" s="2"/>
      <c r="BA1031" s="4"/>
    </row>
    <row r="1032" spans="2:53" x14ac:dyDescent="0.25">
      <c r="B1032" s="4"/>
      <c r="D1032" s="2"/>
      <c r="E1032" s="2"/>
      <c r="F1032" s="2"/>
      <c r="G1032" s="5"/>
      <c r="H1032" s="5"/>
      <c r="I1032" s="4"/>
      <c r="T1032" s="2"/>
      <c r="X1032" s="2"/>
      <c r="AE1032" s="2"/>
      <c r="AH1032" s="2"/>
      <c r="AI1032" s="2"/>
      <c r="AJ1032" s="15"/>
      <c r="AK1032" s="2"/>
      <c r="AL1032" s="2"/>
      <c r="AO1032" s="2"/>
      <c r="AP1032" s="2"/>
      <c r="AS1032" s="23"/>
      <c r="AT1032" s="23"/>
      <c r="AU1032" s="3"/>
      <c r="AZ1032" s="2"/>
      <c r="BA1032" s="4"/>
    </row>
    <row r="1033" spans="2:53" x14ac:dyDescent="0.25">
      <c r="B1033" s="4"/>
      <c r="D1033" s="2"/>
      <c r="E1033" s="2"/>
      <c r="F1033" s="2"/>
      <c r="G1033" s="5"/>
      <c r="H1033" s="5"/>
      <c r="I1033" s="4"/>
      <c r="T1033" s="2"/>
      <c r="X1033" s="2"/>
      <c r="AE1033" s="2"/>
      <c r="AH1033" s="2"/>
      <c r="AI1033" s="2"/>
      <c r="AJ1033" s="15"/>
      <c r="AK1033" s="2"/>
      <c r="AL1033" s="2"/>
      <c r="AO1033" s="2"/>
      <c r="AP1033" s="2"/>
      <c r="AS1033" s="23"/>
      <c r="AT1033" s="23"/>
      <c r="AU1033" s="3"/>
      <c r="AZ1033" s="2"/>
      <c r="BA1033" s="4"/>
    </row>
    <row r="1034" spans="2:53" x14ac:dyDescent="0.25">
      <c r="B1034" s="4"/>
      <c r="D1034" s="2"/>
      <c r="E1034" s="2"/>
      <c r="F1034" s="2"/>
      <c r="G1034" s="5"/>
      <c r="H1034" s="5"/>
      <c r="I1034" s="4"/>
      <c r="T1034" s="2"/>
      <c r="X1034" s="2"/>
      <c r="AE1034" s="2"/>
      <c r="AH1034" s="2"/>
      <c r="AI1034" s="2"/>
      <c r="AJ1034" s="15"/>
      <c r="AK1034" s="2"/>
      <c r="AL1034" s="2"/>
      <c r="AO1034" s="2"/>
      <c r="AP1034" s="2"/>
      <c r="AS1034" s="23"/>
      <c r="AT1034" s="23"/>
      <c r="AU1034" s="3"/>
      <c r="AZ1034" s="2"/>
      <c r="BA1034" s="4"/>
    </row>
    <row r="1035" spans="2:53" x14ac:dyDescent="0.25">
      <c r="B1035" s="4"/>
      <c r="D1035" s="2"/>
      <c r="E1035" s="2"/>
      <c r="F1035" s="2"/>
      <c r="G1035" s="5"/>
      <c r="H1035" s="5"/>
      <c r="I1035" s="4"/>
      <c r="T1035" s="2"/>
      <c r="X1035" s="2"/>
      <c r="AE1035" s="2"/>
      <c r="AH1035" s="2"/>
      <c r="AI1035" s="2"/>
      <c r="AJ1035" s="15"/>
      <c r="AK1035" s="2"/>
      <c r="AL1035" s="2"/>
      <c r="AO1035" s="2"/>
      <c r="AP1035" s="2"/>
      <c r="AS1035" s="23"/>
      <c r="AT1035" s="23"/>
      <c r="AU1035" s="3"/>
      <c r="AZ1035" s="2"/>
      <c r="BA1035" s="4"/>
    </row>
    <row r="1036" spans="2:53" x14ac:dyDescent="0.25">
      <c r="B1036" s="4"/>
      <c r="D1036" s="2"/>
      <c r="E1036" s="2"/>
      <c r="F1036" s="2"/>
      <c r="G1036" s="5"/>
      <c r="H1036" s="5"/>
      <c r="I1036" s="4"/>
      <c r="T1036" s="2"/>
      <c r="X1036" s="2"/>
      <c r="AE1036" s="2"/>
      <c r="AH1036" s="2"/>
      <c r="AI1036" s="2"/>
      <c r="AJ1036" s="15"/>
      <c r="AK1036" s="2"/>
      <c r="AL1036" s="2"/>
      <c r="AO1036" s="2"/>
      <c r="AP1036" s="2"/>
      <c r="AS1036" s="23"/>
      <c r="AT1036" s="23"/>
      <c r="AU1036" s="3"/>
      <c r="AZ1036" s="2"/>
      <c r="BA1036" s="4"/>
    </row>
    <row r="1037" spans="2:53" x14ac:dyDescent="0.25">
      <c r="B1037" s="4"/>
      <c r="D1037" s="2"/>
      <c r="E1037" s="2"/>
      <c r="F1037" s="2"/>
      <c r="G1037" s="5"/>
      <c r="H1037" s="5"/>
      <c r="I1037" s="4"/>
      <c r="T1037" s="2"/>
      <c r="X1037" s="2"/>
      <c r="AE1037" s="2"/>
      <c r="AH1037" s="2"/>
      <c r="AI1037" s="2"/>
      <c r="AJ1037" s="15"/>
      <c r="AK1037" s="2"/>
      <c r="AL1037" s="2"/>
      <c r="AO1037" s="2"/>
      <c r="AP1037" s="2"/>
      <c r="AS1037" s="23"/>
      <c r="AT1037" s="23"/>
      <c r="AU1037" s="3"/>
      <c r="AZ1037" s="2"/>
      <c r="BA1037" s="4"/>
    </row>
    <row r="1038" spans="2:53" x14ac:dyDescent="0.25">
      <c r="B1038" s="4"/>
      <c r="D1038" s="2"/>
      <c r="E1038" s="2"/>
      <c r="F1038" s="2"/>
      <c r="G1038" s="5"/>
      <c r="H1038" s="5"/>
      <c r="I1038" s="4"/>
      <c r="T1038" s="2"/>
      <c r="X1038" s="2"/>
      <c r="AE1038" s="2"/>
      <c r="AH1038" s="2"/>
      <c r="AI1038" s="2"/>
      <c r="AJ1038" s="15"/>
      <c r="AK1038" s="2"/>
      <c r="AL1038" s="2"/>
      <c r="AO1038" s="2"/>
      <c r="AP1038" s="2"/>
      <c r="AS1038" s="23"/>
      <c r="AT1038" s="23"/>
      <c r="AU1038" s="3"/>
      <c r="AZ1038" s="2"/>
      <c r="BA1038" s="4"/>
    </row>
    <row r="1039" spans="2:53" x14ac:dyDescent="0.25">
      <c r="B1039" s="4"/>
      <c r="D1039" s="2"/>
      <c r="E1039" s="2"/>
      <c r="F1039" s="2"/>
      <c r="G1039" s="5"/>
      <c r="H1039" s="5"/>
      <c r="I1039" s="4"/>
      <c r="T1039" s="2"/>
      <c r="X1039" s="2"/>
      <c r="AE1039" s="2"/>
      <c r="AH1039" s="2"/>
      <c r="AI1039" s="2"/>
      <c r="AJ1039" s="15"/>
      <c r="AK1039" s="2"/>
      <c r="AL1039" s="2"/>
      <c r="AO1039" s="2"/>
      <c r="AP1039" s="2"/>
      <c r="AS1039" s="23"/>
      <c r="AT1039" s="23"/>
      <c r="AU1039" s="3"/>
      <c r="AZ1039" s="2"/>
      <c r="BA1039" s="4"/>
    </row>
    <row r="1040" spans="2:53" x14ac:dyDescent="0.25">
      <c r="B1040" s="4"/>
      <c r="D1040" s="2"/>
      <c r="E1040" s="2"/>
      <c r="F1040" s="2"/>
      <c r="G1040" s="5"/>
      <c r="H1040" s="5"/>
      <c r="I1040" s="4"/>
      <c r="T1040" s="2"/>
      <c r="X1040" s="2"/>
      <c r="AE1040" s="2"/>
      <c r="AH1040" s="2"/>
      <c r="AI1040" s="2"/>
      <c r="AJ1040" s="15"/>
      <c r="AK1040" s="2"/>
      <c r="AL1040" s="2"/>
      <c r="AO1040" s="2"/>
      <c r="AP1040" s="2"/>
      <c r="AS1040" s="23"/>
      <c r="AT1040" s="23"/>
      <c r="AU1040" s="3"/>
      <c r="AZ1040" s="2"/>
      <c r="BA1040" s="4"/>
    </row>
    <row r="1041" spans="2:53" x14ac:dyDescent="0.25">
      <c r="B1041" s="4"/>
      <c r="D1041" s="2"/>
      <c r="E1041" s="2"/>
      <c r="F1041" s="2"/>
      <c r="G1041" s="5"/>
      <c r="H1041" s="5"/>
      <c r="I1041" s="4"/>
      <c r="T1041" s="2"/>
      <c r="X1041" s="2"/>
      <c r="AE1041" s="2"/>
      <c r="AH1041" s="2"/>
      <c r="AI1041" s="2"/>
      <c r="AJ1041" s="15"/>
      <c r="AK1041" s="2"/>
      <c r="AL1041" s="2"/>
      <c r="AO1041" s="2"/>
      <c r="AP1041" s="2"/>
      <c r="AS1041" s="23"/>
      <c r="AT1041" s="23"/>
      <c r="AU1041" s="3"/>
      <c r="AZ1041" s="2"/>
      <c r="BA1041" s="4"/>
    </row>
    <row r="1042" spans="2:53" x14ac:dyDescent="0.25">
      <c r="B1042" s="4"/>
      <c r="D1042" s="2"/>
      <c r="E1042" s="2"/>
      <c r="F1042" s="2"/>
      <c r="G1042" s="5"/>
      <c r="H1042" s="5"/>
      <c r="I1042" s="4"/>
      <c r="T1042" s="2"/>
      <c r="X1042" s="2"/>
      <c r="AE1042" s="2"/>
      <c r="AH1042" s="2"/>
      <c r="AI1042" s="2"/>
      <c r="AJ1042" s="15"/>
      <c r="AK1042" s="2"/>
      <c r="AL1042" s="2"/>
      <c r="AO1042" s="2"/>
      <c r="AP1042" s="2"/>
      <c r="AS1042" s="23"/>
      <c r="AT1042" s="23"/>
      <c r="AU1042" s="3"/>
      <c r="AZ1042" s="2"/>
      <c r="BA1042" s="4"/>
    </row>
    <row r="1043" spans="2:53" x14ac:dyDescent="0.25">
      <c r="B1043" s="4"/>
      <c r="D1043" s="2"/>
      <c r="E1043" s="2"/>
      <c r="F1043" s="2"/>
      <c r="G1043" s="5"/>
      <c r="H1043" s="5"/>
      <c r="I1043" s="4"/>
      <c r="T1043" s="2"/>
      <c r="X1043" s="2"/>
      <c r="AE1043" s="2"/>
      <c r="AH1043" s="2"/>
      <c r="AI1043" s="2"/>
      <c r="AJ1043" s="15"/>
      <c r="AK1043" s="2"/>
      <c r="AL1043" s="2"/>
      <c r="AO1043" s="2"/>
      <c r="AP1043" s="2"/>
      <c r="AS1043" s="23"/>
      <c r="AT1043" s="23"/>
      <c r="AU1043" s="3"/>
      <c r="AZ1043" s="2"/>
      <c r="BA1043" s="4"/>
    </row>
    <row r="1044" spans="2:53" x14ac:dyDescent="0.25">
      <c r="B1044" s="4"/>
      <c r="D1044" s="2"/>
      <c r="E1044" s="2"/>
      <c r="F1044" s="2"/>
      <c r="G1044" s="5"/>
      <c r="H1044" s="5"/>
      <c r="I1044" s="4"/>
      <c r="T1044" s="2"/>
      <c r="X1044" s="2"/>
      <c r="AE1044" s="2"/>
      <c r="AH1044" s="2"/>
      <c r="AI1044" s="2"/>
      <c r="AJ1044" s="15"/>
      <c r="AK1044" s="2"/>
      <c r="AL1044" s="2"/>
      <c r="AO1044" s="2"/>
      <c r="AP1044" s="2"/>
      <c r="AS1044" s="23"/>
      <c r="AT1044" s="23"/>
      <c r="AU1044" s="3"/>
      <c r="AZ1044" s="2"/>
      <c r="BA1044" s="4"/>
    </row>
    <row r="1045" spans="2:53" x14ac:dyDescent="0.25">
      <c r="B1045" s="4"/>
      <c r="D1045" s="2"/>
      <c r="E1045" s="2"/>
      <c r="F1045" s="2"/>
      <c r="G1045" s="5"/>
      <c r="H1045" s="5"/>
      <c r="I1045" s="4"/>
      <c r="T1045" s="2"/>
      <c r="X1045" s="2"/>
      <c r="AE1045" s="2"/>
      <c r="AH1045" s="2"/>
      <c r="AI1045" s="2"/>
      <c r="AJ1045" s="15"/>
      <c r="AK1045" s="2"/>
      <c r="AL1045" s="2"/>
      <c r="AO1045" s="2"/>
      <c r="AP1045" s="2"/>
      <c r="AS1045" s="23"/>
      <c r="AT1045" s="23"/>
      <c r="AU1045" s="3"/>
      <c r="AZ1045" s="2"/>
      <c r="BA1045" s="4"/>
    </row>
    <row r="1046" spans="2:53" x14ac:dyDescent="0.25">
      <c r="B1046" s="4"/>
      <c r="D1046" s="2"/>
      <c r="E1046" s="2"/>
      <c r="F1046" s="2"/>
      <c r="G1046" s="5"/>
      <c r="H1046" s="5"/>
      <c r="I1046" s="4"/>
      <c r="T1046" s="2"/>
      <c r="X1046" s="2"/>
      <c r="AE1046" s="2"/>
      <c r="AH1046" s="2"/>
      <c r="AI1046" s="2"/>
      <c r="AJ1046" s="15"/>
      <c r="AK1046" s="2"/>
      <c r="AL1046" s="2"/>
      <c r="AO1046" s="2"/>
      <c r="AP1046" s="2"/>
      <c r="AS1046" s="23"/>
      <c r="AT1046" s="23"/>
      <c r="AU1046" s="3"/>
      <c r="AZ1046" s="2"/>
      <c r="BA1046" s="4"/>
    </row>
    <row r="1047" spans="2:53" x14ac:dyDescent="0.25">
      <c r="B1047" s="4"/>
      <c r="D1047" s="2"/>
      <c r="E1047" s="2"/>
      <c r="F1047" s="2"/>
      <c r="G1047" s="5"/>
      <c r="H1047" s="5"/>
      <c r="I1047" s="4"/>
      <c r="T1047" s="2"/>
      <c r="X1047" s="2"/>
      <c r="AE1047" s="2"/>
      <c r="AH1047" s="2"/>
      <c r="AI1047" s="2"/>
      <c r="AJ1047" s="15"/>
      <c r="AK1047" s="2"/>
      <c r="AL1047" s="2"/>
      <c r="AO1047" s="2"/>
      <c r="AP1047" s="2"/>
      <c r="AS1047" s="23"/>
      <c r="AT1047" s="23"/>
      <c r="AU1047" s="3"/>
      <c r="AZ1047" s="2"/>
      <c r="BA1047" s="4"/>
    </row>
    <row r="1048" spans="2:53" x14ac:dyDescent="0.25">
      <c r="B1048" s="4"/>
      <c r="D1048" s="2"/>
      <c r="E1048" s="2"/>
      <c r="F1048" s="2"/>
      <c r="G1048" s="5"/>
      <c r="H1048" s="5"/>
      <c r="I1048" s="4"/>
      <c r="T1048" s="2"/>
      <c r="X1048" s="2"/>
      <c r="AE1048" s="2"/>
      <c r="AH1048" s="2"/>
      <c r="AI1048" s="2"/>
      <c r="AJ1048" s="15"/>
      <c r="AK1048" s="2"/>
      <c r="AL1048" s="2"/>
      <c r="AO1048" s="2"/>
      <c r="AP1048" s="2"/>
      <c r="AS1048" s="23"/>
      <c r="AT1048" s="23"/>
      <c r="AU1048" s="3"/>
      <c r="AZ1048" s="2"/>
      <c r="BA1048" s="4"/>
    </row>
    <row r="1049" spans="2:53" x14ac:dyDescent="0.25">
      <c r="B1049" s="4"/>
      <c r="D1049" s="2"/>
      <c r="E1049" s="2"/>
      <c r="F1049" s="2"/>
      <c r="G1049" s="5"/>
      <c r="H1049" s="5"/>
      <c r="I1049" s="4"/>
      <c r="T1049" s="2"/>
      <c r="X1049" s="2"/>
      <c r="AE1049" s="2"/>
      <c r="AH1049" s="2"/>
      <c r="AI1049" s="2"/>
      <c r="AJ1049" s="15"/>
      <c r="AK1049" s="2"/>
      <c r="AL1049" s="2"/>
      <c r="AO1049" s="2"/>
      <c r="AP1049" s="2"/>
      <c r="AS1049" s="23"/>
      <c r="AT1049" s="23"/>
      <c r="AU1049" s="3"/>
      <c r="AZ1049" s="2"/>
      <c r="BA1049" s="4"/>
    </row>
    <row r="1050" spans="2:53" x14ac:dyDescent="0.25">
      <c r="B1050" s="4"/>
      <c r="D1050" s="2"/>
      <c r="E1050" s="2"/>
      <c r="F1050" s="2"/>
      <c r="G1050" s="5"/>
      <c r="H1050" s="5"/>
      <c r="I1050" s="4"/>
      <c r="T1050" s="2"/>
      <c r="X1050" s="2"/>
      <c r="AE1050" s="2"/>
      <c r="AH1050" s="2"/>
      <c r="AI1050" s="2"/>
      <c r="AJ1050" s="15"/>
      <c r="AK1050" s="2"/>
      <c r="AL1050" s="2"/>
      <c r="AO1050" s="2"/>
      <c r="AP1050" s="2"/>
      <c r="AS1050" s="23"/>
      <c r="AT1050" s="23"/>
      <c r="AU1050" s="3"/>
      <c r="AZ1050" s="2"/>
      <c r="BA1050" s="4"/>
    </row>
    <row r="1051" spans="2:53" x14ac:dyDescent="0.25">
      <c r="B1051" s="4"/>
      <c r="D1051" s="2"/>
      <c r="E1051" s="2"/>
      <c r="F1051" s="2"/>
      <c r="G1051" s="5"/>
      <c r="H1051" s="5"/>
      <c r="I1051" s="4"/>
      <c r="T1051" s="2"/>
      <c r="X1051" s="2"/>
      <c r="AE1051" s="2"/>
      <c r="AH1051" s="2"/>
      <c r="AI1051" s="2"/>
      <c r="AJ1051" s="15"/>
      <c r="AK1051" s="2"/>
      <c r="AL1051" s="2"/>
      <c r="AO1051" s="2"/>
      <c r="AP1051" s="2"/>
      <c r="AS1051" s="23"/>
      <c r="AT1051" s="23"/>
      <c r="AU1051" s="3"/>
      <c r="AZ1051" s="2"/>
      <c r="BA1051" s="4"/>
    </row>
    <row r="1052" spans="2:53" x14ac:dyDescent="0.25">
      <c r="B1052" s="4"/>
      <c r="D1052" s="2"/>
      <c r="E1052" s="2"/>
      <c r="F1052" s="2"/>
      <c r="G1052" s="5"/>
      <c r="H1052" s="5"/>
      <c r="I1052" s="4"/>
      <c r="T1052" s="2"/>
      <c r="X1052" s="2"/>
      <c r="AE1052" s="2"/>
      <c r="AH1052" s="2"/>
      <c r="AI1052" s="2"/>
      <c r="AJ1052" s="15"/>
      <c r="AK1052" s="2"/>
      <c r="AL1052" s="2"/>
      <c r="AO1052" s="2"/>
      <c r="AP1052" s="2"/>
      <c r="AS1052" s="23"/>
      <c r="AT1052" s="23"/>
      <c r="AU1052" s="3"/>
      <c r="AZ1052" s="2"/>
      <c r="BA1052" s="4"/>
    </row>
    <row r="1053" spans="2:53" x14ac:dyDescent="0.25">
      <c r="B1053" s="4"/>
      <c r="D1053" s="2"/>
      <c r="E1053" s="2"/>
      <c r="F1053" s="2"/>
      <c r="G1053" s="5"/>
      <c r="H1053" s="5"/>
      <c r="I1053" s="4"/>
      <c r="T1053" s="2"/>
      <c r="X1053" s="2"/>
      <c r="AE1053" s="2"/>
      <c r="AH1053" s="2"/>
      <c r="AI1053" s="2"/>
      <c r="AJ1053" s="15"/>
      <c r="AK1053" s="2"/>
      <c r="AL1053" s="2"/>
      <c r="AO1053" s="2"/>
      <c r="AP1053" s="2"/>
      <c r="AS1053" s="23"/>
      <c r="AT1053" s="23"/>
      <c r="AU1053" s="3"/>
      <c r="AZ1053" s="2"/>
      <c r="BA1053" s="4"/>
    </row>
    <row r="1054" spans="2:53" x14ac:dyDescent="0.25">
      <c r="B1054" s="4"/>
      <c r="D1054" s="2"/>
      <c r="E1054" s="2"/>
      <c r="F1054" s="2"/>
      <c r="G1054" s="5"/>
      <c r="H1054" s="5"/>
      <c r="I1054" s="4"/>
      <c r="T1054" s="2"/>
      <c r="X1054" s="2"/>
      <c r="AE1054" s="2"/>
      <c r="AH1054" s="2"/>
      <c r="AI1054" s="2"/>
      <c r="AJ1054" s="15"/>
      <c r="AK1054" s="2"/>
      <c r="AL1054" s="2"/>
      <c r="AO1054" s="2"/>
      <c r="AP1054" s="2"/>
      <c r="AS1054" s="23"/>
      <c r="AT1054" s="23"/>
      <c r="AU1054" s="3"/>
      <c r="AZ1054" s="2"/>
      <c r="BA1054" s="4"/>
    </row>
    <row r="1055" spans="2:53" x14ac:dyDescent="0.25">
      <c r="B1055" s="4"/>
      <c r="D1055" s="2"/>
      <c r="E1055" s="2"/>
      <c r="F1055" s="2"/>
      <c r="G1055" s="5"/>
      <c r="H1055" s="5"/>
      <c r="I1055" s="4"/>
      <c r="T1055" s="2"/>
      <c r="X1055" s="2"/>
      <c r="AE1055" s="2"/>
      <c r="AH1055" s="2"/>
      <c r="AI1055" s="2"/>
      <c r="AJ1055" s="15"/>
      <c r="AK1055" s="2"/>
      <c r="AL1055" s="2"/>
      <c r="AO1055" s="2"/>
      <c r="AP1055" s="2"/>
      <c r="AS1055" s="23"/>
      <c r="AT1055" s="23"/>
      <c r="AU1055" s="3"/>
      <c r="AZ1055" s="2"/>
      <c r="BA1055" s="4"/>
    </row>
    <row r="1056" spans="2:53" x14ac:dyDescent="0.25">
      <c r="B1056" s="4"/>
      <c r="D1056" s="2"/>
      <c r="E1056" s="2"/>
      <c r="F1056" s="2"/>
      <c r="G1056" s="5"/>
      <c r="H1056" s="5"/>
      <c r="I1056" s="4"/>
      <c r="T1056" s="2"/>
      <c r="X1056" s="2"/>
      <c r="AE1056" s="2"/>
      <c r="AH1056" s="2"/>
      <c r="AI1056" s="2"/>
      <c r="AJ1056" s="15"/>
      <c r="AK1056" s="2"/>
      <c r="AL1056" s="2"/>
      <c r="AO1056" s="2"/>
      <c r="AP1056" s="2"/>
      <c r="AS1056" s="23"/>
      <c r="AT1056" s="23"/>
      <c r="AU1056" s="3"/>
      <c r="AZ1056" s="2"/>
      <c r="BA1056" s="4"/>
    </row>
    <row r="1057" spans="2:53" x14ac:dyDescent="0.25">
      <c r="B1057" s="4"/>
      <c r="D1057" s="2"/>
      <c r="E1057" s="2"/>
      <c r="F1057" s="2"/>
      <c r="G1057" s="5"/>
      <c r="H1057" s="5"/>
      <c r="I1057" s="4"/>
      <c r="T1057" s="2"/>
      <c r="X1057" s="2"/>
      <c r="AE1057" s="2"/>
      <c r="AH1057" s="2"/>
      <c r="AI1057" s="2"/>
      <c r="AJ1057" s="15"/>
      <c r="AK1057" s="2"/>
      <c r="AL1057" s="2"/>
      <c r="AO1057" s="2"/>
      <c r="AP1057" s="2"/>
      <c r="AS1057" s="23"/>
      <c r="AT1057" s="23"/>
      <c r="AU1057" s="3"/>
      <c r="AZ1057" s="2"/>
      <c r="BA1057" s="4"/>
    </row>
    <row r="1058" spans="2:53" x14ac:dyDescent="0.25">
      <c r="B1058" s="4"/>
      <c r="D1058" s="2"/>
      <c r="E1058" s="2"/>
      <c r="F1058" s="2"/>
      <c r="G1058" s="5"/>
      <c r="H1058" s="5"/>
      <c r="I1058" s="4"/>
      <c r="T1058" s="2"/>
      <c r="X1058" s="2"/>
      <c r="AE1058" s="2"/>
      <c r="AH1058" s="2"/>
      <c r="AI1058" s="2"/>
      <c r="AJ1058" s="15"/>
      <c r="AK1058" s="2"/>
      <c r="AL1058" s="2"/>
      <c r="AO1058" s="2"/>
      <c r="AP1058" s="2"/>
      <c r="AS1058" s="23"/>
      <c r="AT1058" s="23"/>
      <c r="AU1058" s="3"/>
      <c r="AZ1058" s="2"/>
      <c r="BA1058" s="4"/>
    </row>
    <row r="1059" spans="2:53" x14ac:dyDescent="0.25">
      <c r="B1059" s="4"/>
      <c r="D1059" s="2"/>
      <c r="E1059" s="2"/>
      <c r="F1059" s="2"/>
      <c r="G1059" s="5"/>
      <c r="H1059" s="5"/>
      <c r="I1059" s="4"/>
      <c r="T1059" s="2"/>
      <c r="X1059" s="2"/>
      <c r="AE1059" s="2"/>
      <c r="AH1059" s="2"/>
      <c r="AI1059" s="2"/>
      <c r="AJ1059" s="15"/>
      <c r="AK1059" s="2"/>
      <c r="AL1059" s="2"/>
      <c r="AO1059" s="2"/>
      <c r="AP1059" s="2"/>
      <c r="AS1059" s="23"/>
      <c r="AT1059" s="23"/>
      <c r="AU1059" s="3"/>
      <c r="AZ1059" s="2"/>
      <c r="BA1059" s="4"/>
    </row>
    <row r="1060" spans="2:53" x14ac:dyDescent="0.25">
      <c r="B1060" s="4"/>
      <c r="D1060" s="2"/>
      <c r="E1060" s="2"/>
      <c r="F1060" s="2"/>
      <c r="G1060" s="5"/>
      <c r="H1060" s="5"/>
      <c r="I1060" s="4"/>
      <c r="T1060" s="2"/>
      <c r="X1060" s="2"/>
      <c r="AE1060" s="2"/>
      <c r="AH1060" s="2"/>
      <c r="AI1060" s="2"/>
      <c r="AJ1060" s="15"/>
      <c r="AK1060" s="2"/>
      <c r="AL1060" s="2"/>
      <c r="AO1060" s="2"/>
      <c r="AP1060" s="2"/>
      <c r="AS1060" s="23"/>
      <c r="AT1060" s="23"/>
      <c r="AU1060" s="3"/>
      <c r="AZ1060" s="2"/>
      <c r="BA1060" s="4"/>
    </row>
    <row r="1061" spans="2:53" x14ac:dyDescent="0.25">
      <c r="B1061" s="4"/>
      <c r="D1061" s="2"/>
      <c r="E1061" s="2"/>
      <c r="F1061" s="2"/>
      <c r="G1061" s="5"/>
      <c r="H1061" s="5"/>
      <c r="I1061" s="4"/>
      <c r="T1061" s="2"/>
      <c r="X1061" s="2"/>
      <c r="AE1061" s="2"/>
      <c r="AH1061" s="2"/>
      <c r="AI1061" s="2"/>
      <c r="AJ1061" s="15"/>
      <c r="AK1061" s="2"/>
      <c r="AL1061" s="2"/>
      <c r="AO1061" s="2"/>
      <c r="AP1061" s="2"/>
      <c r="AS1061" s="23"/>
      <c r="AT1061" s="23"/>
      <c r="AU1061" s="3"/>
      <c r="AZ1061" s="2"/>
      <c r="BA1061" s="4"/>
    </row>
    <row r="1062" spans="2:53" x14ac:dyDescent="0.25">
      <c r="B1062" s="4"/>
      <c r="D1062" s="2"/>
      <c r="E1062" s="2"/>
      <c r="F1062" s="2"/>
      <c r="G1062" s="5"/>
      <c r="H1062" s="5"/>
      <c r="I1062" s="4"/>
      <c r="T1062" s="2"/>
      <c r="X1062" s="2"/>
      <c r="AE1062" s="2"/>
      <c r="AH1062" s="2"/>
      <c r="AI1062" s="2"/>
      <c r="AJ1062" s="15"/>
      <c r="AK1062" s="2"/>
      <c r="AL1062" s="2"/>
      <c r="AO1062" s="2"/>
      <c r="AP1062" s="2"/>
      <c r="AS1062" s="23"/>
      <c r="AT1062" s="23"/>
      <c r="AU1062" s="3"/>
      <c r="AZ1062" s="2"/>
      <c r="BA1062" s="4"/>
    </row>
    <row r="1063" spans="2:53" x14ac:dyDescent="0.25">
      <c r="B1063" s="4"/>
      <c r="D1063" s="2"/>
      <c r="E1063" s="2"/>
      <c r="F1063" s="2"/>
      <c r="G1063" s="5"/>
      <c r="H1063" s="5"/>
      <c r="I1063" s="4"/>
      <c r="T1063" s="2"/>
      <c r="X1063" s="2"/>
      <c r="AE1063" s="2"/>
      <c r="AH1063" s="2"/>
      <c r="AI1063" s="2"/>
      <c r="AJ1063" s="15"/>
      <c r="AK1063" s="2"/>
      <c r="AL1063" s="2"/>
      <c r="AO1063" s="2"/>
      <c r="AP1063" s="2"/>
      <c r="AS1063" s="23"/>
      <c r="AT1063" s="23"/>
      <c r="AU1063" s="3"/>
      <c r="AZ1063" s="2"/>
      <c r="BA1063" s="4"/>
    </row>
    <row r="1064" spans="2:53" x14ac:dyDescent="0.25">
      <c r="B1064" s="4"/>
      <c r="D1064" s="2"/>
      <c r="E1064" s="2"/>
      <c r="F1064" s="2"/>
      <c r="G1064" s="5"/>
      <c r="H1064" s="5"/>
      <c r="I1064" s="4"/>
      <c r="T1064" s="2"/>
      <c r="X1064" s="2"/>
      <c r="AE1064" s="2"/>
      <c r="AH1064" s="2"/>
      <c r="AI1064" s="2"/>
      <c r="AJ1064" s="15"/>
      <c r="AK1064" s="2"/>
      <c r="AL1064" s="2"/>
      <c r="AO1064" s="2"/>
      <c r="AP1064" s="2"/>
      <c r="AS1064" s="23"/>
      <c r="AT1064" s="23"/>
      <c r="AU1064" s="3"/>
      <c r="AZ1064" s="2"/>
      <c r="BA1064" s="4"/>
    </row>
    <row r="1065" spans="2:53" x14ac:dyDescent="0.25">
      <c r="B1065" s="4"/>
      <c r="D1065" s="2"/>
      <c r="E1065" s="2"/>
      <c r="F1065" s="2"/>
      <c r="G1065" s="5"/>
      <c r="H1065" s="5"/>
      <c r="I1065" s="4"/>
      <c r="T1065" s="2"/>
      <c r="X1065" s="2"/>
      <c r="AE1065" s="2"/>
      <c r="AH1065" s="2"/>
      <c r="AI1065" s="2"/>
      <c r="AJ1065" s="15"/>
      <c r="AK1065" s="2"/>
      <c r="AL1065" s="2"/>
      <c r="AO1065" s="2"/>
      <c r="AP1065" s="2"/>
      <c r="AS1065" s="23"/>
      <c r="AT1065" s="23"/>
      <c r="AU1065" s="3"/>
      <c r="AZ1065" s="2"/>
      <c r="BA1065" s="4"/>
    </row>
    <row r="1066" spans="2:53" x14ac:dyDescent="0.25">
      <c r="B1066" s="4"/>
      <c r="D1066" s="2"/>
      <c r="E1066" s="2"/>
      <c r="F1066" s="2"/>
      <c r="G1066" s="5"/>
      <c r="H1066" s="5"/>
      <c r="I1066" s="4"/>
      <c r="T1066" s="2"/>
      <c r="X1066" s="2"/>
      <c r="AE1066" s="2"/>
      <c r="AH1066" s="2"/>
      <c r="AI1066" s="2"/>
      <c r="AJ1066" s="15"/>
      <c r="AK1066" s="2"/>
      <c r="AL1066" s="2"/>
      <c r="AO1066" s="2"/>
      <c r="AP1066" s="2"/>
      <c r="AS1066" s="23"/>
      <c r="AT1066" s="23"/>
      <c r="AU1066" s="3"/>
      <c r="AZ1066" s="2"/>
      <c r="BA1066" s="4"/>
    </row>
    <row r="1067" spans="2:53" x14ac:dyDescent="0.25">
      <c r="B1067" s="4"/>
      <c r="D1067" s="2"/>
      <c r="E1067" s="2"/>
      <c r="F1067" s="2"/>
      <c r="G1067" s="5"/>
      <c r="H1067" s="5"/>
      <c r="I1067" s="4"/>
      <c r="T1067" s="2"/>
      <c r="X1067" s="2"/>
      <c r="AE1067" s="2"/>
      <c r="AH1067" s="2"/>
      <c r="AI1067" s="2"/>
      <c r="AJ1067" s="15"/>
      <c r="AK1067" s="2"/>
      <c r="AL1067" s="2"/>
      <c r="AO1067" s="2"/>
      <c r="AP1067" s="2"/>
      <c r="AS1067" s="23"/>
      <c r="AT1067" s="23"/>
      <c r="AU1067" s="3"/>
      <c r="AZ1067" s="2"/>
      <c r="BA1067" s="4"/>
    </row>
    <row r="1068" spans="2:53" x14ac:dyDescent="0.25">
      <c r="B1068" s="4"/>
      <c r="D1068" s="2"/>
      <c r="E1068" s="2"/>
      <c r="F1068" s="2"/>
      <c r="G1068" s="5"/>
      <c r="H1068" s="5"/>
      <c r="I1068" s="4"/>
      <c r="T1068" s="2"/>
      <c r="X1068" s="2"/>
      <c r="AE1068" s="2"/>
      <c r="AH1068" s="2"/>
      <c r="AI1068" s="2"/>
      <c r="AJ1068" s="15"/>
      <c r="AK1068" s="2"/>
      <c r="AL1068" s="2"/>
      <c r="AO1068" s="2"/>
      <c r="AP1068" s="2"/>
      <c r="AS1068" s="23"/>
      <c r="AT1068" s="23"/>
      <c r="AU1068" s="3"/>
      <c r="AZ1068" s="2"/>
      <c r="BA1068" s="4"/>
    </row>
    <row r="1069" spans="2:53" x14ac:dyDescent="0.25">
      <c r="B1069" s="4"/>
      <c r="D1069" s="2"/>
      <c r="E1069" s="2"/>
      <c r="F1069" s="2"/>
      <c r="G1069" s="5"/>
      <c r="H1069" s="5"/>
      <c r="I1069" s="4"/>
      <c r="T1069" s="2"/>
      <c r="X1069" s="2"/>
      <c r="AE1069" s="2"/>
      <c r="AH1069" s="2"/>
      <c r="AI1069" s="2"/>
      <c r="AJ1069" s="15"/>
      <c r="AK1069" s="2"/>
      <c r="AL1069" s="2"/>
      <c r="AO1069" s="2"/>
      <c r="AP1069" s="2"/>
      <c r="AS1069" s="23"/>
      <c r="AT1069" s="23"/>
      <c r="AU1069" s="3"/>
      <c r="AZ1069" s="2"/>
      <c r="BA1069" s="4"/>
    </row>
    <row r="1070" spans="2:53" x14ac:dyDescent="0.25">
      <c r="B1070" s="4"/>
      <c r="D1070" s="2"/>
      <c r="E1070" s="2"/>
      <c r="F1070" s="2"/>
      <c r="G1070" s="5"/>
      <c r="H1070" s="5"/>
      <c r="I1070" s="4"/>
      <c r="T1070" s="2"/>
      <c r="X1070" s="2"/>
      <c r="AE1070" s="2"/>
      <c r="AH1070" s="2"/>
      <c r="AI1070" s="2"/>
      <c r="AJ1070" s="15"/>
      <c r="AK1070" s="2"/>
      <c r="AL1070" s="2"/>
      <c r="AO1070" s="2"/>
      <c r="AP1070" s="2"/>
      <c r="AS1070" s="23"/>
      <c r="AT1070" s="23"/>
      <c r="AU1070" s="3"/>
      <c r="AZ1070" s="2"/>
      <c r="BA1070" s="4"/>
    </row>
    <row r="1071" spans="2:53" x14ac:dyDescent="0.25">
      <c r="B1071" s="4"/>
      <c r="D1071" s="2"/>
      <c r="E1071" s="2"/>
      <c r="F1071" s="2"/>
      <c r="G1071" s="5"/>
      <c r="H1071" s="5"/>
      <c r="I1071" s="4"/>
      <c r="T1071" s="2"/>
      <c r="X1071" s="2"/>
      <c r="AE1071" s="2"/>
      <c r="AH1071" s="2"/>
      <c r="AI1071" s="2"/>
      <c r="AJ1071" s="15"/>
      <c r="AK1071" s="2"/>
      <c r="AL1071" s="2"/>
      <c r="AO1071" s="2"/>
      <c r="AP1071" s="2"/>
      <c r="AS1071" s="23"/>
      <c r="AT1071" s="23"/>
      <c r="AU1071" s="3"/>
      <c r="AZ1071" s="2"/>
      <c r="BA1071" s="4"/>
    </row>
    <row r="1072" spans="2:53" x14ac:dyDescent="0.25">
      <c r="B1072" s="4"/>
      <c r="D1072" s="2"/>
      <c r="E1072" s="2"/>
      <c r="F1072" s="2"/>
      <c r="G1072" s="5"/>
      <c r="H1072" s="5"/>
      <c r="I1072" s="4"/>
      <c r="T1072" s="2"/>
      <c r="X1072" s="2"/>
      <c r="AE1072" s="2"/>
      <c r="AH1072" s="2"/>
      <c r="AI1072" s="2"/>
      <c r="AJ1072" s="15"/>
      <c r="AK1072" s="2"/>
      <c r="AL1072" s="2"/>
      <c r="AO1072" s="2"/>
      <c r="AP1072" s="2"/>
      <c r="AS1072" s="23"/>
      <c r="AT1072" s="23"/>
      <c r="AU1072" s="3"/>
      <c r="AZ1072" s="2"/>
      <c r="BA1072" s="4"/>
    </row>
    <row r="1073" spans="2:53" x14ac:dyDescent="0.25">
      <c r="B1073" s="4"/>
      <c r="D1073" s="2"/>
      <c r="E1073" s="2"/>
      <c r="F1073" s="2"/>
      <c r="G1073" s="5"/>
      <c r="H1073" s="5"/>
      <c r="I1073" s="4"/>
      <c r="T1073" s="2"/>
      <c r="X1073" s="2"/>
      <c r="AE1073" s="2"/>
      <c r="AH1073" s="2"/>
      <c r="AI1073" s="2"/>
      <c r="AJ1073" s="15"/>
      <c r="AK1073" s="2"/>
      <c r="AL1073" s="2"/>
      <c r="AO1073" s="2"/>
      <c r="AP1073" s="2"/>
      <c r="AS1073" s="23"/>
      <c r="AT1073" s="23"/>
      <c r="AU1073" s="3"/>
      <c r="AZ1073" s="2"/>
      <c r="BA1073" s="4"/>
    </row>
    <row r="1074" spans="2:53" x14ac:dyDescent="0.25">
      <c r="B1074" s="4"/>
      <c r="D1074" s="2"/>
      <c r="E1074" s="2"/>
      <c r="F1074" s="2"/>
      <c r="G1074" s="5"/>
      <c r="H1074" s="5"/>
      <c r="I1074" s="4"/>
      <c r="T1074" s="2"/>
      <c r="X1074" s="2"/>
      <c r="AE1074" s="2"/>
      <c r="AH1074" s="2"/>
      <c r="AI1074" s="2"/>
      <c r="AJ1074" s="15"/>
      <c r="AK1074" s="2"/>
      <c r="AL1074" s="2"/>
      <c r="AO1074" s="2"/>
      <c r="AP1074" s="2"/>
      <c r="AS1074" s="23"/>
      <c r="AT1074" s="23"/>
      <c r="AU1074" s="3"/>
      <c r="AZ1074" s="2"/>
      <c r="BA1074" s="4"/>
    </row>
    <row r="1075" spans="2:53" x14ac:dyDescent="0.25">
      <c r="B1075" s="4"/>
      <c r="D1075" s="2"/>
      <c r="E1075" s="2"/>
      <c r="F1075" s="2"/>
      <c r="G1075" s="5"/>
      <c r="H1075" s="5"/>
      <c r="I1075" s="4"/>
      <c r="T1075" s="2"/>
      <c r="X1075" s="2"/>
      <c r="AE1075" s="2"/>
      <c r="AH1075" s="2"/>
      <c r="AI1075" s="2"/>
      <c r="AJ1075" s="15"/>
      <c r="AK1075" s="2"/>
      <c r="AL1075" s="2"/>
      <c r="AO1075" s="2"/>
      <c r="AP1075" s="2"/>
      <c r="AS1075" s="23"/>
      <c r="AT1075" s="23"/>
      <c r="AU1075" s="3"/>
      <c r="AZ1075" s="2"/>
      <c r="BA1075" s="4"/>
    </row>
    <row r="1076" spans="2:53" x14ac:dyDescent="0.25">
      <c r="B1076" s="4"/>
      <c r="D1076" s="2"/>
      <c r="E1076" s="2"/>
      <c r="F1076" s="2"/>
      <c r="G1076" s="5"/>
      <c r="H1076" s="5"/>
      <c r="I1076" s="4"/>
      <c r="T1076" s="2"/>
      <c r="X1076" s="2"/>
      <c r="AE1076" s="2"/>
      <c r="AH1076" s="2"/>
      <c r="AI1076" s="2"/>
      <c r="AJ1076" s="15"/>
      <c r="AK1076" s="2"/>
      <c r="AL1076" s="2"/>
      <c r="AO1076" s="2"/>
      <c r="AP1076" s="2"/>
      <c r="AS1076" s="23"/>
      <c r="AT1076" s="23"/>
      <c r="AU1076" s="3"/>
      <c r="AZ1076" s="2"/>
      <c r="BA1076" s="4"/>
    </row>
    <row r="1077" spans="2:53" x14ac:dyDescent="0.25">
      <c r="B1077" s="4"/>
      <c r="D1077" s="2"/>
      <c r="E1077" s="2"/>
      <c r="F1077" s="2"/>
      <c r="G1077" s="5"/>
      <c r="H1077" s="5"/>
      <c r="I1077" s="4"/>
      <c r="T1077" s="2"/>
      <c r="X1077" s="2"/>
      <c r="AE1077" s="2"/>
      <c r="AH1077" s="2"/>
      <c r="AI1077" s="2"/>
      <c r="AJ1077" s="15"/>
      <c r="AK1077" s="2"/>
      <c r="AL1077" s="2"/>
      <c r="AO1077" s="2"/>
      <c r="AP1077" s="2"/>
      <c r="AS1077" s="23"/>
      <c r="AT1077" s="23"/>
      <c r="AU1077" s="3"/>
      <c r="AZ1077" s="2"/>
      <c r="BA1077" s="4"/>
    </row>
    <row r="1078" spans="2:53" x14ac:dyDescent="0.25">
      <c r="B1078" s="4"/>
      <c r="D1078" s="2"/>
      <c r="E1078" s="2"/>
      <c r="F1078" s="2"/>
      <c r="G1078" s="5"/>
      <c r="H1078" s="5"/>
      <c r="I1078" s="4"/>
      <c r="T1078" s="2"/>
      <c r="X1078" s="2"/>
      <c r="AE1078" s="2"/>
      <c r="AH1078" s="2"/>
      <c r="AI1078" s="2"/>
      <c r="AJ1078" s="15"/>
      <c r="AK1078" s="2"/>
      <c r="AL1078" s="2"/>
      <c r="AO1078" s="2"/>
      <c r="AP1078" s="2"/>
      <c r="AS1078" s="23"/>
      <c r="AT1078" s="23"/>
      <c r="AU1078" s="3"/>
      <c r="AZ1078" s="2"/>
      <c r="BA1078" s="4"/>
    </row>
    <row r="1079" spans="2:53" x14ac:dyDescent="0.25">
      <c r="B1079" s="4"/>
      <c r="D1079" s="2"/>
      <c r="E1079" s="2"/>
      <c r="F1079" s="2"/>
      <c r="G1079" s="5"/>
      <c r="H1079" s="5"/>
      <c r="I1079" s="4"/>
      <c r="T1079" s="2"/>
      <c r="X1079" s="2"/>
      <c r="AE1079" s="2"/>
      <c r="AH1079" s="2"/>
      <c r="AI1079" s="2"/>
      <c r="AJ1079" s="15"/>
      <c r="AK1079" s="2"/>
      <c r="AL1079" s="2"/>
      <c r="AO1079" s="2"/>
      <c r="AP1079" s="2"/>
      <c r="AS1079" s="23"/>
      <c r="AT1079" s="23"/>
      <c r="AU1079" s="3"/>
      <c r="AZ1079" s="2"/>
      <c r="BA1079" s="4"/>
    </row>
    <row r="1080" spans="2:53" x14ac:dyDescent="0.25">
      <c r="B1080" s="4"/>
      <c r="D1080" s="2"/>
      <c r="E1080" s="2"/>
      <c r="F1080" s="2"/>
      <c r="G1080" s="5"/>
      <c r="H1080" s="5"/>
      <c r="I1080" s="4"/>
      <c r="T1080" s="2"/>
      <c r="X1080" s="2"/>
      <c r="AE1080" s="2"/>
      <c r="AH1080" s="2"/>
      <c r="AI1080" s="2"/>
      <c r="AJ1080" s="15"/>
      <c r="AK1080" s="2"/>
      <c r="AL1080" s="2"/>
      <c r="AO1080" s="2"/>
      <c r="AP1080" s="2"/>
      <c r="AS1080" s="23"/>
      <c r="AT1080" s="23"/>
      <c r="AU1080" s="3"/>
      <c r="AZ1080" s="2"/>
      <c r="BA1080" s="4"/>
    </row>
    <row r="1081" spans="2:53" x14ac:dyDescent="0.25">
      <c r="B1081" s="4"/>
      <c r="D1081" s="2"/>
      <c r="E1081" s="2"/>
      <c r="F1081" s="2"/>
      <c r="G1081" s="5"/>
      <c r="H1081" s="5"/>
      <c r="I1081" s="4"/>
      <c r="T1081" s="2"/>
      <c r="X1081" s="2"/>
      <c r="AE1081" s="2"/>
      <c r="AH1081" s="2"/>
      <c r="AI1081" s="2"/>
      <c r="AJ1081" s="15"/>
      <c r="AK1081" s="2"/>
      <c r="AL1081" s="2"/>
      <c r="AO1081" s="2"/>
      <c r="AP1081" s="2"/>
      <c r="AS1081" s="23"/>
      <c r="AT1081" s="23"/>
      <c r="AU1081" s="3"/>
      <c r="AZ1081" s="2"/>
      <c r="BA1081" s="4"/>
    </row>
    <row r="1082" spans="2:53" x14ac:dyDescent="0.25">
      <c r="B1082" s="4"/>
      <c r="D1082" s="2"/>
      <c r="E1082" s="2"/>
      <c r="F1082" s="2"/>
      <c r="G1082" s="5"/>
      <c r="H1082" s="5"/>
      <c r="I1082" s="4"/>
      <c r="T1082" s="2"/>
      <c r="X1082" s="2"/>
      <c r="AE1082" s="2"/>
      <c r="AH1082" s="2"/>
      <c r="AI1082" s="2"/>
      <c r="AJ1082" s="15"/>
      <c r="AK1082" s="2"/>
      <c r="AL1082" s="2"/>
      <c r="AO1082" s="2"/>
      <c r="AP1082" s="2"/>
      <c r="AS1082" s="23"/>
      <c r="AT1082" s="23"/>
      <c r="AU1082" s="3"/>
      <c r="AZ1082" s="2"/>
      <c r="BA1082" s="4"/>
    </row>
    <row r="1083" spans="2:53" x14ac:dyDescent="0.25">
      <c r="B1083" s="4"/>
      <c r="D1083" s="2"/>
      <c r="E1083" s="2"/>
      <c r="F1083" s="2"/>
      <c r="G1083" s="5"/>
      <c r="H1083" s="5"/>
      <c r="I1083" s="4"/>
      <c r="T1083" s="2"/>
      <c r="X1083" s="2"/>
      <c r="AE1083" s="2"/>
      <c r="AH1083" s="2"/>
      <c r="AI1083" s="2"/>
      <c r="AJ1083" s="15"/>
      <c r="AK1083" s="2"/>
      <c r="AL1083" s="2"/>
      <c r="AO1083" s="2"/>
      <c r="AP1083" s="2"/>
      <c r="AS1083" s="23"/>
      <c r="AT1083" s="23"/>
      <c r="AU1083" s="3"/>
      <c r="AZ1083" s="2"/>
      <c r="BA1083" s="4"/>
    </row>
    <row r="1084" spans="2:53" x14ac:dyDescent="0.25">
      <c r="B1084" s="4"/>
      <c r="D1084" s="2"/>
      <c r="E1084" s="2"/>
      <c r="F1084" s="2"/>
      <c r="G1084" s="5"/>
      <c r="H1084" s="5"/>
      <c r="I1084" s="4"/>
      <c r="T1084" s="2"/>
      <c r="X1084" s="2"/>
      <c r="AE1084" s="2"/>
      <c r="AH1084" s="2"/>
      <c r="AI1084" s="2"/>
      <c r="AJ1084" s="15"/>
      <c r="AK1084" s="2"/>
      <c r="AL1084" s="2"/>
      <c r="AO1084" s="2"/>
      <c r="AP1084" s="2"/>
      <c r="AS1084" s="23"/>
      <c r="AT1084" s="23"/>
      <c r="AU1084" s="3"/>
      <c r="AZ1084" s="2"/>
      <c r="BA1084" s="4"/>
    </row>
    <row r="1085" spans="2:53" x14ac:dyDescent="0.25">
      <c r="B1085" s="4"/>
      <c r="D1085" s="2"/>
      <c r="E1085" s="2"/>
      <c r="F1085" s="2"/>
      <c r="G1085" s="5"/>
      <c r="H1085" s="5"/>
      <c r="I1085" s="4"/>
      <c r="T1085" s="2"/>
      <c r="X1085" s="2"/>
      <c r="AE1085" s="2"/>
      <c r="AH1085" s="2"/>
      <c r="AI1085" s="2"/>
      <c r="AJ1085" s="15"/>
      <c r="AK1085" s="2"/>
      <c r="AL1085" s="2"/>
      <c r="AO1085" s="2"/>
      <c r="AP1085" s="2"/>
      <c r="AS1085" s="23"/>
      <c r="AT1085" s="23"/>
      <c r="AU1085" s="3"/>
      <c r="AZ1085" s="2"/>
      <c r="BA1085" s="4"/>
    </row>
    <row r="1086" spans="2:53" x14ac:dyDescent="0.25">
      <c r="B1086" s="4"/>
      <c r="D1086" s="2"/>
      <c r="E1086" s="2"/>
      <c r="F1086" s="2"/>
      <c r="G1086" s="5"/>
      <c r="H1086" s="5"/>
      <c r="I1086" s="4"/>
      <c r="T1086" s="2"/>
      <c r="X1086" s="2"/>
      <c r="AE1086" s="2"/>
      <c r="AH1086" s="2"/>
      <c r="AI1086" s="2"/>
      <c r="AJ1086" s="15"/>
      <c r="AK1086" s="2"/>
      <c r="AL1086" s="2"/>
      <c r="AO1086" s="2"/>
      <c r="AP1086" s="2"/>
      <c r="AS1086" s="23"/>
      <c r="AT1086" s="23"/>
      <c r="AU1086" s="3"/>
      <c r="AZ1086" s="2"/>
      <c r="BA1086" s="4"/>
    </row>
    <row r="1087" spans="2:53" x14ac:dyDescent="0.25">
      <c r="B1087" s="4"/>
      <c r="D1087" s="2"/>
      <c r="E1087" s="2"/>
      <c r="F1087" s="2"/>
      <c r="G1087" s="5"/>
      <c r="H1087" s="5"/>
      <c r="I1087" s="4"/>
      <c r="T1087" s="2"/>
      <c r="X1087" s="2"/>
      <c r="AE1087" s="2"/>
      <c r="AH1087" s="2"/>
      <c r="AI1087" s="2"/>
      <c r="AJ1087" s="15"/>
      <c r="AK1087" s="2"/>
      <c r="AL1087" s="2"/>
      <c r="AO1087" s="2"/>
      <c r="AP1087" s="2"/>
      <c r="AS1087" s="23"/>
      <c r="AT1087" s="23"/>
      <c r="AU1087" s="3"/>
      <c r="AZ1087" s="2"/>
      <c r="BA1087" s="4"/>
    </row>
    <row r="1088" spans="2:53" x14ac:dyDescent="0.25">
      <c r="B1088" s="4"/>
      <c r="D1088" s="2"/>
      <c r="E1088" s="2"/>
      <c r="F1088" s="2"/>
      <c r="G1088" s="5"/>
      <c r="H1088" s="5"/>
      <c r="I1088" s="4"/>
      <c r="T1088" s="2"/>
      <c r="X1088" s="2"/>
      <c r="AE1088" s="2"/>
      <c r="AH1088" s="2"/>
      <c r="AI1088" s="2"/>
      <c r="AJ1088" s="15"/>
      <c r="AK1088" s="2"/>
      <c r="AL1088" s="2"/>
      <c r="AO1088" s="2"/>
      <c r="AP1088" s="2"/>
      <c r="AS1088" s="23"/>
      <c r="AT1088" s="23"/>
      <c r="AU1088" s="3"/>
      <c r="AZ1088" s="2"/>
      <c r="BA1088" s="4"/>
    </row>
    <row r="1089" spans="2:53" x14ac:dyDescent="0.25">
      <c r="B1089" s="4"/>
      <c r="D1089" s="2"/>
      <c r="E1089" s="2"/>
      <c r="F1089" s="2"/>
      <c r="G1089" s="5"/>
      <c r="H1089" s="5"/>
      <c r="I1089" s="4"/>
      <c r="T1089" s="2"/>
      <c r="X1089" s="2"/>
      <c r="AE1089" s="2"/>
      <c r="AH1089" s="2"/>
      <c r="AI1089" s="2"/>
      <c r="AJ1089" s="15"/>
      <c r="AK1089" s="2"/>
      <c r="AL1089" s="2"/>
      <c r="AO1089" s="2"/>
      <c r="AP1089" s="2"/>
      <c r="AS1089" s="23"/>
      <c r="AT1089" s="23"/>
      <c r="AU1089" s="3"/>
      <c r="AZ1089" s="2"/>
      <c r="BA1089" s="4"/>
    </row>
    <row r="1090" spans="2:53" x14ac:dyDescent="0.25">
      <c r="B1090" s="4"/>
      <c r="D1090" s="2"/>
      <c r="E1090" s="2"/>
      <c r="F1090" s="2"/>
      <c r="G1090" s="5"/>
      <c r="H1090" s="5"/>
      <c r="I1090" s="4"/>
      <c r="T1090" s="2"/>
      <c r="X1090" s="2"/>
      <c r="AE1090" s="2"/>
      <c r="AH1090" s="2"/>
      <c r="AI1090" s="2"/>
      <c r="AJ1090" s="15"/>
      <c r="AK1090" s="2"/>
      <c r="AL1090" s="2"/>
      <c r="AO1090" s="2"/>
      <c r="AP1090" s="2"/>
      <c r="AS1090" s="23"/>
      <c r="AT1090" s="23"/>
      <c r="AU1090" s="3"/>
      <c r="AZ1090" s="2"/>
      <c r="BA1090" s="4"/>
    </row>
    <row r="1091" spans="2:53" x14ac:dyDescent="0.25">
      <c r="B1091" s="4"/>
      <c r="D1091" s="2"/>
      <c r="E1091" s="2"/>
      <c r="F1091" s="2"/>
      <c r="G1091" s="5"/>
      <c r="H1091" s="5"/>
      <c r="I1091" s="4"/>
      <c r="T1091" s="2"/>
      <c r="X1091" s="2"/>
      <c r="AE1091" s="2"/>
      <c r="AH1091" s="2"/>
      <c r="AI1091" s="2"/>
      <c r="AJ1091" s="15"/>
      <c r="AK1091" s="2"/>
      <c r="AL1091" s="2"/>
      <c r="AO1091" s="2"/>
      <c r="AP1091" s="2"/>
      <c r="AS1091" s="23"/>
      <c r="AT1091" s="23"/>
      <c r="AU1091" s="3"/>
      <c r="AZ1091" s="2"/>
      <c r="BA1091" s="4"/>
    </row>
    <row r="1092" spans="2:53" x14ac:dyDescent="0.25">
      <c r="B1092" s="4"/>
      <c r="D1092" s="2"/>
      <c r="E1092" s="2"/>
      <c r="F1092" s="2"/>
      <c r="G1092" s="5"/>
      <c r="H1092" s="5"/>
      <c r="I1092" s="4"/>
      <c r="T1092" s="2"/>
      <c r="X1092" s="2"/>
      <c r="AE1092" s="2"/>
      <c r="AH1092" s="2"/>
      <c r="AI1092" s="2"/>
      <c r="AJ1092" s="15"/>
      <c r="AK1092" s="2"/>
      <c r="AL1092" s="2"/>
      <c r="AO1092" s="2"/>
      <c r="AP1092" s="2"/>
      <c r="AS1092" s="23"/>
      <c r="AT1092" s="23"/>
      <c r="AU1092" s="3"/>
      <c r="AZ1092" s="2"/>
      <c r="BA1092" s="4"/>
    </row>
    <row r="1093" spans="2:53" x14ac:dyDescent="0.25">
      <c r="B1093" s="4"/>
      <c r="D1093" s="2"/>
      <c r="E1093" s="2"/>
      <c r="F1093" s="2"/>
      <c r="G1093" s="5"/>
      <c r="H1093" s="5"/>
      <c r="I1093" s="4"/>
      <c r="T1093" s="2"/>
      <c r="X1093" s="2"/>
      <c r="AE1093" s="2"/>
      <c r="AH1093" s="2"/>
      <c r="AI1093" s="2"/>
      <c r="AJ1093" s="15"/>
      <c r="AK1093" s="2"/>
      <c r="AL1093" s="2"/>
      <c r="AO1093" s="2"/>
      <c r="AP1093" s="2"/>
      <c r="AS1093" s="23"/>
      <c r="AT1093" s="23"/>
      <c r="AU1093" s="3"/>
      <c r="AZ1093" s="2"/>
      <c r="BA1093" s="4"/>
    </row>
    <row r="1094" spans="2:53" x14ac:dyDescent="0.25">
      <c r="B1094" s="4"/>
      <c r="D1094" s="2"/>
      <c r="E1094" s="2"/>
      <c r="F1094" s="2"/>
      <c r="G1094" s="5"/>
      <c r="H1094" s="5"/>
      <c r="I1094" s="4"/>
      <c r="T1094" s="2"/>
      <c r="X1094" s="2"/>
      <c r="AE1094" s="2"/>
      <c r="AH1094" s="2"/>
      <c r="AI1094" s="2"/>
      <c r="AJ1094" s="15"/>
      <c r="AK1094" s="2"/>
      <c r="AL1094" s="2"/>
      <c r="AO1094" s="2"/>
      <c r="AP1094" s="2"/>
      <c r="AS1094" s="23"/>
      <c r="AT1094" s="23"/>
      <c r="AU1094" s="3"/>
      <c r="AZ1094" s="2"/>
      <c r="BA1094" s="4"/>
    </row>
    <row r="1095" spans="2:53" x14ac:dyDescent="0.25">
      <c r="B1095" s="4"/>
      <c r="D1095" s="2"/>
      <c r="E1095" s="2"/>
      <c r="F1095" s="2"/>
      <c r="G1095" s="5"/>
      <c r="H1095" s="5"/>
      <c r="I1095" s="4"/>
      <c r="T1095" s="2"/>
      <c r="X1095" s="2"/>
      <c r="AE1095" s="2"/>
      <c r="AH1095" s="2"/>
      <c r="AI1095" s="2"/>
      <c r="AJ1095" s="15"/>
      <c r="AK1095" s="2"/>
      <c r="AL1095" s="2"/>
      <c r="AO1095" s="2"/>
      <c r="AP1095" s="2"/>
      <c r="AS1095" s="23"/>
      <c r="AT1095" s="23"/>
      <c r="AU1095" s="3"/>
      <c r="AZ1095" s="2"/>
      <c r="BA1095" s="4"/>
    </row>
    <row r="1096" spans="2:53" x14ac:dyDescent="0.25">
      <c r="B1096" s="4"/>
      <c r="D1096" s="2"/>
      <c r="E1096" s="2"/>
      <c r="F1096" s="2"/>
      <c r="G1096" s="5"/>
      <c r="H1096" s="5"/>
      <c r="I1096" s="4"/>
      <c r="T1096" s="2"/>
      <c r="X1096" s="2"/>
      <c r="AE1096" s="2"/>
      <c r="AH1096" s="2"/>
      <c r="AI1096" s="2"/>
      <c r="AJ1096" s="15"/>
      <c r="AK1096" s="2"/>
      <c r="AL1096" s="2"/>
      <c r="AO1096" s="2"/>
      <c r="AP1096" s="2"/>
      <c r="AS1096" s="23"/>
      <c r="AT1096" s="23"/>
      <c r="AU1096" s="3"/>
      <c r="AZ1096" s="2"/>
      <c r="BA1096" s="4"/>
    </row>
    <row r="1097" spans="2:53" x14ac:dyDescent="0.25">
      <c r="B1097" s="4"/>
      <c r="D1097" s="2"/>
      <c r="E1097" s="2"/>
      <c r="F1097" s="2"/>
      <c r="G1097" s="5"/>
      <c r="H1097" s="5"/>
      <c r="I1097" s="4"/>
      <c r="T1097" s="2"/>
      <c r="X1097" s="2"/>
      <c r="AE1097" s="2"/>
      <c r="AH1097" s="2"/>
      <c r="AI1097" s="2"/>
      <c r="AJ1097" s="15"/>
      <c r="AK1097" s="2"/>
      <c r="AL1097" s="2"/>
      <c r="AO1097" s="2"/>
      <c r="AP1097" s="2"/>
      <c r="AS1097" s="23"/>
      <c r="AT1097" s="23"/>
      <c r="AU1097" s="3"/>
      <c r="AZ1097" s="2"/>
      <c r="BA1097" s="4"/>
    </row>
    <row r="1098" spans="2:53" x14ac:dyDescent="0.25">
      <c r="B1098" s="4"/>
      <c r="D1098" s="2"/>
      <c r="E1098" s="2"/>
      <c r="F1098" s="2"/>
      <c r="G1098" s="5"/>
      <c r="H1098" s="5"/>
      <c r="I1098" s="4"/>
      <c r="T1098" s="2"/>
      <c r="X1098" s="2"/>
      <c r="AE1098" s="2"/>
      <c r="AH1098" s="2"/>
      <c r="AI1098" s="2"/>
      <c r="AJ1098" s="15"/>
      <c r="AK1098" s="2"/>
      <c r="AL1098" s="2"/>
      <c r="AO1098" s="2"/>
      <c r="AP1098" s="2"/>
      <c r="AS1098" s="23"/>
      <c r="AT1098" s="23"/>
      <c r="AU1098" s="3"/>
      <c r="AZ1098" s="2"/>
      <c r="BA1098" s="4"/>
    </row>
    <row r="1099" spans="2:53" x14ac:dyDescent="0.25">
      <c r="B1099" s="4"/>
      <c r="D1099" s="2"/>
      <c r="E1099" s="2"/>
      <c r="F1099" s="2"/>
      <c r="G1099" s="5"/>
      <c r="H1099" s="5"/>
      <c r="I1099" s="4"/>
      <c r="T1099" s="2"/>
      <c r="X1099" s="2"/>
      <c r="AE1099" s="2"/>
      <c r="AH1099" s="2"/>
      <c r="AI1099" s="2"/>
      <c r="AJ1099" s="15"/>
      <c r="AK1099" s="2"/>
      <c r="AL1099" s="2"/>
      <c r="AO1099" s="2"/>
      <c r="AP1099" s="2"/>
      <c r="AS1099" s="23"/>
      <c r="AT1099" s="23"/>
      <c r="AU1099" s="3"/>
      <c r="AZ1099" s="2"/>
      <c r="BA1099" s="4"/>
    </row>
    <row r="1100" spans="2:53" x14ac:dyDescent="0.25">
      <c r="B1100" s="4"/>
      <c r="D1100" s="2"/>
      <c r="E1100" s="2"/>
      <c r="F1100" s="2"/>
      <c r="G1100" s="5"/>
      <c r="H1100" s="5"/>
      <c r="I1100" s="4"/>
      <c r="T1100" s="2"/>
      <c r="X1100" s="2"/>
      <c r="AE1100" s="2"/>
      <c r="AH1100" s="2"/>
      <c r="AI1100" s="2"/>
      <c r="AJ1100" s="15"/>
      <c r="AK1100" s="2"/>
      <c r="AL1100" s="2"/>
      <c r="AO1100" s="2"/>
      <c r="AP1100" s="2"/>
      <c r="AS1100" s="23"/>
      <c r="AT1100" s="23"/>
      <c r="AU1100" s="3"/>
      <c r="AZ1100" s="2"/>
      <c r="BA1100" s="4"/>
    </row>
    <row r="1101" spans="2:53" x14ac:dyDescent="0.25">
      <c r="B1101" s="4"/>
      <c r="D1101" s="2"/>
      <c r="E1101" s="2"/>
      <c r="F1101" s="2"/>
      <c r="G1101" s="5"/>
      <c r="H1101" s="5"/>
      <c r="I1101" s="4"/>
      <c r="T1101" s="2"/>
      <c r="X1101" s="2"/>
      <c r="AE1101" s="2"/>
      <c r="AH1101" s="2"/>
      <c r="AI1101" s="2"/>
      <c r="AJ1101" s="15"/>
      <c r="AK1101" s="2"/>
      <c r="AL1101" s="2"/>
      <c r="AO1101" s="2"/>
      <c r="AP1101" s="2"/>
      <c r="AS1101" s="23"/>
      <c r="AT1101" s="23"/>
      <c r="AU1101" s="3"/>
      <c r="AZ1101" s="2"/>
      <c r="BA1101" s="4"/>
    </row>
    <row r="1102" spans="2:53" x14ac:dyDescent="0.25">
      <c r="B1102" s="4"/>
      <c r="D1102" s="2"/>
      <c r="E1102" s="2"/>
      <c r="F1102" s="2"/>
      <c r="G1102" s="5"/>
      <c r="H1102" s="5"/>
      <c r="I1102" s="4"/>
      <c r="T1102" s="2"/>
      <c r="X1102" s="2"/>
      <c r="AE1102" s="2"/>
      <c r="AH1102" s="2"/>
      <c r="AI1102" s="2"/>
      <c r="AJ1102" s="15"/>
      <c r="AK1102" s="2"/>
      <c r="AL1102" s="2"/>
      <c r="AO1102" s="2"/>
      <c r="AP1102" s="2"/>
      <c r="AS1102" s="23"/>
      <c r="AT1102" s="23"/>
      <c r="AU1102" s="3"/>
      <c r="AZ1102" s="2"/>
      <c r="BA1102" s="4"/>
    </row>
    <row r="1103" spans="2:53" x14ac:dyDescent="0.25">
      <c r="B1103" s="4"/>
      <c r="D1103" s="2"/>
      <c r="E1103" s="2"/>
      <c r="F1103" s="2"/>
      <c r="G1103" s="5"/>
      <c r="H1103" s="5"/>
      <c r="I1103" s="4"/>
      <c r="T1103" s="2"/>
      <c r="X1103" s="2"/>
      <c r="AE1103" s="2"/>
      <c r="AH1103" s="2"/>
      <c r="AI1103" s="2"/>
      <c r="AJ1103" s="15"/>
      <c r="AK1103" s="2"/>
      <c r="AL1103" s="2"/>
      <c r="AO1103" s="2"/>
      <c r="AP1103" s="2"/>
      <c r="AS1103" s="23"/>
      <c r="AT1103" s="23"/>
      <c r="AU1103" s="3"/>
      <c r="AZ1103" s="2"/>
      <c r="BA1103" s="4"/>
    </row>
    <row r="1104" spans="2:53" x14ac:dyDescent="0.25">
      <c r="B1104" s="4"/>
      <c r="D1104" s="2"/>
      <c r="E1104" s="2"/>
      <c r="F1104" s="2"/>
      <c r="G1104" s="5"/>
      <c r="H1104" s="5"/>
      <c r="I1104" s="4"/>
      <c r="T1104" s="2"/>
      <c r="X1104" s="2"/>
      <c r="AE1104" s="2"/>
      <c r="AH1104" s="2"/>
      <c r="AI1104" s="2"/>
      <c r="AJ1104" s="15"/>
      <c r="AK1104" s="2"/>
      <c r="AL1104" s="2"/>
      <c r="AO1104" s="2"/>
      <c r="AP1104" s="2"/>
      <c r="AS1104" s="23"/>
      <c r="AT1104" s="23"/>
      <c r="AU1104" s="3"/>
      <c r="AZ1104" s="2"/>
      <c r="BA1104" s="4"/>
    </row>
    <row r="1105" spans="2:53" x14ac:dyDescent="0.25">
      <c r="B1105" s="4"/>
      <c r="D1105" s="2"/>
      <c r="E1105" s="2"/>
      <c r="F1105" s="2"/>
      <c r="G1105" s="5"/>
      <c r="H1105" s="5"/>
      <c r="I1105" s="4"/>
      <c r="T1105" s="2"/>
      <c r="X1105" s="2"/>
      <c r="AE1105" s="2"/>
      <c r="AH1105" s="2"/>
      <c r="AI1105" s="2"/>
      <c r="AJ1105" s="15"/>
      <c r="AK1105" s="2"/>
      <c r="AL1105" s="2"/>
      <c r="AO1105" s="2"/>
      <c r="AP1105" s="2"/>
      <c r="AS1105" s="23"/>
      <c r="AT1105" s="23"/>
      <c r="AU1105" s="3"/>
      <c r="AZ1105" s="2"/>
      <c r="BA1105" s="4"/>
    </row>
    <row r="1106" spans="2:53" x14ac:dyDescent="0.25">
      <c r="B1106" s="4"/>
      <c r="D1106" s="2"/>
      <c r="E1106" s="2"/>
      <c r="F1106" s="2"/>
      <c r="G1106" s="5"/>
      <c r="H1106" s="5"/>
      <c r="I1106" s="4"/>
      <c r="T1106" s="2"/>
      <c r="X1106" s="2"/>
      <c r="AE1106" s="2"/>
      <c r="AH1106" s="2"/>
      <c r="AI1106" s="2"/>
      <c r="AJ1106" s="15"/>
      <c r="AK1106" s="2"/>
      <c r="AL1106" s="2"/>
      <c r="AO1106" s="2"/>
      <c r="AP1106" s="2"/>
      <c r="AS1106" s="23"/>
      <c r="AT1106" s="23"/>
      <c r="AU1106" s="3"/>
      <c r="AZ1106" s="2"/>
      <c r="BA1106" s="4"/>
    </row>
    <row r="1107" spans="2:53" x14ac:dyDescent="0.25">
      <c r="B1107" s="4"/>
      <c r="D1107" s="2"/>
      <c r="E1107" s="2"/>
      <c r="F1107" s="2"/>
      <c r="G1107" s="5"/>
      <c r="H1107" s="5"/>
      <c r="I1107" s="4"/>
      <c r="T1107" s="2"/>
      <c r="X1107" s="2"/>
      <c r="AE1107" s="2"/>
      <c r="AH1107" s="2"/>
      <c r="AI1107" s="2"/>
      <c r="AJ1107" s="15"/>
      <c r="AK1107" s="2"/>
      <c r="AL1107" s="2"/>
      <c r="AO1107" s="2"/>
      <c r="AP1107" s="2"/>
      <c r="AS1107" s="23"/>
      <c r="AT1107" s="23"/>
      <c r="AU1107" s="3"/>
      <c r="AZ1107" s="2"/>
      <c r="BA1107" s="4"/>
    </row>
    <row r="1108" spans="2:53" x14ac:dyDescent="0.25">
      <c r="B1108" s="4"/>
      <c r="D1108" s="2"/>
      <c r="E1108" s="2"/>
      <c r="F1108" s="2"/>
      <c r="G1108" s="5"/>
      <c r="H1108" s="5"/>
      <c r="I1108" s="4"/>
      <c r="T1108" s="2"/>
      <c r="X1108" s="2"/>
      <c r="AE1108" s="2"/>
      <c r="AH1108" s="2"/>
      <c r="AI1108" s="2"/>
      <c r="AJ1108" s="15"/>
      <c r="AK1108" s="2"/>
      <c r="AL1108" s="2"/>
      <c r="AO1108" s="2"/>
      <c r="AP1108" s="2"/>
      <c r="AS1108" s="23"/>
      <c r="AT1108" s="23"/>
      <c r="AU1108" s="3"/>
      <c r="AZ1108" s="2"/>
      <c r="BA1108" s="4"/>
    </row>
    <row r="1109" spans="2:53" x14ac:dyDescent="0.25">
      <c r="B1109" s="4"/>
      <c r="D1109" s="2"/>
      <c r="E1109" s="2"/>
      <c r="F1109" s="2"/>
      <c r="G1109" s="5"/>
      <c r="H1109" s="5"/>
      <c r="I1109" s="4"/>
      <c r="T1109" s="2"/>
      <c r="X1109" s="2"/>
      <c r="AE1109" s="2"/>
      <c r="AH1109" s="2"/>
      <c r="AI1109" s="2"/>
      <c r="AJ1109" s="15"/>
      <c r="AK1109" s="2"/>
      <c r="AL1109" s="2"/>
      <c r="AO1109" s="2"/>
      <c r="AP1109" s="2"/>
      <c r="AS1109" s="23"/>
      <c r="AT1109" s="23"/>
      <c r="AU1109" s="3"/>
      <c r="AZ1109" s="2"/>
      <c r="BA1109" s="4"/>
    </row>
    <row r="1110" spans="2:53" x14ac:dyDescent="0.25">
      <c r="B1110" s="4"/>
      <c r="D1110" s="2"/>
      <c r="E1110" s="2"/>
      <c r="F1110" s="2"/>
      <c r="G1110" s="5"/>
      <c r="H1110" s="5"/>
      <c r="I1110" s="4"/>
      <c r="T1110" s="2"/>
      <c r="X1110" s="2"/>
      <c r="AE1110" s="2"/>
      <c r="AH1110" s="2"/>
      <c r="AI1110" s="2"/>
      <c r="AJ1110" s="15"/>
      <c r="AK1110" s="2"/>
      <c r="AL1110" s="2"/>
      <c r="AO1110" s="2"/>
      <c r="AP1110" s="2"/>
      <c r="AS1110" s="23"/>
      <c r="AT1110" s="23"/>
      <c r="AU1110" s="3"/>
      <c r="AZ1110" s="2"/>
      <c r="BA1110" s="4"/>
    </row>
    <row r="1111" spans="2:53" x14ac:dyDescent="0.25">
      <c r="B1111" s="4"/>
      <c r="D1111" s="2"/>
      <c r="E1111" s="2"/>
      <c r="F1111" s="2"/>
      <c r="G1111" s="5"/>
      <c r="H1111" s="5"/>
      <c r="I1111" s="4"/>
      <c r="T1111" s="2"/>
      <c r="X1111" s="2"/>
      <c r="AE1111" s="2"/>
      <c r="AH1111" s="2"/>
      <c r="AI1111" s="2"/>
      <c r="AJ1111" s="15"/>
      <c r="AK1111" s="2"/>
      <c r="AL1111" s="2"/>
      <c r="AO1111" s="2"/>
      <c r="AP1111" s="2"/>
      <c r="AS1111" s="23"/>
      <c r="AT1111" s="23"/>
      <c r="AU1111" s="3"/>
      <c r="AZ1111" s="2"/>
      <c r="BA1111" s="4"/>
    </row>
    <row r="1112" spans="2:53" x14ac:dyDescent="0.25">
      <c r="B1112" s="4"/>
      <c r="D1112" s="2"/>
      <c r="E1112" s="2"/>
      <c r="F1112" s="2"/>
      <c r="G1112" s="5"/>
      <c r="H1112" s="5"/>
      <c r="I1112" s="4"/>
      <c r="T1112" s="2"/>
      <c r="X1112" s="2"/>
      <c r="AE1112" s="2"/>
      <c r="AH1112" s="2"/>
      <c r="AI1112" s="2"/>
      <c r="AJ1112" s="15"/>
      <c r="AK1112" s="2"/>
      <c r="AL1112" s="2"/>
      <c r="AO1112" s="2"/>
      <c r="AP1112" s="2"/>
      <c r="AS1112" s="23"/>
      <c r="AT1112" s="23"/>
      <c r="AU1112" s="3"/>
      <c r="AZ1112" s="2"/>
      <c r="BA1112" s="4"/>
    </row>
    <row r="1113" spans="2:53" x14ac:dyDescent="0.25">
      <c r="B1113" s="4"/>
      <c r="D1113" s="2"/>
      <c r="E1113" s="2"/>
      <c r="F1113" s="2"/>
      <c r="G1113" s="5"/>
      <c r="H1113" s="5"/>
      <c r="I1113" s="4"/>
      <c r="T1113" s="2"/>
      <c r="X1113" s="2"/>
      <c r="AE1113" s="2"/>
      <c r="AH1113" s="2"/>
      <c r="AI1113" s="2"/>
      <c r="AJ1113" s="15"/>
      <c r="AK1113" s="2"/>
      <c r="AL1113" s="2"/>
      <c r="AO1113" s="2"/>
      <c r="AP1113" s="2"/>
      <c r="AS1113" s="23"/>
      <c r="AT1113" s="23"/>
      <c r="AU1113" s="3"/>
      <c r="AZ1113" s="2"/>
      <c r="BA1113" s="4"/>
    </row>
    <row r="1114" spans="2:53" x14ac:dyDescent="0.25">
      <c r="B1114" s="4"/>
      <c r="D1114" s="2"/>
      <c r="E1114" s="2"/>
      <c r="F1114" s="2"/>
      <c r="G1114" s="5"/>
      <c r="H1114" s="5"/>
      <c r="I1114" s="4"/>
      <c r="T1114" s="2"/>
      <c r="X1114" s="2"/>
      <c r="AE1114" s="2"/>
      <c r="AH1114" s="2"/>
      <c r="AI1114" s="2"/>
      <c r="AJ1114" s="15"/>
      <c r="AK1114" s="2"/>
      <c r="AL1114" s="2"/>
      <c r="AO1114" s="2"/>
      <c r="AP1114" s="2"/>
      <c r="AS1114" s="23"/>
      <c r="AT1114" s="23"/>
      <c r="AU1114" s="3"/>
      <c r="AZ1114" s="2"/>
      <c r="BA1114" s="4"/>
    </row>
    <row r="1115" spans="2:53" x14ac:dyDescent="0.25">
      <c r="B1115" s="4"/>
      <c r="D1115" s="2"/>
      <c r="E1115" s="2"/>
      <c r="F1115" s="2"/>
      <c r="G1115" s="5"/>
      <c r="H1115" s="5"/>
      <c r="I1115" s="4"/>
      <c r="T1115" s="2"/>
      <c r="X1115" s="2"/>
      <c r="AE1115" s="2"/>
      <c r="AH1115" s="2"/>
      <c r="AI1115" s="2"/>
      <c r="AJ1115" s="15"/>
      <c r="AK1115" s="2"/>
      <c r="AL1115" s="2"/>
      <c r="AO1115" s="2"/>
      <c r="AP1115" s="2"/>
      <c r="AS1115" s="23"/>
      <c r="AT1115" s="23"/>
      <c r="AU1115" s="3"/>
      <c r="AZ1115" s="2"/>
      <c r="BA1115" s="4"/>
    </row>
    <row r="1116" spans="2:53" x14ac:dyDescent="0.25">
      <c r="B1116" s="4"/>
      <c r="D1116" s="2"/>
      <c r="E1116" s="2"/>
      <c r="F1116" s="2"/>
      <c r="G1116" s="5"/>
      <c r="H1116" s="5"/>
      <c r="I1116" s="4"/>
      <c r="T1116" s="2"/>
      <c r="X1116" s="2"/>
      <c r="AE1116" s="2"/>
      <c r="AH1116" s="2"/>
      <c r="AI1116" s="2"/>
      <c r="AJ1116" s="15"/>
      <c r="AK1116" s="2"/>
      <c r="AL1116" s="2"/>
      <c r="AO1116" s="2"/>
      <c r="AP1116" s="2"/>
      <c r="AS1116" s="23"/>
      <c r="AT1116" s="23"/>
      <c r="AU1116" s="3"/>
      <c r="AZ1116" s="2"/>
      <c r="BA1116" s="4"/>
    </row>
    <row r="1117" spans="2:53" x14ac:dyDescent="0.25">
      <c r="B1117" s="4"/>
      <c r="D1117" s="2"/>
      <c r="E1117" s="2"/>
      <c r="F1117" s="2"/>
      <c r="G1117" s="5"/>
      <c r="H1117" s="5"/>
      <c r="I1117" s="4"/>
      <c r="T1117" s="2"/>
      <c r="X1117" s="2"/>
      <c r="AE1117" s="2"/>
      <c r="AH1117" s="2"/>
      <c r="AI1117" s="2"/>
      <c r="AJ1117" s="15"/>
      <c r="AK1117" s="2"/>
      <c r="AL1117" s="2"/>
      <c r="AO1117" s="2"/>
      <c r="AP1117" s="2"/>
      <c r="AS1117" s="23"/>
      <c r="AT1117" s="23"/>
      <c r="AU1117" s="3"/>
      <c r="AZ1117" s="2"/>
      <c r="BA1117" s="4"/>
    </row>
    <row r="1118" spans="2:53" x14ac:dyDescent="0.25">
      <c r="B1118" s="4"/>
      <c r="D1118" s="2"/>
      <c r="E1118" s="2"/>
      <c r="F1118" s="2"/>
      <c r="G1118" s="5"/>
      <c r="H1118" s="5"/>
      <c r="I1118" s="4"/>
      <c r="T1118" s="2"/>
      <c r="X1118" s="2"/>
      <c r="AE1118" s="2"/>
      <c r="AH1118" s="2"/>
      <c r="AI1118" s="2"/>
      <c r="AJ1118" s="15"/>
      <c r="AK1118" s="2"/>
      <c r="AL1118" s="2"/>
      <c r="AO1118" s="2"/>
      <c r="AP1118" s="2"/>
      <c r="AS1118" s="23"/>
      <c r="AT1118" s="23"/>
      <c r="AU1118" s="3"/>
      <c r="AZ1118" s="2"/>
      <c r="BA1118" s="4"/>
    </row>
    <row r="1119" spans="2:53" x14ac:dyDescent="0.25">
      <c r="B1119" s="4"/>
      <c r="D1119" s="2"/>
      <c r="E1119" s="2"/>
      <c r="F1119" s="2"/>
      <c r="G1119" s="5"/>
      <c r="H1119" s="5"/>
      <c r="I1119" s="4"/>
      <c r="T1119" s="2"/>
      <c r="X1119" s="2"/>
      <c r="AE1119" s="2"/>
      <c r="AH1119" s="2"/>
      <c r="AI1119" s="2"/>
      <c r="AJ1119" s="15"/>
      <c r="AK1119" s="2"/>
      <c r="AL1119" s="2"/>
      <c r="AO1119" s="2"/>
      <c r="AP1119" s="2"/>
      <c r="AS1119" s="23"/>
      <c r="AT1119" s="23"/>
      <c r="AU1119" s="3"/>
      <c r="AZ1119" s="2"/>
      <c r="BA1119" s="4"/>
    </row>
    <row r="1120" spans="2:53" x14ac:dyDescent="0.25">
      <c r="B1120" s="4"/>
      <c r="D1120" s="2"/>
      <c r="E1120" s="2"/>
      <c r="F1120" s="2"/>
      <c r="G1120" s="5"/>
      <c r="H1120" s="5"/>
      <c r="I1120" s="4"/>
      <c r="T1120" s="2"/>
      <c r="X1120" s="2"/>
      <c r="AE1120" s="2"/>
      <c r="AH1120" s="2"/>
      <c r="AI1120" s="2"/>
      <c r="AJ1120" s="15"/>
      <c r="AK1120" s="2"/>
      <c r="AL1120" s="2"/>
      <c r="AO1120" s="2"/>
      <c r="AP1120" s="2"/>
      <c r="AS1120" s="23"/>
      <c r="AT1120" s="23"/>
      <c r="AU1120" s="3"/>
      <c r="AZ1120" s="2"/>
      <c r="BA1120" s="4"/>
    </row>
    <row r="1121" spans="2:53" x14ac:dyDescent="0.25">
      <c r="B1121" s="4"/>
      <c r="D1121" s="2"/>
      <c r="E1121" s="2"/>
      <c r="F1121" s="2"/>
      <c r="G1121" s="5"/>
      <c r="H1121" s="5"/>
      <c r="I1121" s="4"/>
      <c r="T1121" s="2"/>
      <c r="X1121" s="2"/>
      <c r="AE1121" s="2"/>
      <c r="AH1121" s="2"/>
      <c r="AI1121" s="2"/>
      <c r="AJ1121" s="15"/>
      <c r="AK1121" s="2"/>
      <c r="AL1121" s="2"/>
      <c r="AO1121" s="2"/>
      <c r="AP1121" s="2"/>
      <c r="AS1121" s="23"/>
      <c r="AT1121" s="23"/>
      <c r="AU1121" s="3"/>
      <c r="AZ1121" s="2"/>
      <c r="BA1121" s="4"/>
    </row>
    <row r="1122" spans="2:53" x14ac:dyDescent="0.25">
      <c r="B1122" s="4"/>
      <c r="D1122" s="2"/>
      <c r="E1122" s="2"/>
      <c r="F1122" s="2"/>
      <c r="G1122" s="5"/>
      <c r="H1122" s="5"/>
      <c r="I1122" s="4"/>
      <c r="T1122" s="2"/>
      <c r="X1122" s="2"/>
      <c r="AE1122" s="2"/>
      <c r="AH1122" s="2"/>
      <c r="AI1122" s="2"/>
      <c r="AJ1122" s="15"/>
      <c r="AK1122" s="2"/>
      <c r="AL1122" s="2"/>
      <c r="AO1122" s="2"/>
      <c r="AP1122" s="2"/>
      <c r="AS1122" s="23"/>
      <c r="AT1122" s="23"/>
      <c r="AU1122" s="3"/>
      <c r="AZ1122" s="2"/>
      <c r="BA1122" s="4"/>
    </row>
    <row r="1123" spans="2:53" x14ac:dyDescent="0.25">
      <c r="B1123" s="4"/>
      <c r="D1123" s="2"/>
      <c r="E1123" s="2"/>
      <c r="F1123" s="2"/>
      <c r="G1123" s="5"/>
      <c r="H1123" s="5"/>
      <c r="I1123" s="4"/>
      <c r="T1123" s="2"/>
      <c r="X1123" s="2"/>
      <c r="AE1123" s="2"/>
      <c r="AH1123" s="2"/>
      <c r="AI1123" s="2"/>
      <c r="AJ1123" s="15"/>
      <c r="AK1123" s="2"/>
      <c r="AL1123" s="2"/>
      <c r="AO1123" s="2"/>
      <c r="AP1123" s="2"/>
      <c r="AS1123" s="23"/>
      <c r="AT1123" s="23"/>
      <c r="AU1123" s="3"/>
      <c r="AZ1123" s="2"/>
      <c r="BA1123" s="4"/>
    </row>
    <row r="1124" spans="2:53" x14ac:dyDescent="0.25">
      <c r="B1124" s="4"/>
      <c r="D1124" s="2"/>
      <c r="E1124" s="2"/>
      <c r="F1124" s="2"/>
      <c r="G1124" s="5"/>
      <c r="H1124" s="5"/>
      <c r="I1124" s="4"/>
      <c r="T1124" s="2"/>
      <c r="X1124" s="2"/>
      <c r="AE1124" s="2"/>
      <c r="AH1124" s="2"/>
      <c r="AI1124" s="2"/>
      <c r="AJ1124" s="15"/>
      <c r="AK1124" s="2"/>
      <c r="AL1124" s="2"/>
      <c r="AO1124" s="2"/>
      <c r="AP1124" s="2"/>
      <c r="AS1124" s="23"/>
      <c r="AT1124" s="23"/>
      <c r="AU1124" s="3"/>
      <c r="AZ1124" s="2"/>
      <c r="BA1124" s="4"/>
    </row>
    <row r="1125" spans="2:53" x14ac:dyDescent="0.25">
      <c r="B1125" s="4"/>
      <c r="D1125" s="2"/>
      <c r="E1125" s="2"/>
      <c r="F1125" s="2"/>
      <c r="G1125" s="5"/>
      <c r="H1125" s="5"/>
      <c r="I1125" s="4"/>
      <c r="T1125" s="2"/>
      <c r="X1125" s="2"/>
      <c r="AE1125" s="2"/>
      <c r="AH1125" s="2"/>
      <c r="AI1125" s="2"/>
      <c r="AJ1125" s="15"/>
      <c r="AK1125" s="2"/>
      <c r="AL1125" s="2"/>
      <c r="AO1125" s="2"/>
      <c r="AP1125" s="2"/>
      <c r="AS1125" s="23"/>
      <c r="AT1125" s="23"/>
      <c r="AU1125" s="3"/>
      <c r="AZ1125" s="2"/>
      <c r="BA1125" s="4"/>
    </row>
    <row r="1126" spans="2:53" x14ac:dyDescent="0.25">
      <c r="B1126" s="4"/>
      <c r="D1126" s="2"/>
      <c r="E1126" s="2"/>
      <c r="F1126" s="2"/>
      <c r="G1126" s="5"/>
      <c r="H1126" s="5"/>
      <c r="I1126" s="4"/>
      <c r="T1126" s="2"/>
      <c r="X1126" s="2"/>
      <c r="AE1126" s="2"/>
      <c r="AH1126" s="2"/>
      <c r="AI1126" s="2"/>
      <c r="AJ1126" s="15"/>
      <c r="AK1126" s="2"/>
      <c r="AL1126" s="2"/>
      <c r="AO1126" s="2"/>
      <c r="AP1126" s="2"/>
      <c r="AS1126" s="23"/>
      <c r="AT1126" s="23"/>
      <c r="AU1126" s="3"/>
      <c r="AZ1126" s="2"/>
      <c r="BA1126" s="4"/>
    </row>
    <row r="1127" spans="2:53" x14ac:dyDescent="0.25">
      <c r="B1127" s="4"/>
      <c r="D1127" s="2"/>
      <c r="E1127" s="2"/>
      <c r="F1127" s="2"/>
      <c r="G1127" s="5"/>
      <c r="H1127" s="5"/>
      <c r="I1127" s="4"/>
      <c r="T1127" s="2"/>
      <c r="X1127" s="2"/>
      <c r="AE1127" s="2"/>
      <c r="AH1127" s="2"/>
      <c r="AI1127" s="2"/>
      <c r="AJ1127" s="15"/>
      <c r="AK1127" s="2"/>
      <c r="AL1127" s="2"/>
      <c r="AO1127" s="2"/>
      <c r="AP1127" s="2"/>
      <c r="AS1127" s="23"/>
      <c r="AT1127" s="23"/>
      <c r="AU1127" s="3"/>
      <c r="AZ1127" s="2"/>
      <c r="BA1127" s="4"/>
    </row>
    <row r="1128" spans="2:53" x14ac:dyDescent="0.25">
      <c r="B1128" s="4"/>
      <c r="D1128" s="2"/>
      <c r="E1128" s="2"/>
      <c r="F1128" s="2"/>
      <c r="G1128" s="5"/>
      <c r="H1128" s="5"/>
      <c r="I1128" s="4"/>
      <c r="T1128" s="2"/>
      <c r="X1128" s="2"/>
      <c r="AE1128" s="2"/>
      <c r="AH1128" s="2"/>
      <c r="AI1128" s="2"/>
      <c r="AJ1128" s="15"/>
      <c r="AK1128" s="2"/>
      <c r="AL1128" s="2"/>
      <c r="AO1128" s="2"/>
      <c r="AP1128" s="2"/>
      <c r="AS1128" s="23"/>
      <c r="AT1128" s="23"/>
      <c r="AU1128" s="3"/>
      <c r="AZ1128" s="2"/>
      <c r="BA1128" s="4"/>
    </row>
    <row r="1129" spans="2:53" x14ac:dyDescent="0.25">
      <c r="B1129" s="4"/>
      <c r="D1129" s="2"/>
      <c r="E1129" s="2"/>
      <c r="F1129" s="2"/>
      <c r="G1129" s="5"/>
      <c r="H1129" s="5"/>
      <c r="I1129" s="4"/>
      <c r="T1129" s="2"/>
      <c r="X1129" s="2"/>
      <c r="AE1129" s="2"/>
      <c r="AH1129" s="2"/>
      <c r="AI1129" s="2"/>
      <c r="AJ1129" s="15"/>
      <c r="AK1129" s="2"/>
      <c r="AL1129" s="2"/>
      <c r="AO1129" s="2"/>
      <c r="AP1129" s="2"/>
      <c r="AS1129" s="23"/>
      <c r="AT1129" s="23"/>
      <c r="AU1129" s="3"/>
      <c r="AZ1129" s="2"/>
      <c r="BA1129" s="4"/>
    </row>
    <row r="1130" spans="2:53" x14ac:dyDescent="0.25">
      <c r="B1130" s="4"/>
      <c r="D1130" s="2"/>
      <c r="E1130" s="2"/>
      <c r="F1130" s="2"/>
      <c r="G1130" s="5"/>
      <c r="H1130" s="5"/>
      <c r="I1130" s="4"/>
      <c r="T1130" s="2"/>
      <c r="X1130" s="2"/>
      <c r="AE1130" s="2"/>
      <c r="AH1130" s="2"/>
      <c r="AI1130" s="2"/>
      <c r="AJ1130" s="15"/>
      <c r="AK1130" s="2"/>
      <c r="AL1130" s="2"/>
      <c r="AO1130" s="2"/>
      <c r="AP1130" s="2"/>
      <c r="AS1130" s="23"/>
      <c r="AT1130" s="23"/>
      <c r="AU1130" s="3"/>
      <c r="AZ1130" s="2"/>
      <c r="BA1130" s="4"/>
    </row>
    <row r="1131" spans="2:53" x14ac:dyDescent="0.25">
      <c r="B1131" s="4"/>
      <c r="D1131" s="2"/>
      <c r="E1131" s="2"/>
      <c r="F1131" s="2"/>
      <c r="G1131" s="5"/>
      <c r="H1131" s="5"/>
      <c r="I1131" s="4"/>
      <c r="T1131" s="2"/>
      <c r="X1131" s="2"/>
      <c r="AE1131" s="2"/>
      <c r="AH1131" s="2"/>
      <c r="AI1131" s="2"/>
      <c r="AJ1131" s="15"/>
      <c r="AK1131" s="2"/>
      <c r="AL1131" s="2"/>
      <c r="AO1131" s="2"/>
      <c r="AP1131" s="2"/>
      <c r="AS1131" s="23"/>
      <c r="AT1131" s="23"/>
      <c r="AU1131" s="3"/>
      <c r="AZ1131" s="2"/>
      <c r="BA1131" s="4"/>
    </row>
    <row r="1132" spans="2:53" x14ac:dyDescent="0.25">
      <c r="B1132" s="4"/>
      <c r="D1132" s="2"/>
      <c r="E1132" s="2"/>
      <c r="F1132" s="2"/>
      <c r="G1132" s="5"/>
      <c r="H1132" s="5"/>
      <c r="I1132" s="4"/>
      <c r="T1132" s="2"/>
      <c r="X1132" s="2"/>
      <c r="AE1132" s="2"/>
      <c r="AH1132" s="2"/>
      <c r="AI1132" s="2"/>
      <c r="AJ1132" s="15"/>
      <c r="AK1132" s="2"/>
      <c r="AL1132" s="2"/>
      <c r="AO1132" s="2"/>
      <c r="AP1132" s="2"/>
      <c r="AS1132" s="23"/>
      <c r="AT1132" s="23"/>
      <c r="AU1132" s="3"/>
      <c r="AZ1132" s="2"/>
      <c r="BA1132" s="4"/>
    </row>
    <row r="1133" spans="2:53" x14ac:dyDescent="0.25">
      <c r="B1133" s="4"/>
      <c r="D1133" s="2"/>
      <c r="E1133" s="2"/>
      <c r="F1133" s="2"/>
      <c r="G1133" s="5"/>
      <c r="H1133" s="5"/>
      <c r="I1133" s="4"/>
      <c r="T1133" s="2"/>
      <c r="X1133" s="2"/>
      <c r="AE1133" s="2"/>
      <c r="AH1133" s="2"/>
      <c r="AI1133" s="2"/>
      <c r="AJ1133" s="15"/>
      <c r="AK1133" s="2"/>
      <c r="AL1133" s="2"/>
      <c r="AO1133" s="2"/>
      <c r="AP1133" s="2"/>
      <c r="AS1133" s="23"/>
      <c r="AT1133" s="23"/>
      <c r="AU1133" s="3"/>
      <c r="AZ1133" s="2"/>
      <c r="BA1133" s="4"/>
    </row>
    <row r="1134" spans="2:53" x14ac:dyDescent="0.25">
      <c r="B1134" s="4"/>
      <c r="D1134" s="2"/>
      <c r="E1134" s="2"/>
      <c r="F1134" s="2"/>
      <c r="G1134" s="5"/>
      <c r="H1134" s="5"/>
      <c r="I1134" s="4"/>
      <c r="T1134" s="2"/>
      <c r="X1134" s="2"/>
      <c r="AE1134" s="2"/>
      <c r="AH1134" s="2"/>
      <c r="AI1134" s="2"/>
      <c r="AJ1134" s="15"/>
      <c r="AK1134" s="2"/>
      <c r="AL1134" s="2"/>
      <c r="AO1134" s="2"/>
      <c r="AP1134" s="2"/>
      <c r="AS1134" s="23"/>
      <c r="AT1134" s="23"/>
      <c r="AU1134" s="3"/>
      <c r="AZ1134" s="2"/>
      <c r="BA1134" s="4"/>
    </row>
    <row r="1135" spans="2:53" x14ac:dyDescent="0.25">
      <c r="B1135" s="4"/>
      <c r="D1135" s="2"/>
      <c r="E1135" s="2"/>
      <c r="F1135" s="2"/>
      <c r="G1135" s="5"/>
      <c r="H1135" s="5"/>
      <c r="I1135" s="4"/>
      <c r="T1135" s="2"/>
      <c r="X1135" s="2"/>
      <c r="AE1135" s="2"/>
      <c r="AH1135" s="2"/>
      <c r="AI1135" s="2"/>
      <c r="AJ1135" s="15"/>
      <c r="AK1135" s="2"/>
      <c r="AL1135" s="2"/>
      <c r="AO1135" s="2"/>
      <c r="AP1135" s="2"/>
      <c r="AS1135" s="23"/>
      <c r="AT1135" s="23"/>
      <c r="AU1135" s="3"/>
      <c r="AZ1135" s="2"/>
      <c r="BA1135" s="4"/>
    </row>
    <row r="1136" spans="2:53" x14ac:dyDescent="0.25">
      <c r="B1136" s="4"/>
      <c r="D1136" s="2"/>
      <c r="E1136" s="2"/>
      <c r="F1136" s="2"/>
      <c r="G1136" s="5"/>
      <c r="H1136" s="5"/>
      <c r="I1136" s="4"/>
      <c r="T1136" s="2"/>
      <c r="X1136" s="2"/>
      <c r="AE1136" s="2"/>
      <c r="AH1136" s="2"/>
      <c r="AI1136" s="2"/>
      <c r="AJ1136" s="15"/>
      <c r="AK1136" s="2"/>
      <c r="AL1136" s="2"/>
      <c r="AO1136" s="2"/>
      <c r="AP1136" s="2"/>
      <c r="AS1136" s="23"/>
      <c r="AT1136" s="23"/>
      <c r="AU1136" s="3"/>
      <c r="AZ1136" s="2"/>
      <c r="BA1136" s="4"/>
    </row>
    <row r="1137" spans="2:53" x14ac:dyDescent="0.25">
      <c r="B1137" s="4"/>
      <c r="D1137" s="2"/>
      <c r="E1137" s="2"/>
      <c r="F1137" s="2"/>
      <c r="G1137" s="5"/>
      <c r="H1137" s="5"/>
      <c r="I1137" s="4"/>
      <c r="T1137" s="2"/>
      <c r="X1137" s="2"/>
      <c r="AE1137" s="2"/>
      <c r="AH1137" s="2"/>
      <c r="AI1137" s="2"/>
      <c r="AJ1137" s="15"/>
      <c r="AK1137" s="2"/>
      <c r="AL1137" s="2"/>
      <c r="AO1137" s="2"/>
      <c r="AP1137" s="2"/>
      <c r="AS1137" s="23"/>
      <c r="AT1137" s="23"/>
      <c r="AU1137" s="3"/>
      <c r="AZ1137" s="2"/>
      <c r="BA1137" s="4"/>
    </row>
    <row r="1138" spans="2:53" x14ac:dyDescent="0.25">
      <c r="B1138" s="4"/>
      <c r="D1138" s="2"/>
      <c r="E1138" s="2"/>
      <c r="F1138" s="2"/>
      <c r="G1138" s="5"/>
      <c r="H1138" s="5"/>
      <c r="I1138" s="4"/>
      <c r="T1138" s="2"/>
      <c r="X1138" s="2"/>
      <c r="AE1138" s="2"/>
      <c r="AH1138" s="2"/>
      <c r="AI1138" s="2"/>
      <c r="AJ1138" s="15"/>
      <c r="AK1138" s="2"/>
      <c r="AL1138" s="2"/>
      <c r="AO1138" s="2"/>
      <c r="AP1138" s="2"/>
      <c r="AS1138" s="23"/>
      <c r="AT1138" s="23"/>
      <c r="AU1138" s="3"/>
      <c r="AZ1138" s="2"/>
      <c r="BA1138" s="4"/>
    </row>
    <row r="1139" spans="2:53" x14ac:dyDescent="0.25">
      <c r="B1139" s="4"/>
      <c r="D1139" s="2"/>
      <c r="E1139" s="2"/>
      <c r="F1139" s="2"/>
      <c r="G1139" s="5"/>
      <c r="H1139" s="5"/>
      <c r="I1139" s="4"/>
      <c r="T1139" s="2"/>
      <c r="X1139" s="2"/>
      <c r="AE1139" s="2"/>
      <c r="AH1139" s="2"/>
      <c r="AI1139" s="2"/>
      <c r="AJ1139" s="15"/>
      <c r="AK1139" s="2"/>
      <c r="AL1139" s="2"/>
      <c r="AO1139" s="2"/>
      <c r="AP1139" s="2"/>
      <c r="AS1139" s="23"/>
      <c r="AT1139" s="23"/>
      <c r="AU1139" s="3"/>
      <c r="AZ1139" s="2"/>
      <c r="BA1139" s="4"/>
    </row>
    <row r="1140" spans="2:53" x14ac:dyDescent="0.25">
      <c r="B1140" s="4"/>
      <c r="D1140" s="2"/>
      <c r="E1140" s="2"/>
      <c r="F1140" s="2"/>
      <c r="G1140" s="5"/>
      <c r="H1140" s="5"/>
      <c r="I1140" s="4"/>
      <c r="T1140" s="2"/>
      <c r="X1140" s="2"/>
      <c r="AE1140" s="2"/>
      <c r="AH1140" s="2"/>
      <c r="AI1140" s="2"/>
      <c r="AJ1140" s="15"/>
      <c r="AK1140" s="2"/>
      <c r="AL1140" s="2"/>
      <c r="AO1140" s="2"/>
      <c r="AP1140" s="2"/>
      <c r="AS1140" s="23"/>
      <c r="AT1140" s="23"/>
      <c r="AU1140" s="3"/>
      <c r="AZ1140" s="2"/>
      <c r="BA1140" s="4"/>
    </row>
    <row r="1141" spans="2:53" x14ac:dyDescent="0.25">
      <c r="B1141" s="4"/>
      <c r="D1141" s="2"/>
      <c r="E1141" s="2"/>
      <c r="F1141" s="2"/>
      <c r="G1141" s="5"/>
      <c r="H1141" s="5"/>
      <c r="I1141" s="4"/>
      <c r="T1141" s="2"/>
      <c r="X1141" s="2"/>
      <c r="AE1141" s="2"/>
      <c r="AH1141" s="2"/>
      <c r="AI1141" s="2"/>
      <c r="AJ1141" s="15"/>
      <c r="AK1141" s="2"/>
      <c r="AL1141" s="2"/>
      <c r="AO1141" s="2"/>
      <c r="AP1141" s="2"/>
      <c r="AS1141" s="23"/>
      <c r="AT1141" s="23"/>
      <c r="AU1141" s="3"/>
      <c r="AZ1141" s="2"/>
      <c r="BA1141" s="4"/>
    </row>
    <row r="1142" spans="2:53" x14ac:dyDescent="0.25">
      <c r="B1142" s="4"/>
      <c r="D1142" s="2"/>
      <c r="E1142" s="2"/>
      <c r="F1142" s="2"/>
      <c r="G1142" s="5"/>
      <c r="H1142" s="5"/>
      <c r="I1142" s="4"/>
      <c r="T1142" s="2"/>
      <c r="X1142" s="2"/>
      <c r="AE1142" s="2"/>
      <c r="AH1142" s="2"/>
      <c r="AI1142" s="2"/>
      <c r="AJ1142" s="15"/>
      <c r="AK1142" s="2"/>
      <c r="AL1142" s="2"/>
      <c r="AO1142" s="2"/>
      <c r="AP1142" s="2"/>
      <c r="AS1142" s="23"/>
      <c r="AT1142" s="23"/>
      <c r="AU1142" s="3"/>
      <c r="AZ1142" s="2"/>
      <c r="BA1142" s="4"/>
    </row>
    <row r="1143" spans="2:53" x14ac:dyDescent="0.25">
      <c r="B1143" s="4"/>
      <c r="D1143" s="2"/>
      <c r="E1143" s="2"/>
      <c r="F1143" s="2"/>
      <c r="G1143" s="5"/>
      <c r="H1143" s="5"/>
      <c r="I1143" s="4"/>
      <c r="T1143" s="2"/>
      <c r="X1143" s="2"/>
      <c r="AE1143" s="2"/>
      <c r="AH1143" s="2"/>
      <c r="AI1143" s="2"/>
      <c r="AJ1143" s="15"/>
      <c r="AK1143" s="2"/>
      <c r="AL1143" s="2"/>
      <c r="AO1143" s="2"/>
      <c r="AP1143" s="2"/>
      <c r="AS1143" s="23"/>
      <c r="AT1143" s="23"/>
      <c r="AU1143" s="3"/>
      <c r="AZ1143" s="2"/>
      <c r="BA1143" s="4"/>
    </row>
    <row r="1144" spans="2:53" x14ac:dyDescent="0.25">
      <c r="B1144" s="4"/>
      <c r="D1144" s="2"/>
      <c r="E1144" s="2"/>
      <c r="F1144" s="2"/>
      <c r="G1144" s="5"/>
      <c r="H1144" s="5"/>
      <c r="I1144" s="4"/>
      <c r="T1144" s="2"/>
      <c r="X1144" s="2"/>
      <c r="AE1144" s="2"/>
      <c r="AH1144" s="2"/>
      <c r="AI1144" s="2"/>
      <c r="AJ1144" s="15"/>
      <c r="AK1144" s="2"/>
      <c r="AL1144" s="2"/>
      <c r="AO1144" s="2"/>
      <c r="AP1144" s="2"/>
      <c r="AS1144" s="23"/>
      <c r="AT1144" s="23"/>
      <c r="AU1144" s="3"/>
      <c r="AZ1144" s="2"/>
      <c r="BA1144" s="4"/>
    </row>
    <row r="1145" spans="2:53" x14ac:dyDescent="0.25">
      <c r="B1145" s="4"/>
      <c r="D1145" s="2"/>
      <c r="E1145" s="2"/>
      <c r="F1145" s="2"/>
      <c r="G1145" s="5"/>
      <c r="H1145" s="5"/>
      <c r="I1145" s="4"/>
      <c r="T1145" s="2"/>
      <c r="X1145" s="2"/>
      <c r="AE1145" s="2"/>
      <c r="AH1145" s="2"/>
      <c r="AI1145" s="2"/>
      <c r="AJ1145" s="15"/>
      <c r="AK1145" s="2"/>
      <c r="AL1145" s="2"/>
      <c r="AO1145" s="2"/>
      <c r="AP1145" s="2"/>
      <c r="AS1145" s="23"/>
      <c r="AT1145" s="23"/>
      <c r="AU1145" s="3"/>
      <c r="AZ1145" s="2"/>
      <c r="BA1145" s="4"/>
    </row>
    <row r="1146" spans="2:53" x14ac:dyDescent="0.25">
      <c r="B1146" s="4"/>
      <c r="D1146" s="2"/>
      <c r="E1146" s="2"/>
      <c r="F1146" s="2"/>
      <c r="G1146" s="5"/>
      <c r="H1146" s="5"/>
      <c r="I1146" s="4"/>
      <c r="T1146" s="2"/>
      <c r="X1146" s="2"/>
      <c r="AE1146" s="2"/>
      <c r="AH1146" s="2"/>
      <c r="AI1146" s="2"/>
      <c r="AJ1146" s="15"/>
      <c r="AK1146" s="2"/>
      <c r="AL1146" s="2"/>
      <c r="AO1146" s="2"/>
      <c r="AP1146" s="2"/>
      <c r="AS1146" s="23"/>
      <c r="AT1146" s="23"/>
      <c r="AU1146" s="3"/>
      <c r="AZ1146" s="2"/>
      <c r="BA1146" s="4"/>
    </row>
    <row r="1147" spans="2:53" x14ac:dyDescent="0.25">
      <c r="B1147" s="4"/>
      <c r="D1147" s="2"/>
      <c r="E1147" s="2"/>
      <c r="F1147" s="2"/>
      <c r="G1147" s="5"/>
      <c r="H1147" s="5"/>
      <c r="I1147" s="4"/>
      <c r="T1147" s="2"/>
      <c r="X1147" s="2"/>
      <c r="AE1147" s="2"/>
      <c r="AH1147" s="2"/>
      <c r="AI1147" s="2"/>
      <c r="AJ1147" s="15"/>
      <c r="AK1147" s="2"/>
      <c r="AL1147" s="2"/>
      <c r="AO1147" s="2"/>
      <c r="AP1147" s="2"/>
      <c r="AS1147" s="23"/>
      <c r="AT1147" s="23"/>
      <c r="AU1147" s="3"/>
      <c r="AZ1147" s="2"/>
      <c r="BA1147" s="4"/>
    </row>
    <row r="1148" spans="2:53" x14ac:dyDescent="0.25">
      <c r="B1148" s="4"/>
      <c r="D1148" s="2"/>
      <c r="E1148" s="2"/>
      <c r="F1148" s="2"/>
      <c r="G1148" s="5"/>
      <c r="H1148" s="5"/>
      <c r="I1148" s="4"/>
      <c r="T1148" s="2"/>
      <c r="X1148" s="2"/>
      <c r="AE1148" s="2"/>
      <c r="AH1148" s="2"/>
      <c r="AI1148" s="2"/>
      <c r="AJ1148" s="15"/>
      <c r="AK1148" s="2"/>
      <c r="AL1148" s="2"/>
      <c r="AO1148" s="2"/>
      <c r="AP1148" s="2"/>
      <c r="AS1148" s="23"/>
      <c r="AT1148" s="23"/>
      <c r="AU1148" s="3"/>
      <c r="AZ1148" s="2"/>
      <c r="BA1148" s="4"/>
    </row>
    <row r="1149" spans="2:53" x14ac:dyDescent="0.25">
      <c r="B1149" s="4"/>
      <c r="D1149" s="2"/>
      <c r="E1149" s="2"/>
      <c r="F1149" s="2"/>
      <c r="G1149" s="5"/>
      <c r="H1149" s="5"/>
      <c r="I1149" s="4"/>
      <c r="T1149" s="2"/>
      <c r="X1149" s="2"/>
      <c r="AE1149" s="2"/>
      <c r="AH1149" s="2"/>
      <c r="AI1149" s="2"/>
      <c r="AJ1149" s="15"/>
      <c r="AK1149" s="2"/>
      <c r="AL1149" s="2"/>
      <c r="AO1149" s="2"/>
      <c r="AP1149" s="2"/>
      <c r="AS1149" s="23"/>
      <c r="AT1149" s="23"/>
      <c r="AU1149" s="3"/>
      <c r="AZ1149" s="2"/>
      <c r="BA1149" s="4"/>
    </row>
    <row r="1150" spans="2:53" x14ac:dyDescent="0.25">
      <c r="B1150" s="4"/>
      <c r="D1150" s="2"/>
      <c r="E1150" s="2"/>
      <c r="F1150" s="2"/>
      <c r="G1150" s="5"/>
      <c r="H1150" s="5"/>
      <c r="I1150" s="4"/>
      <c r="T1150" s="2"/>
      <c r="X1150" s="2"/>
      <c r="AE1150" s="2"/>
      <c r="AH1150" s="2"/>
      <c r="AI1150" s="2"/>
      <c r="AJ1150" s="15"/>
      <c r="AK1150" s="2"/>
      <c r="AL1150" s="2"/>
      <c r="AO1150" s="2"/>
      <c r="AP1150" s="2"/>
      <c r="AS1150" s="23"/>
      <c r="AT1150" s="23"/>
      <c r="AU1150" s="3"/>
      <c r="AZ1150" s="2"/>
      <c r="BA1150" s="4"/>
    </row>
    <row r="1151" spans="2:53" x14ac:dyDescent="0.25">
      <c r="B1151" s="4"/>
      <c r="D1151" s="2"/>
      <c r="E1151" s="2"/>
      <c r="F1151" s="2"/>
      <c r="G1151" s="5"/>
      <c r="H1151" s="5"/>
      <c r="I1151" s="4"/>
      <c r="T1151" s="2"/>
      <c r="X1151" s="2"/>
      <c r="AE1151" s="2"/>
      <c r="AH1151" s="2"/>
      <c r="AI1151" s="2"/>
      <c r="AJ1151" s="15"/>
      <c r="AK1151" s="2"/>
      <c r="AL1151" s="2"/>
      <c r="AO1151" s="2"/>
      <c r="AP1151" s="2"/>
      <c r="AS1151" s="23"/>
      <c r="AT1151" s="23"/>
      <c r="AU1151" s="3"/>
      <c r="AZ1151" s="2"/>
      <c r="BA1151" s="4"/>
    </row>
    <row r="1152" spans="2:53" x14ac:dyDescent="0.25">
      <c r="B1152" s="4"/>
      <c r="D1152" s="2"/>
      <c r="E1152" s="2"/>
      <c r="F1152" s="2"/>
      <c r="G1152" s="5"/>
      <c r="H1152" s="5"/>
      <c r="I1152" s="4"/>
      <c r="T1152" s="2"/>
      <c r="X1152" s="2"/>
      <c r="AE1152" s="2"/>
      <c r="AH1152" s="2"/>
      <c r="AI1152" s="2"/>
      <c r="AJ1152" s="15"/>
      <c r="AK1152" s="2"/>
      <c r="AL1152" s="2"/>
      <c r="AO1152" s="2"/>
      <c r="AP1152" s="2"/>
      <c r="AS1152" s="23"/>
      <c r="AT1152" s="23"/>
      <c r="AU1152" s="3"/>
      <c r="AZ1152" s="2"/>
      <c r="BA1152" s="4"/>
    </row>
    <row r="1153" spans="2:53" x14ac:dyDescent="0.25">
      <c r="B1153" s="4"/>
      <c r="D1153" s="2"/>
      <c r="E1153" s="2"/>
      <c r="F1153" s="2"/>
      <c r="G1153" s="5"/>
      <c r="H1153" s="5"/>
      <c r="I1153" s="4"/>
      <c r="T1153" s="2"/>
      <c r="X1153" s="2"/>
      <c r="AE1153" s="2"/>
      <c r="AH1153" s="2"/>
      <c r="AI1153" s="2"/>
      <c r="AJ1153" s="15"/>
      <c r="AK1153" s="2"/>
      <c r="AL1153" s="2"/>
      <c r="AO1153" s="2"/>
      <c r="AP1153" s="2"/>
      <c r="AS1153" s="23"/>
      <c r="AT1153" s="23"/>
      <c r="AU1153" s="3"/>
      <c r="AZ1153" s="2"/>
      <c r="BA1153" s="4"/>
    </row>
    <row r="1154" spans="2:53" x14ac:dyDescent="0.25">
      <c r="B1154" s="4"/>
      <c r="D1154" s="2"/>
      <c r="E1154" s="2"/>
      <c r="F1154" s="2"/>
      <c r="G1154" s="5"/>
      <c r="H1154" s="5"/>
      <c r="I1154" s="4"/>
      <c r="T1154" s="2"/>
      <c r="X1154" s="2"/>
      <c r="AE1154" s="2"/>
      <c r="AH1154" s="2"/>
      <c r="AI1154" s="2"/>
      <c r="AJ1154" s="15"/>
      <c r="AK1154" s="2"/>
      <c r="AL1154" s="2"/>
      <c r="AO1154" s="2"/>
      <c r="AP1154" s="2"/>
      <c r="AS1154" s="23"/>
      <c r="AT1154" s="23"/>
      <c r="AU1154" s="3"/>
      <c r="AZ1154" s="2"/>
      <c r="BA1154" s="4"/>
    </row>
    <row r="1155" spans="2:53" x14ac:dyDescent="0.25">
      <c r="B1155" s="4"/>
      <c r="D1155" s="2"/>
      <c r="E1155" s="2"/>
      <c r="F1155" s="2"/>
      <c r="G1155" s="5"/>
      <c r="H1155" s="5"/>
      <c r="I1155" s="4"/>
      <c r="T1155" s="2"/>
      <c r="X1155" s="2"/>
      <c r="AE1155" s="2"/>
      <c r="AH1155" s="2"/>
      <c r="AI1155" s="2"/>
      <c r="AJ1155" s="15"/>
      <c r="AK1155" s="2"/>
      <c r="AL1155" s="2"/>
      <c r="AO1155" s="2"/>
      <c r="AP1155" s="2"/>
      <c r="AS1155" s="23"/>
      <c r="AT1155" s="23"/>
      <c r="AU1155" s="3"/>
      <c r="AZ1155" s="2"/>
      <c r="BA1155" s="4"/>
    </row>
    <row r="1156" spans="2:53" x14ac:dyDescent="0.25">
      <c r="B1156" s="4"/>
      <c r="D1156" s="2"/>
      <c r="E1156" s="2"/>
      <c r="F1156" s="2"/>
      <c r="G1156" s="5"/>
      <c r="H1156" s="5"/>
      <c r="I1156" s="4"/>
      <c r="T1156" s="2"/>
      <c r="X1156" s="2"/>
      <c r="AE1156" s="2"/>
      <c r="AH1156" s="2"/>
      <c r="AI1156" s="2"/>
      <c r="AJ1156" s="15"/>
      <c r="AK1156" s="2"/>
      <c r="AL1156" s="2"/>
      <c r="AO1156" s="2"/>
      <c r="AP1156" s="2"/>
      <c r="AS1156" s="23"/>
      <c r="AT1156" s="23"/>
      <c r="AU1156" s="3"/>
      <c r="AZ1156" s="2"/>
      <c r="BA1156" s="4"/>
    </row>
    <row r="1157" spans="2:53" x14ac:dyDescent="0.25">
      <c r="B1157" s="4"/>
      <c r="D1157" s="2"/>
      <c r="E1157" s="2"/>
      <c r="F1157" s="2"/>
      <c r="G1157" s="5"/>
      <c r="H1157" s="5"/>
      <c r="I1157" s="4"/>
      <c r="T1157" s="2"/>
      <c r="X1157" s="2"/>
      <c r="AE1157" s="2"/>
      <c r="AH1157" s="2"/>
      <c r="AI1157" s="2"/>
      <c r="AJ1157" s="15"/>
      <c r="AK1157" s="2"/>
      <c r="AL1157" s="2"/>
      <c r="AO1157" s="2"/>
      <c r="AP1157" s="2"/>
      <c r="AS1157" s="23"/>
      <c r="AT1157" s="23"/>
      <c r="AU1157" s="3"/>
      <c r="AZ1157" s="2"/>
      <c r="BA1157" s="4"/>
    </row>
    <row r="1158" spans="2:53" x14ac:dyDescent="0.25">
      <c r="B1158" s="4"/>
      <c r="D1158" s="2"/>
      <c r="E1158" s="2"/>
      <c r="F1158" s="2"/>
      <c r="G1158" s="5"/>
      <c r="H1158" s="5"/>
      <c r="I1158" s="4"/>
      <c r="T1158" s="2"/>
      <c r="X1158" s="2"/>
      <c r="AE1158" s="2"/>
      <c r="AH1158" s="2"/>
      <c r="AI1158" s="2"/>
      <c r="AJ1158" s="15"/>
      <c r="AK1158" s="2"/>
      <c r="AL1158" s="2"/>
      <c r="AO1158" s="2"/>
      <c r="AP1158" s="2"/>
      <c r="AS1158" s="23"/>
      <c r="AT1158" s="23"/>
      <c r="AU1158" s="3"/>
      <c r="AZ1158" s="2"/>
      <c r="BA1158" s="4"/>
    </row>
    <row r="1159" spans="2:53" x14ac:dyDescent="0.25">
      <c r="B1159" s="4"/>
      <c r="D1159" s="2"/>
      <c r="E1159" s="2"/>
      <c r="F1159" s="2"/>
      <c r="G1159" s="5"/>
      <c r="H1159" s="5"/>
      <c r="I1159" s="4"/>
      <c r="T1159" s="2"/>
      <c r="X1159" s="2"/>
      <c r="AE1159" s="2"/>
      <c r="AH1159" s="2"/>
      <c r="AI1159" s="2"/>
      <c r="AJ1159" s="15"/>
      <c r="AK1159" s="2"/>
      <c r="AL1159" s="2"/>
      <c r="AO1159" s="2"/>
      <c r="AP1159" s="2"/>
      <c r="AS1159" s="23"/>
      <c r="AT1159" s="23"/>
      <c r="AU1159" s="3"/>
      <c r="AZ1159" s="2"/>
      <c r="BA1159" s="4"/>
    </row>
    <row r="1160" spans="2:53" x14ac:dyDescent="0.25">
      <c r="B1160" s="4"/>
      <c r="D1160" s="2"/>
      <c r="E1160" s="2"/>
      <c r="F1160" s="2"/>
      <c r="G1160" s="5"/>
      <c r="H1160" s="5"/>
      <c r="I1160" s="4"/>
      <c r="T1160" s="2"/>
      <c r="X1160" s="2"/>
      <c r="AE1160" s="2"/>
      <c r="AH1160" s="2"/>
      <c r="AI1160" s="2"/>
      <c r="AJ1160" s="15"/>
      <c r="AK1160" s="2"/>
      <c r="AL1160" s="2"/>
      <c r="AO1160" s="2"/>
      <c r="AP1160" s="2"/>
      <c r="AS1160" s="23"/>
      <c r="AT1160" s="23"/>
      <c r="AU1160" s="3"/>
      <c r="AZ1160" s="2"/>
      <c r="BA1160" s="4"/>
    </row>
    <row r="1161" spans="2:53" x14ac:dyDescent="0.25">
      <c r="B1161" s="4"/>
      <c r="D1161" s="2"/>
      <c r="E1161" s="2"/>
      <c r="F1161" s="2"/>
      <c r="G1161" s="5"/>
      <c r="H1161" s="5"/>
      <c r="I1161" s="4"/>
      <c r="T1161" s="2"/>
      <c r="X1161" s="2"/>
      <c r="AE1161" s="2"/>
      <c r="AH1161" s="2"/>
      <c r="AI1161" s="2"/>
      <c r="AJ1161" s="15"/>
      <c r="AK1161" s="2"/>
      <c r="AL1161" s="2"/>
      <c r="AO1161" s="2"/>
      <c r="AP1161" s="2"/>
      <c r="AS1161" s="23"/>
      <c r="AT1161" s="23"/>
      <c r="AU1161" s="3"/>
      <c r="AZ1161" s="2"/>
      <c r="BA1161" s="4"/>
    </row>
    <row r="1162" spans="2:53" x14ac:dyDescent="0.25">
      <c r="B1162" s="4"/>
      <c r="D1162" s="2"/>
      <c r="E1162" s="2"/>
      <c r="F1162" s="2"/>
      <c r="G1162" s="5"/>
      <c r="H1162" s="5"/>
      <c r="I1162" s="4"/>
      <c r="T1162" s="2"/>
      <c r="X1162" s="2"/>
      <c r="AE1162" s="2"/>
      <c r="AH1162" s="2"/>
      <c r="AI1162" s="2"/>
      <c r="AJ1162" s="15"/>
      <c r="AK1162" s="2"/>
      <c r="AL1162" s="2"/>
      <c r="AO1162" s="2"/>
      <c r="AP1162" s="2"/>
      <c r="AS1162" s="23"/>
      <c r="AT1162" s="23"/>
      <c r="AU1162" s="3"/>
      <c r="AZ1162" s="2"/>
      <c r="BA1162" s="4"/>
    </row>
    <row r="1163" spans="2:53" x14ac:dyDescent="0.25">
      <c r="B1163" s="4"/>
      <c r="D1163" s="2"/>
      <c r="E1163" s="2"/>
      <c r="F1163" s="2"/>
      <c r="G1163" s="5"/>
      <c r="H1163" s="5"/>
      <c r="I1163" s="4"/>
      <c r="T1163" s="2"/>
      <c r="X1163" s="2"/>
      <c r="AE1163" s="2"/>
      <c r="AH1163" s="2"/>
      <c r="AI1163" s="2"/>
      <c r="AJ1163" s="15"/>
      <c r="AK1163" s="2"/>
      <c r="AL1163" s="2"/>
      <c r="AO1163" s="2"/>
      <c r="AP1163" s="2"/>
      <c r="AS1163" s="23"/>
      <c r="AT1163" s="23"/>
      <c r="AU1163" s="3"/>
      <c r="AZ1163" s="2"/>
      <c r="BA1163" s="4"/>
    </row>
    <row r="1164" spans="2:53" x14ac:dyDescent="0.25">
      <c r="B1164" s="4"/>
      <c r="D1164" s="2"/>
      <c r="E1164" s="2"/>
      <c r="F1164" s="2"/>
      <c r="G1164" s="5"/>
      <c r="H1164" s="5"/>
      <c r="I1164" s="4"/>
      <c r="T1164" s="2"/>
      <c r="X1164" s="2"/>
      <c r="AE1164" s="2"/>
      <c r="AH1164" s="2"/>
      <c r="AI1164" s="2"/>
      <c r="AJ1164" s="15"/>
      <c r="AK1164" s="2"/>
      <c r="AL1164" s="2"/>
      <c r="AO1164" s="2"/>
      <c r="AP1164" s="2"/>
      <c r="AS1164" s="23"/>
      <c r="AT1164" s="23"/>
      <c r="AU1164" s="3"/>
      <c r="AZ1164" s="2"/>
      <c r="BA1164" s="4"/>
    </row>
    <row r="1165" spans="2:53" x14ac:dyDescent="0.25">
      <c r="B1165" s="4"/>
      <c r="D1165" s="2"/>
      <c r="E1165" s="2"/>
      <c r="F1165" s="2"/>
      <c r="G1165" s="5"/>
      <c r="H1165" s="5"/>
      <c r="I1165" s="4"/>
      <c r="T1165" s="2"/>
      <c r="X1165" s="2"/>
      <c r="AE1165" s="2"/>
      <c r="AH1165" s="2"/>
      <c r="AI1165" s="2"/>
      <c r="AJ1165" s="15"/>
      <c r="AK1165" s="2"/>
      <c r="AL1165" s="2"/>
      <c r="AO1165" s="2"/>
      <c r="AP1165" s="2"/>
      <c r="AS1165" s="23"/>
      <c r="AT1165" s="23"/>
      <c r="AU1165" s="3"/>
      <c r="AZ1165" s="2"/>
      <c r="BA1165" s="4"/>
    </row>
    <row r="1166" spans="2:53" x14ac:dyDescent="0.25">
      <c r="B1166" s="4"/>
      <c r="D1166" s="2"/>
      <c r="E1166" s="2"/>
      <c r="F1166" s="2"/>
      <c r="G1166" s="5"/>
      <c r="H1166" s="5"/>
      <c r="I1166" s="4"/>
      <c r="T1166" s="2"/>
      <c r="X1166" s="2"/>
      <c r="AE1166" s="2"/>
      <c r="AH1166" s="2"/>
      <c r="AI1166" s="2"/>
      <c r="AJ1166" s="15"/>
      <c r="AK1166" s="2"/>
      <c r="AL1166" s="2"/>
      <c r="AO1166" s="2"/>
      <c r="AP1166" s="2"/>
      <c r="AS1166" s="23"/>
      <c r="AT1166" s="23"/>
      <c r="AU1166" s="3"/>
      <c r="AZ1166" s="2"/>
      <c r="BA1166" s="4"/>
    </row>
    <row r="1167" spans="2:53" x14ac:dyDescent="0.25">
      <c r="B1167" s="4"/>
      <c r="D1167" s="2"/>
      <c r="E1167" s="2"/>
      <c r="F1167" s="2"/>
      <c r="G1167" s="5"/>
      <c r="H1167" s="5"/>
      <c r="I1167" s="4"/>
      <c r="T1167" s="2"/>
      <c r="X1167" s="2"/>
      <c r="AE1167" s="2"/>
      <c r="AH1167" s="2"/>
      <c r="AI1167" s="2"/>
      <c r="AJ1167" s="15"/>
      <c r="AK1167" s="2"/>
      <c r="AL1167" s="2"/>
      <c r="AO1167" s="2"/>
      <c r="AP1167" s="2"/>
      <c r="AS1167" s="23"/>
      <c r="AT1167" s="23"/>
      <c r="AU1167" s="3"/>
      <c r="AZ1167" s="2"/>
      <c r="BA1167" s="4"/>
    </row>
    <row r="1168" spans="2:53" x14ac:dyDescent="0.25">
      <c r="B1168" s="4"/>
      <c r="D1168" s="2"/>
      <c r="E1168" s="2"/>
      <c r="F1168" s="2"/>
      <c r="G1168" s="5"/>
      <c r="H1168" s="5"/>
      <c r="I1168" s="4"/>
      <c r="T1168" s="2"/>
      <c r="X1168" s="2"/>
      <c r="AE1168" s="2"/>
      <c r="AH1168" s="2"/>
      <c r="AI1168" s="2"/>
      <c r="AJ1168" s="15"/>
      <c r="AK1168" s="2"/>
      <c r="AL1168" s="2"/>
      <c r="AO1168" s="2"/>
      <c r="AP1168" s="2"/>
      <c r="AS1168" s="23"/>
      <c r="AT1168" s="23"/>
      <c r="AU1168" s="3"/>
      <c r="AZ1168" s="2"/>
      <c r="BA1168" s="4"/>
    </row>
    <row r="1169" spans="2:53" x14ac:dyDescent="0.25">
      <c r="B1169" s="4"/>
      <c r="D1169" s="2"/>
      <c r="E1169" s="2"/>
      <c r="F1169" s="2"/>
      <c r="G1169" s="5"/>
      <c r="H1169" s="5"/>
      <c r="I1169" s="4"/>
      <c r="T1169" s="2"/>
      <c r="X1169" s="2"/>
      <c r="AE1169" s="2"/>
      <c r="AH1169" s="2"/>
      <c r="AI1169" s="2"/>
      <c r="AJ1169" s="15"/>
      <c r="AK1169" s="2"/>
      <c r="AL1169" s="2"/>
      <c r="AO1169" s="2"/>
      <c r="AP1169" s="2"/>
      <c r="AS1169" s="23"/>
      <c r="AT1169" s="23"/>
      <c r="AU1169" s="3"/>
      <c r="AZ1169" s="2"/>
      <c r="BA1169" s="4"/>
    </row>
    <row r="1170" spans="2:53" x14ac:dyDescent="0.25">
      <c r="B1170" s="4"/>
      <c r="D1170" s="2"/>
      <c r="E1170" s="2"/>
      <c r="F1170" s="2"/>
      <c r="G1170" s="5"/>
      <c r="H1170" s="5"/>
      <c r="I1170" s="4"/>
      <c r="T1170" s="2"/>
      <c r="X1170" s="2"/>
      <c r="AE1170" s="2"/>
      <c r="AH1170" s="2"/>
      <c r="AI1170" s="2"/>
      <c r="AJ1170" s="15"/>
      <c r="AK1170" s="2"/>
      <c r="AL1170" s="2"/>
      <c r="AO1170" s="2"/>
      <c r="AP1170" s="2"/>
      <c r="AS1170" s="23"/>
      <c r="AT1170" s="23"/>
      <c r="AU1170" s="3"/>
      <c r="AZ1170" s="2"/>
      <c r="BA1170" s="4"/>
    </row>
    <row r="1171" spans="2:53" x14ac:dyDescent="0.25">
      <c r="B1171" s="4"/>
      <c r="D1171" s="2"/>
      <c r="E1171" s="2"/>
      <c r="F1171" s="2"/>
      <c r="G1171" s="5"/>
      <c r="H1171" s="5"/>
      <c r="I1171" s="4"/>
      <c r="T1171" s="2"/>
      <c r="X1171" s="2"/>
      <c r="AE1171" s="2"/>
      <c r="AH1171" s="2"/>
      <c r="AI1171" s="2"/>
      <c r="AJ1171" s="15"/>
      <c r="AK1171" s="2"/>
      <c r="AL1171" s="2"/>
      <c r="AO1171" s="2"/>
      <c r="AP1171" s="2"/>
      <c r="AS1171" s="23"/>
      <c r="AT1171" s="23"/>
      <c r="AU1171" s="3"/>
      <c r="AZ1171" s="2"/>
      <c r="BA1171" s="4"/>
    </row>
    <row r="1172" spans="2:53" x14ac:dyDescent="0.25">
      <c r="B1172" s="4"/>
      <c r="D1172" s="2"/>
      <c r="E1172" s="2"/>
      <c r="F1172" s="2"/>
      <c r="G1172" s="5"/>
      <c r="H1172" s="5"/>
      <c r="I1172" s="4"/>
      <c r="T1172" s="2"/>
      <c r="X1172" s="2"/>
      <c r="AE1172" s="2"/>
      <c r="AH1172" s="2"/>
      <c r="AI1172" s="2"/>
      <c r="AJ1172" s="15"/>
      <c r="AK1172" s="2"/>
      <c r="AL1172" s="2"/>
      <c r="AO1172" s="2"/>
      <c r="AP1172" s="2"/>
      <c r="AS1172" s="23"/>
      <c r="AT1172" s="23"/>
      <c r="AU1172" s="3"/>
      <c r="AZ1172" s="2"/>
      <c r="BA1172" s="4"/>
    </row>
    <row r="1173" spans="2:53" x14ac:dyDescent="0.25">
      <c r="B1173" s="4"/>
      <c r="D1173" s="2"/>
      <c r="E1173" s="2"/>
      <c r="F1173" s="2"/>
      <c r="G1173" s="5"/>
      <c r="H1173" s="5"/>
      <c r="I1173" s="4"/>
      <c r="T1173" s="2"/>
      <c r="X1173" s="2"/>
      <c r="AE1173" s="2"/>
      <c r="AH1173" s="2"/>
      <c r="AI1173" s="2"/>
      <c r="AJ1173" s="15"/>
      <c r="AK1173" s="2"/>
      <c r="AL1173" s="2"/>
      <c r="AO1173" s="2"/>
      <c r="AP1173" s="2"/>
      <c r="AS1173" s="23"/>
      <c r="AT1173" s="23"/>
      <c r="AU1173" s="3"/>
      <c r="AZ1173" s="2"/>
      <c r="BA1173" s="4"/>
    </row>
    <row r="1174" spans="2:53" x14ac:dyDescent="0.25">
      <c r="B1174" s="4"/>
      <c r="D1174" s="2"/>
      <c r="E1174" s="2"/>
      <c r="F1174" s="2"/>
      <c r="G1174" s="5"/>
      <c r="H1174" s="5"/>
      <c r="I1174" s="4"/>
      <c r="T1174" s="2"/>
      <c r="X1174" s="2"/>
      <c r="AE1174" s="2"/>
      <c r="AH1174" s="2"/>
      <c r="AI1174" s="2"/>
      <c r="AJ1174" s="15"/>
      <c r="AK1174" s="2"/>
      <c r="AL1174" s="2"/>
      <c r="AO1174" s="2"/>
      <c r="AP1174" s="2"/>
      <c r="AS1174" s="23"/>
      <c r="AT1174" s="23"/>
      <c r="AU1174" s="3"/>
      <c r="AZ1174" s="2"/>
      <c r="BA1174" s="4"/>
    </row>
    <row r="1175" spans="2:53" x14ac:dyDescent="0.25">
      <c r="B1175" s="4"/>
      <c r="D1175" s="2"/>
      <c r="E1175" s="2"/>
      <c r="F1175" s="2"/>
      <c r="G1175" s="5"/>
      <c r="H1175" s="5"/>
      <c r="I1175" s="4"/>
      <c r="T1175" s="2"/>
      <c r="X1175" s="2"/>
      <c r="AE1175" s="2"/>
      <c r="AH1175" s="2"/>
      <c r="AI1175" s="2"/>
      <c r="AJ1175" s="15"/>
      <c r="AK1175" s="2"/>
      <c r="AL1175" s="2"/>
      <c r="AO1175" s="2"/>
      <c r="AP1175" s="2"/>
      <c r="AS1175" s="23"/>
      <c r="AT1175" s="23"/>
      <c r="AU1175" s="3"/>
      <c r="AZ1175" s="2"/>
      <c r="BA1175" s="4"/>
    </row>
    <row r="1176" spans="2:53" x14ac:dyDescent="0.25">
      <c r="B1176" s="4"/>
      <c r="D1176" s="2"/>
      <c r="E1176" s="2"/>
      <c r="F1176" s="2"/>
      <c r="G1176" s="5"/>
      <c r="H1176" s="5"/>
      <c r="I1176" s="4"/>
      <c r="T1176" s="2"/>
      <c r="X1176" s="2"/>
      <c r="AE1176" s="2"/>
      <c r="AH1176" s="2"/>
      <c r="AI1176" s="2"/>
      <c r="AJ1176" s="15"/>
      <c r="AK1176" s="2"/>
      <c r="AL1176" s="2"/>
      <c r="AO1176" s="2"/>
      <c r="AP1176" s="2"/>
      <c r="AS1176" s="23"/>
      <c r="AT1176" s="23"/>
      <c r="AU1176" s="3"/>
      <c r="AZ1176" s="2"/>
      <c r="BA1176" s="4"/>
    </row>
    <row r="1177" spans="2:53" x14ac:dyDescent="0.25">
      <c r="B1177" s="4"/>
      <c r="D1177" s="2"/>
      <c r="E1177" s="2"/>
      <c r="F1177" s="2"/>
      <c r="G1177" s="5"/>
      <c r="H1177" s="5"/>
      <c r="I1177" s="4"/>
      <c r="T1177" s="2"/>
      <c r="X1177" s="2"/>
      <c r="AE1177" s="2"/>
      <c r="AH1177" s="2"/>
      <c r="AI1177" s="2"/>
      <c r="AJ1177" s="15"/>
      <c r="AK1177" s="2"/>
      <c r="AL1177" s="2"/>
      <c r="AO1177" s="2"/>
      <c r="AP1177" s="2"/>
      <c r="AS1177" s="23"/>
      <c r="AT1177" s="23"/>
      <c r="AU1177" s="3"/>
      <c r="AZ1177" s="2"/>
      <c r="BA1177" s="4"/>
    </row>
    <row r="1178" spans="2:53" x14ac:dyDescent="0.25">
      <c r="B1178" s="4"/>
      <c r="D1178" s="2"/>
      <c r="E1178" s="2"/>
      <c r="F1178" s="2"/>
      <c r="G1178" s="5"/>
      <c r="H1178" s="5"/>
      <c r="I1178" s="4"/>
      <c r="T1178" s="2"/>
      <c r="X1178" s="2"/>
      <c r="AE1178" s="2"/>
      <c r="AH1178" s="2"/>
      <c r="AI1178" s="2"/>
      <c r="AJ1178" s="15"/>
      <c r="AK1178" s="2"/>
      <c r="AL1178" s="2"/>
      <c r="AO1178" s="2"/>
      <c r="AP1178" s="2"/>
      <c r="AS1178" s="23"/>
      <c r="AT1178" s="23"/>
      <c r="AU1178" s="3"/>
      <c r="AZ1178" s="2"/>
      <c r="BA1178" s="4"/>
    </row>
    <row r="1179" spans="2:53" x14ac:dyDescent="0.25">
      <c r="B1179" s="4"/>
      <c r="D1179" s="2"/>
      <c r="E1179" s="2"/>
      <c r="F1179" s="2"/>
      <c r="G1179" s="5"/>
      <c r="H1179" s="5"/>
      <c r="I1179" s="4"/>
      <c r="T1179" s="2"/>
      <c r="X1179" s="2"/>
      <c r="AE1179" s="2"/>
      <c r="AH1179" s="2"/>
      <c r="AI1179" s="2"/>
      <c r="AJ1179" s="15"/>
      <c r="AK1179" s="2"/>
      <c r="AL1179" s="2"/>
      <c r="AO1179" s="2"/>
      <c r="AP1179" s="2"/>
      <c r="AS1179" s="23"/>
      <c r="AT1179" s="23"/>
      <c r="AU1179" s="3"/>
      <c r="AZ1179" s="2"/>
      <c r="BA1179" s="4"/>
    </row>
    <row r="1180" spans="2:53" x14ac:dyDescent="0.25">
      <c r="B1180" s="4"/>
      <c r="D1180" s="2"/>
      <c r="E1180" s="2"/>
      <c r="F1180" s="2"/>
      <c r="G1180" s="5"/>
      <c r="H1180" s="5"/>
      <c r="I1180" s="4"/>
      <c r="T1180" s="2"/>
      <c r="X1180" s="2"/>
      <c r="AE1180" s="2"/>
      <c r="AH1180" s="2"/>
      <c r="AI1180" s="2"/>
      <c r="AJ1180" s="15"/>
      <c r="AK1180" s="2"/>
      <c r="AL1180" s="2"/>
      <c r="AO1180" s="2"/>
      <c r="AP1180" s="2"/>
      <c r="AS1180" s="23"/>
      <c r="AT1180" s="23"/>
      <c r="AU1180" s="3"/>
      <c r="AZ1180" s="2"/>
      <c r="BA1180" s="4"/>
    </row>
    <row r="1181" spans="2:53" x14ac:dyDescent="0.25">
      <c r="B1181" s="4"/>
      <c r="D1181" s="2"/>
      <c r="E1181" s="2"/>
      <c r="F1181" s="2"/>
      <c r="G1181" s="5"/>
      <c r="H1181" s="5"/>
      <c r="I1181" s="4"/>
      <c r="T1181" s="2"/>
      <c r="X1181" s="2"/>
      <c r="AE1181" s="2"/>
      <c r="AH1181" s="2"/>
      <c r="AI1181" s="2"/>
      <c r="AJ1181" s="15"/>
      <c r="AK1181" s="2"/>
      <c r="AL1181" s="2"/>
      <c r="AO1181" s="2"/>
      <c r="AP1181" s="2"/>
      <c r="AS1181" s="23"/>
      <c r="AT1181" s="23"/>
      <c r="AU1181" s="3"/>
      <c r="AZ1181" s="2"/>
      <c r="BA1181" s="4"/>
    </row>
    <row r="1182" spans="2:53" x14ac:dyDescent="0.25">
      <c r="B1182" s="4"/>
      <c r="D1182" s="2"/>
      <c r="E1182" s="2"/>
      <c r="F1182" s="2"/>
      <c r="G1182" s="5"/>
      <c r="H1182" s="5"/>
      <c r="I1182" s="4"/>
      <c r="T1182" s="2"/>
      <c r="X1182" s="2"/>
      <c r="AE1182" s="2"/>
      <c r="AH1182" s="2"/>
      <c r="AI1182" s="2"/>
      <c r="AJ1182" s="15"/>
      <c r="AK1182" s="2"/>
      <c r="AL1182" s="2"/>
      <c r="AO1182" s="2"/>
      <c r="AP1182" s="2"/>
      <c r="AS1182" s="23"/>
      <c r="AT1182" s="23"/>
      <c r="AU1182" s="3"/>
      <c r="AZ1182" s="2"/>
      <c r="BA1182" s="4"/>
    </row>
    <row r="1183" spans="2:53" x14ac:dyDescent="0.25">
      <c r="B1183" s="4"/>
      <c r="D1183" s="2"/>
      <c r="E1183" s="2"/>
      <c r="F1183" s="2"/>
      <c r="G1183" s="5"/>
      <c r="H1183" s="5"/>
      <c r="I1183" s="4"/>
      <c r="T1183" s="2"/>
      <c r="X1183" s="2"/>
      <c r="AE1183" s="2"/>
      <c r="AH1183" s="2"/>
      <c r="AI1183" s="2"/>
      <c r="AJ1183" s="15"/>
      <c r="AK1183" s="2"/>
      <c r="AL1183" s="2"/>
      <c r="AO1183" s="2"/>
      <c r="AP1183" s="2"/>
      <c r="AS1183" s="23"/>
      <c r="AT1183" s="23"/>
      <c r="AU1183" s="3"/>
      <c r="AZ1183" s="2"/>
      <c r="BA1183" s="4"/>
    </row>
    <row r="1184" spans="2:53" x14ac:dyDescent="0.25">
      <c r="B1184" s="4"/>
      <c r="D1184" s="2"/>
      <c r="E1184" s="2"/>
      <c r="F1184" s="2"/>
      <c r="G1184" s="5"/>
      <c r="H1184" s="5"/>
      <c r="I1184" s="4"/>
      <c r="T1184" s="2"/>
      <c r="X1184" s="2"/>
      <c r="AE1184" s="2"/>
      <c r="AH1184" s="2"/>
      <c r="AI1184" s="2"/>
      <c r="AJ1184" s="15"/>
      <c r="AK1184" s="2"/>
      <c r="AL1184" s="2"/>
      <c r="AO1184" s="2"/>
      <c r="AP1184" s="2"/>
      <c r="AS1184" s="23"/>
      <c r="AT1184" s="23"/>
      <c r="AU1184" s="3"/>
      <c r="AZ1184" s="2"/>
      <c r="BA1184" s="4"/>
    </row>
    <row r="1185" spans="2:53" x14ac:dyDescent="0.25">
      <c r="B1185" s="4"/>
      <c r="D1185" s="2"/>
      <c r="E1185" s="2"/>
      <c r="F1185" s="2"/>
      <c r="G1185" s="5"/>
      <c r="H1185" s="5"/>
      <c r="I1185" s="4"/>
      <c r="T1185" s="2"/>
      <c r="X1185" s="2"/>
      <c r="AE1185" s="2"/>
      <c r="AH1185" s="2"/>
      <c r="AI1185" s="2"/>
      <c r="AJ1185" s="15"/>
      <c r="AK1185" s="2"/>
      <c r="AL1185" s="2"/>
      <c r="AO1185" s="2"/>
      <c r="AP1185" s="2"/>
      <c r="AS1185" s="23"/>
      <c r="AT1185" s="23"/>
      <c r="AU1185" s="3"/>
      <c r="AZ1185" s="2"/>
      <c r="BA1185" s="4"/>
    </row>
    <row r="1186" spans="2:53" x14ac:dyDescent="0.25">
      <c r="B1186" s="4"/>
      <c r="D1186" s="2"/>
      <c r="E1186" s="2"/>
      <c r="F1186" s="2"/>
      <c r="G1186" s="5"/>
      <c r="H1186" s="5"/>
      <c r="I1186" s="4"/>
      <c r="T1186" s="2"/>
      <c r="X1186" s="2"/>
      <c r="AE1186" s="2"/>
      <c r="AH1186" s="2"/>
      <c r="AI1186" s="2"/>
      <c r="AJ1186" s="15"/>
      <c r="AK1186" s="2"/>
      <c r="AL1186" s="2"/>
      <c r="AO1186" s="2"/>
      <c r="AP1186" s="2"/>
      <c r="AS1186" s="23"/>
      <c r="AT1186" s="23"/>
      <c r="AU1186" s="3"/>
      <c r="AZ1186" s="2"/>
      <c r="BA1186" s="4"/>
    </row>
    <row r="1187" spans="2:53" x14ac:dyDescent="0.25">
      <c r="B1187" s="4"/>
      <c r="D1187" s="2"/>
      <c r="E1187" s="2"/>
      <c r="F1187" s="2"/>
      <c r="G1187" s="5"/>
      <c r="H1187" s="5"/>
      <c r="I1187" s="4"/>
      <c r="T1187" s="2"/>
      <c r="X1187" s="2"/>
      <c r="AE1187" s="2"/>
      <c r="AH1187" s="2"/>
      <c r="AI1187" s="2"/>
      <c r="AJ1187" s="15"/>
      <c r="AK1187" s="2"/>
      <c r="AL1187" s="2"/>
      <c r="AO1187" s="2"/>
      <c r="AP1187" s="2"/>
      <c r="AS1187" s="23"/>
      <c r="AT1187" s="23"/>
      <c r="AU1187" s="3"/>
      <c r="AZ1187" s="2"/>
      <c r="BA1187" s="4"/>
    </row>
    <row r="1188" spans="2:53" x14ac:dyDescent="0.25">
      <c r="B1188" s="4"/>
      <c r="D1188" s="2"/>
      <c r="E1188" s="2"/>
      <c r="F1188" s="2"/>
      <c r="G1188" s="5"/>
      <c r="H1188" s="5"/>
      <c r="I1188" s="4"/>
      <c r="T1188" s="2"/>
      <c r="X1188" s="2"/>
      <c r="AE1188" s="2"/>
      <c r="AH1188" s="2"/>
      <c r="AI1188" s="2"/>
      <c r="AJ1188" s="15"/>
      <c r="AK1188" s="2"/>
      <c r="AL1188" s="2"/>
      <c r="AO1188" s="2"/>
      <c r="AP1188" s="2"/>
      <c r="AS1188" s="23"/>
      <c r="AT1188" s="23"/>
      <c r="AU1188" s="3"/>
      <c r="AZ1188" s="2"/>
      <c r="BA1188" s="4"/>
    </row>
    <row r="1189" spans="2:53" x14ac:dyDescent="0.25">
      <c r="B1189" s="4"/>
      <c r="D1189" s="2"/>
      <c r="E1189" s="2"/>
      <c r="F1189" s="2"/>
      <c r="G1189" s="5"/>
      <c r="H1189" s="5"/>
      <c r="I1189" s="4"/>
      <c r="T1189" s="2"/>
      <c r="X1189" s="2"/>
      <c r="AE1189" s="2"/>
      <c r="AH1189" s="2"/>
      <c r="AI1189" s="2"/>
      <c r="AJ1189" s="15"/>
      <c r="AK1189" s="2"/>
      <c r="AL1189" s="2"/>
      <c r="AO1189" s="2"/>
      <c r="AP1189" s="2"/>
      <c r="AS1189" s="23"/>
      <c r="AT1189" s="23"/>
      <c r="AU1189" s="3"/>
      <c r="AZ1189" s="2"/>
      <c r="BA1189" s="4"/>
    </row>
    <row r="1190" spans="2:53" x14ac:dyDescent="0.25">
      <c r="B1190" s="4"/>
      <c r="D1190" s="2"/>
      <c r="E1190" s="2"/>
      <c r="F1190" s="2"/>
      <c r="G1190" s="5"/>
      <c r="H1190" s="5"/>
      <c r="I1190" s="4"/>
      <c r="T1190" s="2"/>
      <c r="X1190" s="2"/>
      <c r="AE1190" s="2"/>
      <c r="AH1190" s="2"/>
      <c r="AI1190" s="2"/>
      <c r="AJ1190" s="15"/>
      <c r="AK1190" s="2"/>
      <c r="AL1190" s="2"/>
      <c r="AO1190" s="2"/>
      <c r="AP1190" s="2"/>
      <c r="AS1190" s="23"/>
      <c r="AT1190" s="23"/>
      <c r="AU1190" s="3"/>
      <c r="AZ1190" s="2"/>
      <c r="BA1190" s="4"/>
    </row>
    <row r="1191" spans="2:53" x14ac:dyDescent="0.25">
      <c r="B1191" s="4"/>
      <c r="D1191" s="2"/>
      <c r="E1191" s="2"/>
      <c r="F1191" s="2"/>
      <c r="G1191" s="5"/>
      <c r="H1191" s="5"/>
      <c r="I1191" s="4"/>
      <c r="T1191" s="2"/>
      <c r="X1191" s="2"/>
      <c r="AE1191" s="2"/>
      <c r="AH1191" s="2"/>
      <c r="AI1191" s="2"/>
      <c r="AJ1191" s="15"/>
      <c r="AK1191" s="2"/>
      <c r="AL1191" s="2"/>
      <c r="AO1191" s="2"/>
      <c r="AP1191" s="2"/>
      <c r="AS1191" s="23"/>
      <c r="AT1191" s="23"/>
      <c r="AU1191" s="3"/>
      <c r="AZ1191" s="2"/>
      <c r="BA1191" s="4"/>
    </row>
    <row r="1192" spans="2:53" x14ac:dyDescent="0.25">
      <c r="B1192" s="4"/>
      <c r="D1192" s="2"/>
      <c r="E1192" s="2"/>
      <c r="F1192" s="2"/>
      <c r="G1192" s="5"/>
      <c r="H1192" s="5"/>
      <c r="I1192" s="4"/>
      <c r="T1192" s="2"/>
      <c r="X1192" s="2"/>
      <c r="AE1192" s="2"/>
      <c r="AH1192" s="2"/>
      <c r="AI1192" s="2"/>
      <c r="AJ1192" s="15"/>
      <c r="AK1192" s="2"/>
      <c r="AL1192" s="2"/>
      <c r="AO1192" s="2"/>
      <c r="AP1192" s="2"/>
      <c r="AS1192" s="23"/>
      <c r="AT1192" s="23"/>
      <c r="AU1192" s="3"/>
      <c r="AZ1192" s="2"/>
      <c r="BA1192" s="4"/>
    </row>
    <row r="1193" spans="2:53" x14ac:dyDescent="0.25">
      <c r="B1193" s="4"/>
      <c r="D1193" s="2"/>
      <c r="E1193" s="2"/>
      <c r="F1193" s="2"/>
      <c r="G1193" s="5"/>
      <c r="H1193" s="5"/>
      <c r="I1193" s="4"/>
      <c r="T1193" s="2"/>
      <c r="X1193" s="2"/>
      <c r="AE1193" s="2"/>
      <c r="AH1193" s="2"/>
      <c r="AI1193" s="2"/>
      <c r="AJ1193" s="15"/>
      <c r="AK1193" s="2"/>
      <c r="AL1193" s="2"/>
      <c r="AO1193" s="2"/>
      <c r="AP1193" s="2"/>
      <c r="AS1193" s="23"/>
      <c r="AT1193" s="23"/>
      <c r="AU1193" s="3"/>
      <c r="AZ1193" s="2"/>
      <c r="BA1193" s="4"/>
    </row>
  </sheetData>
  <mergeCells count="310">
    <mergeCell ref="AZ303:AZ315"/>
    <mergeCell ref="BA303:BA315"/>
    <mergeCell ref="AQ306:AR306"/>
    <mergeCell ref="AQ307:AR307"/>
    <mergeCell ref="AQ309:AR309"/>
    <mergeCell ref="AQ310:AR310"/>
    <mergeCell ref="AQ313:AR313"/>
    <mergeCell ref="AQ315:AR315"/>
    <mergeCell ref="AZ316:AZ328"/>
    <mergeCell ref="BA316:BA328"/>
    <mergeCell ref="AQ318:AR318"/>
    <mergeCell ref="AQ319:AR319"/>
    <mergeCell ref="AQ320:AR320"/>
    <mergeCell ref="AQ321:AR321"/>
    <mergeCell ref="AQ322:AR322"/>
    <mergeCell ref="AQ323:AR323"/>
    <mergeCell ref="AQ325:AR325"/>
    <mergeCell ref="AQ285:AR285"/>
    <mergeCell ref="AZ285:AZ302"/>
    <mergeCell ref="BA285:BA302"/>
    <mergeCell ref="AQ287:AR287"/>
    <mergeCell ref="AQ289:AR289"/>
    <mergeCell ref="AQ290:AR290"/>
    <mergeCell ref="AQ291:AR291"/>
    <mergeCell ref="AQ292:AR292"/>
    <mergeCell ref="AQ293:AR293"/>
    <mergeCell ref="AQ296:AR296"/>
    <mergeCell ref="AQ297:AR297"/>
    <mergeCell ref="AQ298:AR298"/>
    <mergeCell ref="AQ299:AR299"/>
    <mergeCell ref="AQ300:AR300"/>
    <mergeCell ref="AQ301:AR301"/>
    <mergeCell ref="AQ302:AR302"/>
    <mergeCell ref="AQ259:AR259"/>
    <mergeCell ref="AZ259:AZ284"/>
    <mergeCell ref="BA259:BA284"/>
    <mergeCell ref="AQ261:AR261"/>
    <mergeCell ref="AQ263:AR263"/>
    <mergeCell ref="AQ265:AR265"/>
    <mergeCell ref="AQ267:AR267"/>
    <mergeCell ref="AQ270:AR270"/>
    <mergeCell ref="AQ271:AR271"/>
    <mergeCell ref="AQ272:AR272"/>
    <mergeCell ref="AQ273:AR273"/>
    <mergeCell ref="AQ274:AR274"/>
    <mergeCell ref="AQ275:AR275"/>
    <mergeCell ref="AQ276:AR276"/>
    <mergeCell ref="AQ277:AR277"/>
    <mergeCell ref="AQ279:AR279"/>
    <mergeCell ref="AQ280:AR280"/>
    <mergeCell ref="AQ281:AR281"/>
    <mergeCell ref="AQ282:AR282"/>
    <mergeCell ref="AQ283:AR283"/>
    <mergeCell ref="AQ284:AR284"/>
    <mergeCell ref="AQ234:AR234"/>
    <mergeCell ref="AZ234:AZ258"/>
    <mergeCell ref="BA234:BA258"/>
    <mergeCell ref="AQ235:AR235"/>
    <mergeCell ref="AQ237:AR237"/>
    <mergeCell ref="AQ238:AR238"/>
    <mergeCell ref="AQ239:AR239"/>
    <mergeCell ref="AQ240:AR240"/>
    <mergeCell ref="AQ241:AR241"/>
    <mergeCell ref="AQ242:AR242"/>
    <mergeCell ref="AQ243:AR243"/>
    <mergeCell ref="AQ244:AR244"/>
    <mergeCell ref="AQ245:AR245"/>
    <mergeCell ref="AQ247:AR247"/>
    <mergeCell ref="AQ249:AR249"/>
    <mergeCell ref="AQ250:AR250"/>
    <mergeCell ref="AQ252:AR252"/>
    <mergeCell ref="AQ253:AR253"/>
    <mergeCell ref="AQ255:AR255"/>
    <mergeCell ref="AQ256:AR256"/>
    <mergeCell ref="AQ207:AR207"/>
    <mergeCell ref="AZ207:AZ233"/>
    <mergeCell ref="BA207:BA233"/>
    <mergeCell ref="AQ209:AR209"/>
    <mergeCell ref="AQ210:AR210"/>
    <mergeCell ref="AQ212:AR212"/>
    <mergeCell ref="AQ214:AR214"/>
    <mergeCell ref="AQ215:AR215"/>
    <mergeCell ref="AQ216:AR216"/>
    <mergeCell ref="AQ217:AR217"/>
    <mergeCell ref="AQ218:AR218"/>
    <mergeCell ref="AQ220:AR220"/>
    <mergeCell ref="AQ223:AR223"/>
    <mergeCell ref="AQ224:AR224"/>
    <mergeCell ref="AQ225:AR225"/>
    <mergeCell ref="AQ226:AR226"/>
    <mergeCell ref="AQ227:AR227"/>
    <mergeCell ref="AQ228:AR228"/>
    <mergeCell ref="AQ229:AR229"/>
    <mergeCell ref="AQ230:AR230"/>
    <mergeCell ref="AQ232:AR232"/>
    <mergeCell ref="AZ142:AZ160"/>
    <mergeCell ref="BA142:BA160"/>
    <mergeCell ref="AQ148:AR148"/>
    <mergeCell ref="AQ157:AR157"/>
    <mergeCell ref="AQ159:AR159"/>
    <mergeCell ref="AQ161:AR161"/>
    <mergeCell ref="AZ161:AZ206"/>
    <mergeCell ref="BA161:BA206"/>
    <mergeCell ref="AQ163:AR163"/>
    <mergeCell ref="AQ165:AR165"/>
    <mergeCell ref="AQ167:AR167"/>
    <mergeCell ref="AQ169:AR169"/>
    <mergeCell ref="AQ170:AR170"/>
    <mergeCell ref="AQ171:AR171"/>
    <mergeCell ref="AQ173:AR173"/>
    <mergeCell ref="AQ176:AR176"/>
    <mergeCell ref="AQ177:AR177"/>
    <mergeCell ref="AQ179:AR179"/>
    <mergeCell ref="AQ183:AR183"/>
    <mergeCell ref="AQ184:AR184"/>
    <mergeCell ref="AQ187:AR187"/>
    <mergeCell ref="AQ188:AR188"/>
    <mergeCell ref="AQ191:AR191"/>
    <mergeCell ref="AQ194:AR194"/>
    <mergeCell ref="AZ113:AZ141"/>
    <mergeCell ref="BA113:BA141"/>
    <mergeCell ref="AQ114:AR114"/>
    <mergeCell ref="AQ117:AR117"/>
    <mergeCell ref="AQ119:AR119"/>
    <mergeCell ref="AQ120:AR120"/>
    <mergeCell ref="AQ121:AR121"/>
    <mergeCell ref="AQ122:AR122"/>
    <mergeCell ref="AQ123:AR123"/>
    <mergeCell ref="AQ124:AR124"/>
    <mergeCell ref="AQ127:AR127"/>
    <mergeCell ref="AQ129:AR129"/>
    <mergeCell ref="AQ132:AR132"/>
    <mergeCell ref="AQ133:AR133"/>
    <mergeCell ref="AQ134:AR134"/>
    <mergeCell ref="AQ139:AR139"/>
    <mergeCell ref="AQ94:AR94"/>
    <mergeCell ref="AZ94:AZ112"/>
    <mergeCell ref="BA94:BA112"/>
    <mergeCell ref="AQ99:AR99"/>
    <mergeCell ref="AQ101:AR101"/>
    <mergeCell ref="AQ102:AR102"/>
    <mergeCell ref="AQ105:AR105"/>
    <mergeCell ref="AQ107:AR107"/>
    <mergeCell ref="AQ109:AR109"/>
    <mergeCell ref="AQ111:AR111"/>
    <mergeCell ref="AQ112:AR112"/>
    <mergeCell ref="AZ60:AZ80"/>
    <mergeCell ref="BA60:BA80"/>
    <mergeCell ref="AQ74:AR74"/>
    <mergeCell ref="AQ77:AR77"/>
    <mergeCell ref="AQ81:AR81"/>
    <mergeCell ref="AZ81:AZ93"/>
    <mergeCell ref="BA81:BA93"/>
    <mergeCell ref="AQ82:AR82"/>
    <mergeCell ref="AQ83:AR83"/>
    <mergeCell ref="AQ84:AR84"/>
    <mergeCell ref="AQ85:AR85"/>
    <mergeCell ref="AQ86:AR86"/>
    <mergeCell ref="AQ87:AR87"/>
    <mergeCell ref="AQ88:AR88"/>
    <mergeCell ref="AQ89:AR89"/>
    <mergeCell ref="AQ90:AR90"/>
    <mergeCell ref="AQ91:AR91"/>
    <mergeCell ref="AQ92:AR92"/>
    <mergeCell ref="AQ93:AR93"/>
    <mergeCell ref="AQ40:AR40"/>
    <mergeCell ref="AZ40:AZ44"/>
    <mergeCell ref="BA40:BA44"/>
    <mergeCell ref="AQ41:AR41"/>
    <mergeCell ref="AQ42:AR42"/>
    <mergeCell ref="AQ43:AR43"/>
    <mergeCell ref="AQ44:AR44"/>
    <mergeCell ref="AQ45:AR45"/>
    <mergeCell ref="AZ45:AZ59"/>
    <mergeCell ref="BA45:BA59"/>
    <mergeCell ref="AQ46:AR46"/>
    <mergeCell ref="AQ47:AR47"/>
    <mergeCell ref="AQ48:AR48"/>
    <mergeCell ref="AQ49:AR49"/>
    <mergeCell ref="AQ50:AR50"/>
    <mergeCell ref="AQ51:AR51"/>
    <mergeCell ref="AQ52:AR52"/>
    <mergeCell ref="AQ53:AR53"/>
    <mergeCell ref="AQ54:AR54"/>
    <mergeCell ref="AQ55:AR55"/>
    <mergeCell ref="AQ56:AR56"/>
    <mergeCell ref="AQ57:AR57"/>
    <mergeCell ref="AQ58:AR58"/>
    <mergeCell ref="AQ59:AR59"/>
    <mergeCell ref="AQ15:AR15"/>
    <mergeCell ref="AZ15:AZ39"/>
    <mergeCell ref="BA15:BA39"/>
    <mergeCell ref="AQ16:AR16"/>
    <mergeCell ref="AQ17:AR17"/>
    <mergeCell ref="AQ18:AR18"/>
    <mergeCell ref="AQ21:AR21"/>
    <mergeCell ref="AQ22:AR22"/>
    <mergeCell ref="AQ24:AR24"/>
    <mergeCell ref="AQ27:AR27"/>
    <mergeCell ref="AQ33:AR33"/>
    <mergeCell ref="AQ34:AR34"/>
    <mergeCell ref="AQ35:AR35"/>
    <mergeCell ref="AQ37:AR37"/>
    <mergeCell ref="AQ38:AR38"/>
    <mergeCell ref="AQ39:AR39"/>
    <mergeCell ref="AQ2:AR2"/>
    <mergeCell ref="AZ2:AZ14"/>
    <mergeCell ref="BA2:BA14"/>
    <mergeCell ref="AQ5:AR5"/>
    <mergeCell ref="AQ10:AR10"/>
    <mergeCell ref="AQ11:AR11"/>
    <mergeCell ref="AQ12:AR12"/>
    <mergeCell ref="AQ13:AR13"/>
    <mergeCell ref="AQ14:AR14"/>
    <mergeCell ref="D2:D14"/>
    <mergeCell ref="E2:E14"/>
    <mergeCell ref="C81:C93"/>
    <mergeCell ref="C15:C39"/>
    <mergeCell ref="C40:C44"/>
    <mergeCell ref="D40:D44"/>
    <mergeCell ref="E40:E44"/>
    <mergeCell ref="F40:F44"/>
    <mergeCell ref="E81:E93"/>
    <mergeCell ref="F81:F93"/>
    <mergeCell ref="D81:D93"/>
    <mergeCell ref="G81:G93"/>
    <mergeCell ref="F2:F14"/>
    <mergeCell ref="G2:G14"/>
    <mergeCell ref="H2:H14"/>
    <mergeCell ref="C207:C233"/>
    <mergeCell ref="D207:D233"/>
    <mergeCell ref="D234:D258"/>
    <mergeCell ref="E207:E233"/>
    <mergeCell ref="F207:F233"/>
    <mergeCell ref="G207:G233"/>
    <mergeCell ref="D94:D112"/>
    <mergeCell ref="E94:E112"/>
    <mergeCell ref="F94:F112"/>
    <mergeCell ref="G94:G112"/>
    <mergeCell ref="E161:E206"/>
    <mergeCell ref="F161:F206"/>
    <mergeCell ref="D142:D160"/>
    <mergeCell ref="E142:E160"/>
    <mergeCell ref="F142:F160"/>
    <mergeCell ref="G142:G160"/>
    <mergeCell ref="D161:D206"/>
    <mergeCell ref="D113:D141"/>
    <mergeCell ref="E113:E141"/>
    <mergeCell ref="F113:F141"/>
    <mergeCell ref="G113:G141"/>
    <mergeCell ref="C94:C112"/>
    <mergeCell ref="C113:C141"/>
    <mergeCell ref="G161:G206"/>
    <mergeCell ref="E303:E315"/>
    <mergeCell ref="F303:F315"/>
    <mergeCell ref="G303:G315"/>
    <mergeCell ref="E316:E328"/>
    <mergeCell ref="F316:F328"/>
    <mergeCell ref="G316:G328"/>
    <mergeCell ref="D303:D315"/>
    <mergeCell ref="D316:D328"/>
    <mergeCell ref="C234:C258"/>
    <mergeCell ref="C259:C284"/>
    <mergeCell ref="C285:C302"/>
    <mergeCell ref="C303:C315"/>
    <mergeCell ref="C316:C328"/>
    <mergeCell ref="D259:D284"/>
    <mergeCell ref="E259:E284"/>
    <mergeCell ref="F259:F284"/>
    <mergeCell ref="G259:G284"/>
    <mergeCell ref="D285:D302"/>
    <mergeCell ref="G285:G302"/>
    <mergeCell ref="E285:E302"/>
    <mergeCell ref="F285:F302"/>
    <mergeCell ref="E234:E258"/>
    <mergeCell ref="F234:F258"/>
    <mergeCell ref="G234:G258"/>
    <mergeCell ref="C142:C160"/>
    <mergeCell ref="C161:C206"/>
    <mergeCell ref="G40:G44"/>
    <mergeCell ref="G15:G39"/>
    <mergeCell ref="C45:C59"/>
    <mergeCell ref="C60:C80"/>
    <mergeCell ref="D60:D80"/>
    <mergeCell ref="E60:E80"/>
    <mergeCell ref="G60:G80"/>
    <mergeCell ref="D45:D59"/>
    <mergeCell ref="E45:E59"/>
    <mergeCell ref="F45:F59"/>
    <mergeCell ref="G45:G59"/>
    <mergeCell ref="D15:D39"/>
    <mergeCell ref="E15:E39"/>
    <mergeCell ref="F15:F39"/>
    <mergeCell ref="F60:F80"/>
    <mergeCell ref="C2:C14"/>
    <mergeCell ref="H207:H233"/>
    <mergeCell ref="H234:H258"/>
    <mergeCell ref="H259:H284"/>
    <mergeCell ref="H285:H302"/>
    <mergeCell ref="H303:H315"/>
    <mergeCell ref="H316:H328"/>
    <mergeCell ref="H15:H39"/>
    <mergeCell ref="H40:H44"/>
    <mergeCell ref="H45:H59"/>
    <mergeCell ref="H60:H80"/>
    <mergeCell ref="H81:H93"/>
    <mergeCell ref="H94:H112"/>
    <mergeCell ref="H113:H141"/>
    <mergeCell ref="H142:H160"/>
    <mergeCell ref="H161:H206"/>
  </mergeCells>
  <dataValidations count="4">
    <dataValidation type="list" allowBlank="1" sqref="AJ147:AJ189 AJ191:AJ206 AJ265:AJ284 AJ316:AJ328 AJ314 AJ309 AJ304:AJ307 AJ293 AJ214:AJ218 AJ220 AJ222:AJ229 AJ234:AJ235 AJ237 AJ241:AJ247 AJ254:AJ256 AJ259 AJ261 AJ287 AJ291 AJ2:AJ39 AJ45:AJ86 AJ88:AJ142" xr:uid="{76F389E4-1522-4062-B496-B944B4FBE7AD}">
      <formula1>"muddy,silty,sandy"</formula1>
    </dataValidation>
    <dataValidation type="list" allowBlank="1" sqref="AF2:AF329 AF332:AF529" xr:uid="{8CA6C433-75C6-4A99-BE6E-84AEB579F90D}">
      <formula1>"Yes,No"</formula1>
    </dataValidation>
    <dataValidation type="list" allowBlank="1" sqref="AD2:AD328 Z2:AA328" xr:uid="{E3A9C661-AB00-4BB8-BA35-1492BBBC1A3D}">
      <formula1>"Yes,No,Possibly"</formula1>
    </dataValidation>
    <dataValidation type="list" allowBlank="1" sqref="AC2:AC328" xr:uid="{3CBBDF55-150D-4D40-A4E5-DEF8293BC6B5}">
      <formula1>"Yes,No,Yes+provenance"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Marine shaking compilation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Staisch, Lydia M</dc:creator>
  <cp:keywords/>
  <dc:description/>
  <cp:lastModifiedBy>Staisch, Lydia M</cp:lastModifiedBy>
  <cp:revision/>
  <dcterms:created xsi:type="dcterms:W3CDTF">2023-06-13T20:07:45Z</dcterms:created>
  <dcterms:modified xsi:type="dcterms:W3CDTF">2025-04-29T21:14:15Z</dcterms:modified>
  <cp:category/>
  <cp:contentStatus/>
</cp:coreProperties>
</file>