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Ali\Downloads\"/>
    </mc:Choice>
  </mc:AlternateContent>
  <xr:revisionPtr revIDLastSave="0" documentId="13_ncr:1_{CDC3553C-6287-40FF-9340-2A7450852133}" xr6:coauthVersionLast="45" xr6:coauthVersionMax="45" xr10:uidLastSave="{00000000-0000-0000-0000-000000000000}"/>
  <bookViews>
    <workbookView xWindow="-120" yWindow="-120" windowWidth="29040" windowHeight="15840" xr2:uid="{2D0621F6-7B4D-40D0-B60B-D1A92008B1FA}"/>
  </bookViews>
  <sheets>
    <sheet name="Developed Formula_2020"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5" i="1" l="1"/>
  <c r="J34" i="1"/>
  <c r="J33" i="1"/>
  <c r="J32" i="1"/>
  <c r="J31" i="1"/>
  <c r="J8" i="1"/>
  <c r="L8" i="1" s="1"/>
  <c r="M8" i="1" s="1"/>
  <c r="I8" i="1"/>
  <c r="J7" i="1"/>
  <c r="K7" i="1" s="1"/>
  <c r="I7" i="1"/>
  <c r="J6" i="1"/>
  <c r="L6" i="1" s="1"/>
  <c r="M6" i="1" s="1"/>
  <c r="I6" i="1"/>
  <c r="J5" i="1"/>
  <c r="L5" i="1" s="1"/>
  <c r="M5" i="1" s="1"/>
  <c r="I5" i="1"/>
  <c r="J4" i="1"/>
  <c r="K4" i="1" s="1"/>
  <c r="I4" i="1"/>
  <c r="K6" i="1" l="1"/>
  <c r="L7" i="1"/>
  <c r="M7" i="1" s="1"/>
  <c r="K5" i="1"/>
  <c r="L4" i="1"/>
  <c r="M4" i="1" s="1"/>
  <c r="K8" i="1"/>
</calcChain>
</file>

<file path=xl/sharedStrings.xml><?xml version="1.0" encoding="utf-8"?>
<sst xmlns="http://schemas.openxmlformats.org/spreadsheetml/2006/main" count="39" uniqueCount="36">
  <si>
    <t>Location</t>
  </si>
  <si>
    <t>Population</t>
  </si>
  <si>
    <t>Average number of 
bedrooms per house</t>
  </si>
  <si>
    <t>Occopied Houses</t>
  </si>
  <si>
    <t>Un-occupied
 Houses</t>
  </si>
  <si>
    <t>Total power usage  
in region (kW /year)</t>
  </si>
  <si>
    <t>Power Usage
per household (kW/year)</t>
  </si>
  <si>
    <t>Energy Consumption 
in region (kWh/year)</t>
  </si>
  <si>
    <t>Energy Consumption 
per household (kWh/year)</t>
  </si>
  <si>
    <t>Colac,VIC</t>
  </si>
  <si>
    <t>Colac East , VIC</t>
  </si>
  <si>
    <t xml:space="preserve">	217</t>
  </si>
  <si>
    <t>Elliminyt,VIC</t>
  </si>
  <si>
    <t xml:space="preserve"> Colac, State Suburbs,VIC</t>
  </si>
  <si>
    <t>Colac - Corangamite, VIC</t>
  </si>
  <si>
    <t xml:space="preserve">	37,040</t>
  </si>
  <si>
    <t>Averagenumber of people per household</t>
  </si>
  <si>
    <t>Houses (Consumers)</t>
  </si>
  <si>
    <t>Occupany rate (%)</t>
  </si>
  <si>
    <t>Victoria</t>
  </si>
  <si>
    <t>Climate Zone 6</t>
  </si>
  <si>
    <t>Autumn</t>
  </si>
  <si>
    <t>Summer</t>
  </si>
  <si>
    <t>Winter</t>
  </si>
  <si>
    <t>Spring</t>
  </si>
  <si>
    <t>Total</t>
  </si>
  <si>
    <t>kWh/ season</t>
  </si>
  <si>
    <t>kWh /year</t>
  </si>
  <si>
    <t>1 Person Household</t>
  </si>
  <si>
    <t>2 Person Household</t>
  </si>
  <si>
    <t>3 Person Household</t>
  </si>
  <si>
    <t>4 Person Household</t>
  </si>
  <si>
    <t>5+ Person Household</t>
  </si>
  <si>
    <t>Electricity Benchmarks (2017-18), Australia Energy Regulator</t>
  </si>
  <si>
    <t>Note: 1)  AER only considered household person size  irrespective of our methodology which is based on number of persons, occupancy rate and average number of rooms per household.
         2). Benchmarks are calclulated almost 3 years ago, so energy consumption values can vary in 2020.</t>
  </si>
  <si>
    <t>Table: Developed formula and statistics from demographics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</si>
</sst>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color rgb="FF333333"/>
      <name val="Arial"/>
      <family val="2"/>
    </font>
    <font>
      <sz val="10"/>
      <color theme="0"/>
      <name val="Arial Narrow"/>
      <family val="2"/>
    </font>
    <font>
      <sz val="10"/>
      <name val="Arial Narrow"/>
      <family val="2"/>
    </font>
    <font>
      <sz val="11"/>
      <name val="Calibri"/>
      <family val="2"/>
      <scheme val="minor"/>
    </font>
    <font>
      <b/>
      <sz val="10"/>
      <name val="Arial Narrow"/>
      <family val="2"/>
    </font>
    <font>
      <sz val="10"/>
      <name val="Arial"/>
      <family val="2"/>
    </font>
  </fonts>
  <fills count="4">
    <fill>
      <patternFill patternType="none"/>
    </fill>
    <fill>
      <patternFill patternType="gray125"/>
    </fill>
    <fill>
      <patternFill patternType="solid">
        <fgColor theme="3"/>
        <bgColor indexed="64"/>
      </patternFill>
    </fill>
    <fill>
      <patternFill patternType="solid">
        <fgColor rgb="FF7030A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3">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3" fillId="0" borderId="1" xfId="1" applyBorder="1" applyAlignment="1" applyProtection="1"/>
    <xf numFmtId="3" fontId="0" fillId="0" borderId="1" xfId="0" applyNumberFormat="1" applyBorder="1" applyAlignment="1">
      <alignment horizontal="center"/>
    </xf>
    <xf numFmtId="0" fontId="4" fillId="0" borderId="1" xfId="0" applyFont="1"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0" fontId="3" fillId="0" borderId="1" xfId="1" applyBorder="1" applyAlignment="1" applyProtection="1">
      <alignment wrapText="1"/>
    </xf>
    <xf numFmtId="0" fontId="2" fillId="2" borderId="0" xfId="0" applyFont="1" applyFill="1" applyAlignment="1">
      <alignment horizontal="center"/>
    </xf>
    <xf numFmtId="0" fontId="5" fillId="3" borderId="0" xfId="0" applyFont="1" applyFill="1" applyAlignment="1">
      <alignment horizontal="center" vertical="center"/>
    </xf>
    <xf numFmtId="0" fontId="6" fillId="0" borderId="0" xfId="0" applyFont="1" applyAlignment="1">
      <alignment horizontal="right" vertical="center" indent="9"/>
    </xf>
    <xf numFmtId="0" fontId="7" fillId="0" borderId="0" xfId="0" applyFont="1" applyAlignment="1">
      <alignment horizontal="right"/>
    </xf>
    <xf numFmtId="0" fontId="8" fillId="0" borderId="0" xfId="0" applyFont="1" applyAlignment="1">
      <alignment horizontal="right" vertical="center" indent="3"/>
    </xf>
    <xf numFmtId="0" fontId="8" fillId="0" borderId="0" xfId="0" applyFont="1" applyAlignment="1">
      <alignment horizontal="right" vertical="center"/>
    </xf>
    <xf numFmtId="0" fontId="6" fillId="0" borderId="0" xfId="0" applyFont="1" applyAlignment="1">
      <alignment horizontal="right" vertical="center"/>
    </xf>
    <xf numFmtId="0" fontId="6" fillId="0" borderId="0" xfId="0" applyFont="1" applyAlignment="1">
      <alignment horizontal="center" vertical="center"/>
    </xf>
    <xf numFmtId="0" fontId="1" fillId="0" borderId="0" xfId="0" applyFont="1" applyAlignment="1">
      <alignment horizontal="center"/>
    </xf>
    <xf numFmtId="0" fontId="2" fillId="2" borderId="0" xfId="0" applyFont="1" applyFill="1" applyAlignment="1">
      <alignment horizontal="center"/>
    </xf>
    <xf numFmtId="0" fontId="5" fillId="3" borderId="0" xfId="0" applyFont="1" applyFill="1" applyAlignment="1">
      <alignment horizontal="center" vertical="center"/>
    </xf>
    <xf numFmtId="0" fontId="0" fillId="0" borderId="0" xfId="0" applyAlignment="1">
      <alignment horizontal="center"/>
    </xf>
    <xf numFmtId="0" fontId="9"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12</xdr:row>
      <xdr:rowOff>0</xdr:rowOff>
    </xdr:from>
    <xdr:to>
      <xdr:col>3</xdr:col>
      <xdr:colOff>295275</xdr:colOff>
      <xdr:row>23</xdr:row>
      <xdr:rowOff>155388</xdr:rowOff>
    </xdr:to>
    <xdr:pic>
      <xdr:nvPicPr>
        <xdr:cNvPr id="7" name="Picture 6">
          <a:extLst>
            <a:ext uri="{FF2B5EF4-FFF2-40B4-BE49-F238E27FC236}">
              <a16:creationId xmlns:a16="http://schemas.microsoft.com/office/drawing/2014/main" id="{AE0E5322-71DC-4566-B8C7-6466CE9C5DF2}"/>
            </a:ext>
          </a:extLst>
        </xdr:cNvPr>
        <xdr:cNvPicPr>
          <a:picLocks noChangeAspect="1"/>
        </xdr:cNvPicPr>
      </xdr:nvPicPr>
      <xdr:blipFill>
        <a:blip xmlns:r="http://schemas.openxmlformats.org/officeDocument/2006/relationships" r:embed="rId1"/>
        <a:stretch>
          <a:fillRect/>
        </a:stretch>
      </xdr:blipFill>
      <xdr:spPr>
        <a:xfrm>
          <a:off x="1876425" y="5600700"/>
          <a:ext cx="2495550" cy="2250888"/>
        </a:xfrm>
        <a:prstGeom prst="rect">
          <a:avLst/>
        </a:prstGeom>
      </xdr:spPr>
    </xdr:pic>
    <xdr:clientData/>
  </xdr:twoCellAnchor>
  <xdr:twoCellAnchor editAs="oneCell">
    <xdr:from>
      <xdr:col>3</xdr:col>
      <xdr:colOff>542926</xdr:colOff>
      <xdr:row>11</xdr:row>
      <xdr:rowOff>114301</xdr:rowOff>
    </xdr:from>
    <xdr:to>
      <xdr:col>5</xdr:col>
      <xdr:colOff>524490</xdr:colOff>
      <xdr:row>23</xdr:row>
      <xdr:rowOff>76201</xdr:rowOff>
    </xdr:to>
    <xdr:pic>
      <xdr:nvPicPr>
        <xdr:cNvPr id="8" name="Picture 7">
          <a:extLst>
            <a:ext uri="{FF2B5EF4-FFF2-40B4-BE49-F238E27FC236}">
              <a16:creationId xmlns:a16="http://schemas.microsoft.com/office/drawing/2014/main" id="{85260453-3693-4280-A0BD-85FB0D08F554}"/>
            </a:ext>
          </a:extLst>
        </xdr:cNvPr>
        <xdr:cNvPicPr>
          <a:picLocks noChangeAspect="1"/>
        </xdr:cNvPicPr>
      </xdr:nvPicPr>
      <xdr:blipFill>
        <a:blip xmlns:r="http://schemas.openxmlformats.org/officeDocument/2006/relationships" r:embed="rId2"/>
        <a:stretch>
          <a:fillRect/>
        </a:stretch>
      </xdr:blipFill>
      <xdr:spPr>
        <a:xfrm>
          <a:off x="4619626" y="3714751"/>
          <a:ext cx="2353289" cy="2247900"/>
        </a:xfrm>
        <a:prstGeom prst="rect">
          <a:avLst/>
        </a:prstGeom>
      </xdr:spPr>
    </xdr:pic>
    <xdr:clientData/>
  </xdr:twoCellAnchor>
  <xdr:twoCellAnchor editAs="oneCell">
    <xdr:from>
      <xdr:col>5</xdr:col>
      <xdr:colOff>819151</xdr:colOff>
      <xdr:row>11</xdr:row>
      <xdr:rowOff>57149</xdr:rowOff>
    </xdr:from>
    <xdr:to>
      <xdr:col>8</xdr:col>
      <xdr:colOff>218339</xdr:colOff>
      <xdr:row>23</xdr:row>
      <xdr:rowOff>9524</xdr:rowOff>
    </xdr:to>
    <xdr:pic>
      <xdr:nvPicPr>
        <xdr:cNvPr id="9" name="Picture 8">
          <a:extLst>
            <a:ext uri="{FF2B5EF4-FFF2-40B4-BE49-F238E27FC236}">
              <a16:creationId xmlns:a16="http://schemas.microsoft.com/office/drawing/2014/main" id="{A14B679F-3B4D-465B-8ACF-7A879B6ED2A1}"/>
            </a:ext>
          </a:extLst>
        </xdr:cNvPr>
        <xdr:cNvPicPr>
          <a:picLocks noChangeAspect="1"/>
        </xdr:cNvPicPr>
      </xdr:nvPicPr>
      <xdr:blipFill>
        <a:blip xmlns:r="http://schemas.openxmlformats.org/officeDocument/2006/relationships" r:embed="rId3"/>
        <a:stretch>
          <a:fillRect/>
        </a:stretch>
      </xdr:blipFill>
      <xdr:spPr>
        <a:xfrm>
          <a:off x="7267576" y="3657599"/>
          <a:ext cx="2866288" cy="2238375"/>
        </a:xfrm>
        <a:prstGeom prst="rect">
          <a:avLst/>
        </a:prstGeom>
      </xdr:spPr>
    </xdr:pic>
    <xdr:clientData/>
  </xdr:twoCellAnchor>
  <xdr:twoCellAnchor editAs="oneCell">
    <xdr:from>
      <xdr:col>11</xdr:col>
      <xdr:colOff>105666</xdr:colOff>
      <xdr:row>11</xdr:row>
      <xdr:rowOff>47625</xdr:rowOff>
    </xdr:from>
    <xdr:to>
      <xdr:col>12</xdr:col>
      <xdr:colOff>1371600</xdr:colOff>
      <xdr:row>23</xdr:row>
      <xdr:rowOff>47625</xdr:rowOff>
    </xdr:to>
    <xdr:pic>
      <xdr:nvPicPr>
        <xdr:cNvPr id="10" name="Picture 9">
          <a:extLst>
            <a:ext uri="{FF2B5EF4-FFF2-40B4-BE49-F238E27FC236}">
              <a16:creationId xmlns:a16="http://schemas.microsoft.com/office/drawing/2014/main" id="{C67BCEA8-DE3E-4A3F-92E0-AA15552F95CB}"/>
            </a:ext>
          </a:extLst>
        </xdr:cNvPr>
        <xdr:cNvPicPr>
          <a:picLocks noChangeAspect="1"/>
        </xdr:cNvPicPr>
      </xdr:nvPicPr>
      <xdr:blipFill>
        <a:blip xmlns:r="http://schemas.openxmlformats.org/officeDocument/2006/relationships" r:embed="rId4"/>
        <a:stretch>
          <a:fillRect/>
        </a:stretch>
      </xdr:blipFill>
      <xdr:spPr>
        <a:xfrm>
          <a:off x="13126341" y="3648075"/>
          <a:ext cx="2589909" cy="2286000"/>
        </a:xfrm>
        <a:prstGeom prst="rect">
          <a:avLst/>
        </a:prstGeom>
      </xdr:spPr>
    </xdr:pic>
    <xdr:clientData/>
  </xdr:twoCellAnchor>
  <xdr:twoCellAnchor editAs="oneCell">
    <xdr:from>
      <xdr:col>8</xdr:col>
      <xdr:colOff>314325</xdr:colOff>
      <xdr:row>11</xdr:row>
      <xdr:rowOff>57149</xdr:rowOff>
    </xdr:from>
    <xdr:to>
      <xdr:col>10</xdr:col>
      <xdr:colOff>914400</xdr:colOff>
      <xdr:row>23</xdr:row>
      <xdr:rowOff>62573</xdr:rowOff>
    </xdr:to>
    <xdr:pic>
      <xdr:nvPicPr>
        <xdr:cNvPr id="11" name="Picture 10">
          <a:extLst>
            <a:ext uri="{FF2B5EF4-FFF2-40B4-BE49-F238E27FC236}">
              <a16:creationId xmlns:a16="http://schemas.microsoft.com/office/drawing/2014/main" id="{479ABD20-3D6E-4BCD-90E7-4D111B9E7E7E}"/>
            </a:ext>
          </a:extLst>
        </xdr:cNvPr>
        <xdr:cNvPicPr>
          <a:picLocks noChangeAspect="1"/>
        </xdr:cNvPicPr>
      </xdr:nvPicPr>
      <xdr:blipFill>
        <a:blip xmlns:r="http://schemas.openxmlformats.org/officeDocument/2006/relationships" r:embed="rId5"/>
        <a:stretch>
          <a:fillRect/>
        </a:stretch>
      </xdr:blipFill>
      <xdr:spPr>
        <a:xfrm>
          <a:off x="10229850" y="3657599"/>
          <a:ext cx="2609850" cy="22914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OneDrive%20-%20UNSW/Zepben_coding/Project%20reports/Milestone%201/Dataset%20Aug%202020/quickstats.censusdata.abs.gov.au/census_services/getproduct/census/2016/quickstat/SSC20605?opendocument" TargetMode="External"/><Relationship Id="rId2" Type="http://schemas.openxmlformats.org/officeDocument/2006/relationships/hyperlink" Target="../OneDrive%20-%20UNSW/Zepben_coding/Project%20reports/Milestone%201/Dataset%20Aug%202020/quickstats.censusdata.abs.gov.au/census_services/getproduct/census/2016/quickstat/SSC20853?opendocument" TargetMode="External"/><Relationship Id="rId1" Type="http://schemas.openxmlformats.org/officeDocument/2006/relationships/hyperlink" Target="https://quickstats.censusdata.abs.gov.au/census_services/getproduct/census/2016/quickstat/217031472?opendocument" TargetMode="External"/><Relationship Id="rId5" Type="http://schemas.openxmlformats.org/officeDocument/2006/relationships/drawing" Target="../drawings/drawing1.xml"/><Relationship Id="rId4" Type="http://schemas.openxmlformats.org/officeDocument/2006/relationships/hyperlink" Target="https://quickstats.censusdata.abs.gov.au/census_services/getproduct/census/2016/quickstat/21703?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20C91-627C-4B24-9380-6661F043F03E}">
  <dimension ref="B2:M38"/>
  <sheetViews>
    <sheetView tabSelected="1" topLeftCell="A13" workbookViewId="0">
      <selection activeCell="M27" sqref="M27"/>
    </sheetView>
  </sheetViews>
  <sheetFormatPr defaultRowHeight="15" x14ac:dyDescent="0.25"/>
  <cols>
    <col min="2" max="2" width="23" bestFit="1" customWidth="1"/>
    <col min="3" max="3" width="10.7109375" bestFit="1" customWidth="1"/>
    <col min="4" max="4" width="13.140625" customWidth="1"/>
    <col min="5" max="5" width="22.42578125" customWidth="1"/>
    <col min="6" max="6" width="20" customWidth="1"/>
    <col min="7" max="7" width="15.85546875" customWidth="1"/>
    <col min="8" max="8" width="16.140625" customWidth="1"/>
    <col min="9" max="9" width="13.7109375" customWidth="1"/>
    <col min="10" max="11" width="16.42578125" customWidth="1"/>
    <col min="12" max="12" width="19.85546875" customWidth="1"/>
    <col min="13" max="13" width="20.85546875" customWidth="1"/>
  </cols>
  <sheetData>
    <row r="2" spans="2:13" x14ac:dyDescent="0.25">
      <c r="F2" s="18" t="s">
        <v>35</v>
      </c>
      <c r="G2" s="18"/>
      <c r="H2" s="18"/>
      <c r="I2" s="18"/>
      <c r="J2" s="18"/>
      <c r="K2" s="18"/>
    </row>
    <row r="3" spans="2:13" ht="60" x14ac:dyDescent="0.25">
      <c r="B3" s="1" t="s">
        <v>0</v>
      </c>
      <c r="C3" s="1" t="s">
        <v>1</v>
      </c>
      <c r="D3" s="2" t="s">
        <v>17</v>
      </c>
      <c r="E3" s="2" t="s">
        <v>16</v>
      </c>
      <c r="F3" s="2" t="s">
        <v>2</v>
      </c>
      <c r="G3" s="2" t="s">
        <v>3</v>
      </c>
      <c r="H3" s="2" t="s">
        <v>4</v>
      </c>
      <c r="I3" s="2" t="s">
        <v>18</v>
      </c>
      <c r="J3" s="2" t="s">
        <v>5</v>
      </c>
      <c r="K3" s="2" t="s">
        <v>6</v>
      </c>
      <c r="L3" s="2" t="s">
        <v>7</v>
      </c>
      <c r="M3" s="2" t="s">
        <v>8</v>
      </c>
    </row>
    <row r="4" spans="2:13" x14ac:dyDescent="0.25">
      <c r="B4" s="3" t="s">
        <v>9</v>
      </c>
      <c r="C4" s="4">
        <v>12250</v>
      </c>
      <c r="D4" s="4">
        <v>5593</v>
      </c>
      <c r="E4" s="5">
        <v>2.2999999999999998</v>
      </c>
      <c r="F4" s="6">
        <v>3</v>
      </c>
      <c r="G4" s="4">
        <v>4693</v>
      </c>
      <c r="H4" s="6">
        <v>602</v>
      </c>
      <c r="I4" s="7">
        <f>G4/D4*100</f>
        <v>83.908456999821198</v>
      </c>
      <c r="J4" s="8">
        <f t="shared" ref="J4:J8" si="0">1.652*E4*(G4-H4)/(F4+E4)</f>
        <v>2932.8610566037732</v>
      </c>
      <c r="K4" s="6">
        <f t="shared" ref="K4:K8" si="1">J4/D4</f>
        <v>0.52438066450988252</v>
      </c>
      <c r="L4" s="8">
        <f>J4*8642</f>
        <v>25345785.251169808</v>
      </c>
      <c r="M4" s="8">
        <f t="shared" ref="M4:M8" si="2">L4/D4</f>
        <v>4531.6977026944051</v>
      </c>
    </row>
    <row r="5" spans="2:13" x14ac:dyDescent="0.25">
      <c r="B5" s="3" t="s">
        <v>10</v>
      </c>
      <c r="C5" s="6" t="s">
        <v>11</v>
      </c>
      <c r="D5" s="6">
        <v>79</v>
      </c>
      <c r="E5" s="6">
        <v>2.1</v>
      </c>
      <c r="F5" s="6">
        <v>2.6</v>
      </c>
      <c r="G5" s="6">
        <v>53</v>
      </c>
      <c r="H5" s="6">
        <v>16</v>
      </c>
      <c r="I5" s="7">
        <f>G5/D5*100</f>
        <v>67.088607594936718</v>
      </c>
      <c r="J5" s="8">
        <f t="shared" si="0"/>
        <v>27.310723404255317</v>
      </c>
      <c r="K5" s="6">
        <f t="shared" si="1"/>
        <v>0.34570535954753567</v>
      </c>
      <c r="L5" s="8">
        <f t="shared" ref="L5:L7" si="3">J5*8642</f>
        <v>236019.27165957444</v>
      </c>
      <c r="M5" s="8">
        <f t="shared" si="2"/>
        <v>2987.5857172098031</v>
      </c>
    </row>
    <row r="6" spans="2:13" x14ac:dyDescent="0.25">
      <c r="B6" s="3" t="s">
        <v>12</v>
      </c>
      <c r="C6" s="4">
        <v>2900</v>
      </c>
      <c r="D6" s="4">
        <v>1120</v>
      </c>
      <c r="E6" s="6">
        <v>2.8</v>
      </c>
      <c r="F6" s="6">
        <v>3.4</v>
      </c>
      <c r="G6" s="6">
        <v>977</v>
      </c>
      <c r="H6" s="6">
        <v>106</v>
      </c>
      <c r="I6" s="7">
        <f t="shared" ref="I6:I8" si="4">G6/D6*100</f>
        <v>87.232142857142861</v>
      </c>
      <c r="J6" s="8">
        <f t="shared" si="0"/>
        <v>649.82219354838708</v>
      </c>
      <c r="K6" s="6">
        <f t="shared" si="1"/>
        <v>0.58019838709677418</v>
      </c>
      <c r="L6" s="8">
        <f t="shared" si="3"/>
        <v>5615763.3966451613</v>
      </c>
      <c r="M6" s="8">
        <f t="shared" si="2"/>
        <v>5014.0744612903227</v>
      </c>
    </row>
    <row r="7" spans="2:13" ht="13.5" customHeight="1" x14ac:dyDescent="0.25">
      <c r="B7" s="9" t="s">
        <v>13</v>
      </c>
      <c r="C7" s="4">
        <v>9048</v>
      </c>
      <c r="D7" s="4">
        <v>4358</v>
      </c>
      <c r="E7" s="6">
        <v>2.2000000000000002</v>
      </c>
      <c r="F7" s="6">
        <v>2.9</v>
      </c>
      <c r="G7" s="4">
        <v>3645</v>
      </c>
      <c r="H7" s="6">
        <v>471</v>
      </c>
      <c r="I7" s="7">
        <f t="shared" si="4"/>
        <v>83.639284075263888</v>
      </c>
      <c r="J7" s="8">
        <f t="shared" si="0"/>
        <v>2261.8795294117649</v>
      </c>
      <c r="K7" s="6">
        <f t="shared" si="1"/>
        <v>0.51901779013578819</v>
      </c>
      <c r="L7" s="8">
        <f t="shared" si="3"/>
        <v>19547162.893176474</v>
      </c>
      <c r="M7" s="8">
        <f t="shared" si="2"/>
        <v>4485.3517423534822</v>
      </c>
    </row>
    <row r="8" spans="2:13" x14ac:dyDescent="0.25">
      <c r="B8" s="3" t="s">
        <v>14</v>
      </c>
      <c r="C8" s="4" t="s">
        <v>15</v>
      </c>
      <c r="D8" s="4">
        <v>19378</v>
      </c>
      <c r="E8" s="6">
        <v>2.2999999999999998</v>
      </c>
      <c r="F8" s="6">
        <v>3.1</v>
      </c>
      <c r="G8" s="4">
        <v>14021</v>
      </c>
      <c r="H8" s="4">
        <v>4222</v>
      </c>
      <c r="I8" s="7">
        <f t="shared" si="4"/>
        <v>72.355248219630511</v>
      </c>
      <c r="J8" s="8">
        <f t="shared" si="0"/>
        <v>6894.8667407407393</v>
      </c>
      <c r="K8" s="6">
        <f t="shared" si="1"/>
        <v>0.35580899683872119</v>
      </c>
      <c r="L8" s="8">
        <f>J8*8642</f>
        <v>59585438.373481467</v>
      </c>
      <c r="M8" s="8">
        <f t="shared" si="2"/>
        <v>3074.9013506802285</v>
      </c>
    </row>
    <row r="25" spans="5:10" x14ac:dyDescent="0.25">
      <c r="E25" s="21" t="s">
        <v>33</v>
      </c>
      <c r="F25" s="21"/>
      <c r="G25" s="21"/>
      <c r="H25" s="21"/>
      <c r="I25" s="21"/>
      <c r="J25" s="21"/>
    </row>
    <row r="26" spans="5:10" x14ac:dyDescent="0.25">
      <c r="E26" s="19" t="s">
        <v>19</v>
      </c>
      <c r="F26" s="19"/>
      <c r="G26" s="19"/>
      <c r="H26" s="19"/>
      <c r="I26" s="19"/>
      <c r="J26" s="10"/>
    </row>
    <row r="27" spans="5:10" x14ac:dyDescent="0.25">
      <c r="E27" s="20" t="s">
        <v>20</v>
      </c>
      <c r="F27" s="20"/>
      <c r="G27" s="20"/>
      <c r="H27" s="20"/>
      <c r="I27" s="20"/>
      <c r="J27" s="11"/>
    </row>
    <row r="28" spans="5:10" x14ac:dyDescent="0.25">
      <c r="E28" s="12"/>
      <c r="F28" s="13"/>
      <c r="G28" s="13"/>
      <c r="H28" s="13"/>
      <c r="I28" s="13"/>
    </row>
    <row r="29" spans="5:10" x14ac:dyDescent="0.25">
      <c r="E29" s="14"/>
      <c r="F29" s="15" t="s">
        <v>21</v>
      </c>
      <c r="G29" s="15" t="s">
        <v>22</v>
      </c>
      <c r="H29" s="15" t="s">
        <v>23</v>
      </c>
      <c r="I29" s="15" t="s">
        <v>24</v>
      </c>
      <c r="J29" s="15" t="s">
        <v>25</v>
      </c>
    </row>
    <row r="30" spans="5:10" x14ac:dyDescent="0.25">
      <c r="E30" s="15"/>
      <c r="F30" s="15" t="s">
        <v>26</v>
      </c>
      <c r="G30" s="15" t="s">
        <v>26</v>
      </c>
      <c r="H30" s="15" t="s">
        <v>26</v>
      </c>
      <c r="I30" s="15" t="s">
        <v>26</v>
      </c>
      <c r="J30" s="15" t="s">
        <v>27</v>
      </c>
    </row>
    <row r="31" spans="5:10" x14ac:dyDescent="0.25">
      <c r="E31" s="16" t="s">
        <v>28</v>
      </c>
      <c r="F31" s="17">
        <v>737</v>
      </c>
      <c r="G31" s="17">
        <v>671</v>
      </c>
      <c r="H31" s="17">
        <v>958</v>
      </c>
      <c r="I31" s="17">
        <v>720</v>
      </c>
      <c r="J31">
        <f>SUM(F31:I31)</f>
        <v>3086</v>
      </c>
    </row>
    <row r="32" spans="5:10" x14ac:dyDescent="0.25">
      <c r="E32" s="16" t="s">
        <v>29</v>
      </c>
      <c r="F32" s="17">
        <v>1077</v>
      </c>
      <c r="G32" s="17">
        <v>1031</v>
      </c>
      <c r="H32" s="17">
        <v>1340</v>
      </c>
      <c r="I32" s="17">
        <v>1078</v>
      </c>
      <c r="J32">
        <f>SUM(F32:I32)</f>
        <v>4526</v>
      </c>
    </row>
    <row r="33" spans="5:13" x14ac:dyDescent="0.25">
      <c r="E33" s="16" t="s">
        <v>30</v>
      </c>
      <c r="F33" s="17">
        <v>1253</v>
      </c>
      <c r="G33" s="17">
        <v>1176</v>
      </c>
      <c r="H33" s="17">
        <v>1615</v>
      </c>
      <c r="I33" s="17">
        <v>1218</v>
      </c>
      <c r="J33">
        <f>SUM(F33:I33)</f>
        <v>5262</v>
      </c>
    </row>
    <row r="34" spans="5:13" x14ac:dyDescent="0.25">
      <c r="E34" s="16" t="s">
        <v>31</v>
      </c>
      <c r="F34" s="17">
        <v>1402</v>
      </c>
      <c r="G34" s="17">
        <v>1304</v>
      </c>
      <c r="H34" s="17">
        <v>1738</v>
      </c>
      <c r="I34" s="17">
        <v>1338</v>
      </c>
      <c r="J34">
        <f>SUM(F34:I34)</f>
        <v>5782</v>
      </c>
    </row>
    <row r="35" spans="5:13" x14ac:dyDescent="0.25">
      <c r="E35" s="16" t="s">
        <v>32</v>
      </c>
      <c r="F35" s="17">
        <v>1508</v>
      </c>
      <c r="G35" s="17">
        <v>1421</v>
      </c>
      <c r="H35" s="17">
        <v>1911</v>
      </c>
      <c r="I35" s="17">
        <v>1465</v>
      </c>
      <c r="J35">
        <f>SUM(F35:I35)</f>
        <v>6305</v>
      </c>
    </row>
    <row r="37" spans="5:13" ht="15" customHeight="1" x14ac:dyDescent="0.25">
      <c r="E37" s="22" t="s">
        <v>34</v>
      </c>
      <c r="F37" s="22"/>
      <c r="G37" s="22"/>
      <c r="H37" s="22"/>
      <c r="I37" s="22"/>
      <c r="J37" s="22"/>
      <c r="K37" s="22"/>
      <c r="L37" s="22"/>
      <c r="M37" s="22"/>
    </row>
    <row r="38" spans="5:13" x14ac:dyDescent="0.25">
      <c r="E38" s="22"/>
      <c r="F38" s="22"/>
      <c r="G38" s="22"/>
      <c r="H38" s="22"/>
      <c r="I38" s="22"/>
      <c r="J38" s="22"/>
      <c r="K38" s="22"/>
      <c r="L38" s="22"/>
      <c r="M38" s="22"/>
    </row>
  </sheetData>
  <mergeCells count="5">
    <mergeCell ref="F2:K2"/>
    <mergeCell ref="E26:I26"/>
    <mergeCell ref="E27:I27"/>
    <mergeCell ref="E25:J25"/>
    <mergeCell ref="E37:M38"/>
  </mergeCells>
  <conditionalFormatting sqref="M4:M8">
    <cfRule type="dataBar" priority="3">
      <dataBar>
        <cfvo type="min"/>
        <cfvo type="max"/>
        <color rgb="FF63C384"/>
      </dataBar>
      <extLst>
        <ext xmlns:x14="http://schemas.microsoft.com/office/spreadsheetml/2009/9/main" uri="{B025F937-C7B1-47D3-B67F-A62EFF666E3E}">
          <x14:id>{37161CB1-FAA2-442F-81C6-6016F0DA9D3B}</x14:id>
        </ext>
      </extLst>
    </cfRule>
  </conditionalFormatting>
  <hyperlinks>
    <hyperlink ref="B4" r:id="rId1" location="householdcomposition" display="Colac 3250" xr:uid="{07BC7437-6055-47E3-AAF6-127CA27C33B2}"/>
    <hyperlink ref="B6" r:id="rId2" display="Elliminyt" xr:uid="{0F3DAB4E-D139-417A-AE0C-E7971AEC956B}"/>
    <hyperlink ref="B5" r:id="rId3" display="Colac East 3250" xr:uid="{283FC614-CBA5-4FC8-A33D-10B3061D47B8}"/>
    <hyperlink ref="B8" r:id="rId4" display="Colac - Corangamite" xr:uid="{5F32EB30-A418-46E4-A432-C9241EB4B88B}"/>
  </hyperlinks>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x14:cfRule type="dataBar" id="{37161CB1-FAA2-442F-81C6-6016F0DA9D3B}">
            <x14:dataBar minLength="0" maxLength="100" gradient="0">
              <x14:cfvo type="autoMin"/>
              <x14:cfvo type="autoMax"/>
              <x14:negativeFillColor rgb="FFFF0000"/>
              <x14:axisColor rgb="FF000000"/>
            </x14:dataBar>
          </x14:cfRule>
          <xm:sqref>M4:M8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91AC7D41CE264191580A982D8CD07B" ma:contentTypeVersion="13" ma:contentTypeDescription="Create a new document." ma:contentTypeScope="" ma:versionID="15da36c7839533b7f07c918a74734bc6">
  <xsd:schema xmlns:xsd="http://www.w3.org/2001/XMLSchema" xmlns:xs="http://www.w3.org/2001/XMLSchema" xmlns:p="http://schemas.microsoft.com/office/2006/metadata/properties" xmlns:ns3="75af6bee-7e25-4314-ac39-387fde6437f0" xmlns:ns4="8aded552-a9e7-44ee-8dbe-d635f2c24876" targetNamespace="http://schemas.microsoft.com/office/2006/metadata/properties" ma:root="true" ma:fieldsID="ea876bd4b3a4040e5a7ccf5cf1460547" ns3:_="" ns4:_="">
    <xsd:import namespace="75af6bee-7e25-4314-ac39-387fde6437f0"/>
    <xsd:import namespace="8aded552-a9e7-44ee-8dbe-d635f2c2487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af6bee-7e25-4314-ac39-387fde6437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ded552-a9e7-44ee-8dbe-d635f2c2487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ED5E18A-7762-4E48-9E3E-464CDAD8C0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af6bee-7e25-4314-ac39-387fde6437f0"/>
    <ds:schemaRef ds:uri="8aded552-a9e7-44ee-8dbe-d635f2c248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9CA2EE-D62E-43B0-A726-2E95FB80C19E}">
  <ds:schemaRefs>
    <ds:schemaRef ds:uri="http://schemas.microsoft.com/sharepoint/v3/contenttype/forms"/>
  </ds:schemaRefs>
</ds:datastoreItem>
</file>

<file path=customXml/itemProps3.xml><?xml version="1.0" encoding="utf-8"?>
<ds:datastoreItem xmlns:ds="http://schemas.openxmlformats.org/officeDocument/2006/customXml" ds:itemID="{1A4A423D-A43C-458D-AA2F-AAABF155721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Developed Formula_2020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dc:creator>
  <cp:lastModifiedBy>Ali</cp:lastModifiedBy>
  <dcterms:created xsi:type="dcterms:W3CDTF">2020-06-18T01:55:48Z</dcterms:created>
  <dcterms:modified xsi:type="dcterms:W3CDTF">2020-09-11T10:05:32Z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0x0101000B91AC7D41CE264191580A982D8CD07B</vt:lpwstr>
  </property>
</Properties>
</file>