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Algorithm Trial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I23" i="1"/>
  <c r="C23" i="1"/>
  <c r="B23" i="1"/>
  <c r="C26" i="1"/>
  <c r="B26" i="1"/>
  <c r="J26" i="1"/>
  <c r="I26" i="1"/>
  <c r="J25" i="1"/>
  <c r="I25" i="1"/>
  <c r="J24" i="1"/>
  <c r="I24" i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K3" i="1"/>
  <c r="D3" i="1"/>
  <c r="D23" i="1" s="1"/>
  <c r="D4" i="1"/>
  <c r="D5" i="1"/>
  <c r="D6" i="1"/>
  <c r="D7" i="1"/>
  <c r="D8" i="1"/>
  <c r="E8" i="1" s="1"/>
  <c r="D9" i="1"/>
  <c r="E9" i="1" s="1"/>
  <c r="D10" i="1"/>
  <c r="D11" i="1"/>
  <c r="D12" i="1"/>
  <c r="D13" i="1"/>
  <c r="D14" i="1"/>
  <c r="D15" i="1"/>
  <c r="D16" i="1"/>
  <c r="E16" i="1" s="1"/>
  <c r="D17" i="1"/>
  <c r="E17" i="1" s="1"/>
  <c r="D18" i="1"/>
  <c r="E18" i="1" s="1"/>
  <c r="D19" i="1"/>
  <c r="D20" i="1"/>
  <c r="E20" i="1" s="1"/>
  <c r="D21" i="1"/>
  <c r="E21" i="1" s="1"/>
  <c r="D22" i="1"/>
  <c r="E22" i="1" s="1"/>
  <c r="C25" i="1"/>
  <c r="B25" i="1"/>
  <c r="C24" i="1"/>
  <c r="B24" i="1"/>
  <c r="E19" i="1"/>
  <c r="E15" i="1"/>
  <c r="E14" i="1"/>
  <c r="E13" i="1"/>
  <c r="E12" i="1"/>
  <c r="E11" i="1"/>
  <c r="E7" i="1"/>
  <c r="E6" i="1"/>
  <c r="E3" i="1"/>
  <c r="E4" i="1"/>
  <c r="E5" i="1"/>
  <c r="K23" i="1" l="1"/>
  <c r="D24" i="1"/>
  <c r="E24" i="1"/>
  <c r="K25" i="1"/>
  <c r="K24" i="1"/>
  <c r="L3" i="1"/>
  <c r="L23" i="1" s="1"/>
  <c r="D25" i="1"/>
  <c r="E10" i="1"/>
  <c r="E25" i="1" s="1"/>
  <c r="E23" i="1" l="1"/>
  <c r="L25" i="1"/>
  <c r="L24" i="1"/>
</calcChain>
</file>

<file path=xl/sharedStrings.xml><?xml version="1.0" encoding="utf-8"?>
<sst xmlns="http://schemas.openxmlformats.org/spreadsheetml/2006/main" count="20" uniqueCount="11">
  <si>
    <t>Trial</t>
  </si>
  <si>
    <t>Original Distance</t>
  </si>
  <si>
    <t>Final Distance</t>
  </si>
  <si>
    <t>Difference</t>
  </si>
  <si>
    <t>% Difference</t>
  </si>
  <si>
    <t>Average</t>
  </si>
  <si>
    <t>Max</t>
  </si>
  <si>
    <t>Min</t>
  </si>
  <si>
    <t>StdDev</t>
  </si>
  <si>
    <t>(1,1),(21,49),(18,14),(3,67),(30,8),(60,31),(76,3),(58,37),(13,67),(83,26),(65,27),(71,17),(32,20),(21,160)</t>
  </si>
  <si>
    <t>(1,1),(1,7),(10,7),(2,0),(11,9),(3,17),(8,6),(0,17),(0,7),(10,3),(3,10),(18,2),(5,7),(10,1)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</si>
</sst>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0" fontId="0" fillId="0" borderId="0" xfId="0" applyNumberFormat="1"/>
    <xf numFmtId="9" fontId="0" fillId="0" borderId="0" xfId="0" applyNumberFormat="1"/>
    <xf numFmtId="0" fontId="2" fillId="0" borderId="0" xfId="0" applyFont="1"/>
    <xf numFmtId="9" fontId="2" fillId="0" borderId="0" xfId="1" applyFont="1"/>
    <xf numFmtId="2" fontId="2" fillId="0" borderId="0" xfId="0" applyNumberFormat="1" applyFont="1"/>
    <xf numFmtId="171" fontId="2" fillId="0" borderId="0" xfId="0" applyNumberFormat="1" applyFont="1"/>
    <xf numFmtId="0" fontId="2" fillId="0" borderId="0" xfId="1" applyNumberFormat="1" applyFont="1"/>
  </cellXfs>
  <cellStyles count="2">
    <cellStyle name="Normal" xfId="0" builtinId="0"/>
    <cellStyle name="Percent" xfId="1" builtinId="5"/>
  </cellStyles>
  <dxfs count="4"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est1" displayName="Test1" ref="A2:E23" totalsRowCount="1">
  <autoFilter ref="A2:E22"/>
  <tableColumns count="5">
    <tableColumn id="1" name="Trial" totalsRowLabel="Average"/>
    <tableColumn id="2" name="Original Distance" totalsRowFunction="average"/>
    <tableColumn id="3" name="Final Distance" totalsRowFunction="average"/>
    <tableColumn id="4" name="Difference" totalsRowFunction="average" dataDxfId="3">
      <calculatedColumnFormula>Test1[[#This Row],[Original Distance]]-Test1[[#This Row],[Final Distance]]</calculatedColumnFormula>
    </tableColumn>
    <tableColumn id="5" name="% Difference" totalsRowFunction="average" totalsRowDxfId="1" dataCellStyle="Percent">
      <calculatedColumnFormula>Test1[[#This Row],[Difference]]/Test1[[#This Row],[Original Distance]]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est2" displayName="Test2" ref="H2:L23" totalsRowCount="1">
  <autoFilter ref="H2:L22"/>
  <tableColumns count="5">
    <tableColumn id="1" name="Trial" totalsRowLabel="Average"/>
    <tableColumn id="2" name="Original Distance" totalsRowFunction="average"/>
    <tableColumn id="3" name="Final Distance" totalsRowFunction="average"/>
    <tableColumn id="4" name="Difference" totalsRowFunction="average" dataDxfId="2">
      <calculatedColumnFormula>Test2[[#This Row],[Original Distance]]-Test2[[#This Row],[Final Distance]]</calculatedColumnFormula>
    </tableColumn>
    <tableColumn id="5" name="% Difference" totalsRowFunction="average" totalsRowDxfId="0" dataCellStyle="Percent">
      <calculatedColumnFormula>Test2[[#This Row],[Difference]]/Test2[[#This Row],[Original Distance]]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/>
  </sheetViews>
  <sheetFormatPr defaultRowHeight="15" x14ac:dyDescent="0.25"/>
  <cols>
    <col min="2" max="2" width="18.140625" customWidth="1"/>
    <col min="3" max="3" width="15.42578125" customWidth="1"/>
    <col min="4" max="4" width="12.5703125" customWidth="1"/>
    <col min="5" max="5" width="14.5703125" customWidth="1"/>
    <col min="8" max="8" width="8.28515625" bestFit="1" customWidth="1"/>
    <col min="9" max="9" width="18.42578125" bestFit="1" customWidth="1"/>
    <col min="10" max="10" width="15.7109375" bestFit="1" customWidth="1"/>
    <col min="11" max="11" width="12.7109375" bestFit="1" customWidth="1"/>
    <col min="12" max="12" width="20.42578125" bestFit="1" customWidth="1"/>
  </cols>
  <sheetData>
    <row r="1" spans="1:12" x14ac:dyDescent="0.25">
      <c r="A1" t="s">
        <v>10</v>
      </c>
      <c r="H1" t="s">
        <v>9</v>
      </c>
    </row>
    <row r="2" spans="1:1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H2" t="s">
        <v>0</v>
      </c>
      <c r="I2" t="s">
        <v>1</v>
      </c>
      <c r="J2" t="s">
        <v>2</v>
      </c>
      <c r="K2" t="s">
        <v>3</v>
      </c>
      <c r="L2" t="s">
        <v>4</v>
      </c>
    </row>
    <row r="3" spans="1:12" x14ac:dyDescent="0.25">
      <c r="A3">
        <v>1</v>
      </c>
      <c r="B3">
        <v>150</v>
      </c>
      <c r="C3">
        <v>65</v>
      </c>
      <c r="D3">
        <f>Test1[[#This Row],[Original Distance]]-Test1[[#This Row],[Final Distance]]</f>
        <v>85</v>
      </c>
      <c r="E3" s="1">
        <f>Test1[[#This Row],[Difference]]/Test1[[#This Row],[Original Distance]]</f>
        <v>0.56666666666666665</v>
      </c>
      <c r="H3">
        <v>21</v>
      </c>
      <c r="I3">
        <v>820</v>
      </c>
      <c r="J3">
        <v>459</v>
      </c>
      <c r="K3">
        <f>Test2[[#This Row],[Original Distance]]-Test2[[#This Row],[Final Distance]]</f>
        <v>361</v>
      </c>
      <c r="L3" s="1">
        <f>Test2[[#This Row],[Difference]]/Test2[[#This Row],[Original Distance]]</f>
        <v>0.44024390243902439</v>
      </c>
    </row>
    <row r="4" spans="1:12" x14ac:dyDescent="0.25">
      <c r="A4">
        <v>2</v>
      </c>
      <c r="B4">
        <v>141</v>
      </c>
      <c r="C4">
        <v>65</v>
      </c>
      <c r="D4">
        <f>Test1[[#This Row],[Original Distance]]-Test1[[#This Row],[Final Distance]]</f>
        <v>76</v>
      </c>
      <c r="E4" s="1">
        <f>Test1[[#This Row],[Difference]]/Test1[[#This Row],[Original Distance]]</f>
        <v>0.53900709219858156</v>
      </c>
      <c r="H4">
        <v>22</v>
      </c>
      <c r="I4">
        <v>871</v>
      </c>
      <c r="J4">
        <v>452</v>
      </c>
      <c r="K4">
        <f>Test2[[#This Row],[Original Distance]]-Test2[[#This Row],[Final Distance]]</f>
        <v>419</v>
      </c>
      <c r="L4" s="1">
        <f>Test2[[#This Row],[Difference]]/Test2[[#This Row],[Original Distance]]</f>
        <v>0.48105625717566014</v>
      </c>
    </row>
    <row r="5" spans="1:12" x14ac:dyDescent="0.25">
      <c r="A5">
        <v>3</v>
      </c>
      <c r="B5">
        <v>126</v>
      </c>
      <c r="C5">
        <v>66</v>
      </c>
      <c r="D5">
        <f>Test1[[#This Row],[Original Distance]]-Test1[[#This Row],[Final Distance]]</f>
        <v>60</v>
      </c>
      <c r="E5" s="1">
        <f>Test1[[#This Row],[Difference]]/Test1[[#This Row],[Original Distance]]</f>
        <v>0.47619047619047616</v>
      </c>
      <c r="H5">
        <v>23</v>
      </c>
      <c r="I5">
        <v>862</v>
      </c>
      <c r="J5">
        <v>454</v>
      </c>
      <c r="K5">
        <f>Test2[[#This Row],[Original Distance]]-Test2[[#This Row],[Final Distance]]</f>
        <v>408</v>
      </c>
      <c r="L5" s="1">
        <f>Test2[[#This Row],[Difference]]/Test2[[#This Row],[Original Distance]]</f>
        <v>0.47331786542923432</v>
      </c>
    </row>
    <row r="6" spans="1:12" x14ac:dyDescent="0.25">
      <c r="A6">
        <v>4</v>
      </c>
      <c r="B6">
        <v>138</v>
      </c>
      <c r="C6">
        <v>65</v>
      </c>
      <c r="D6" s="2">
        <f>Test1[[#This Row],[Original Distance]]-Test1[[#This Row],[Final Distance]]</f>
        <v>73</v>
      </c>
      <c r="E6" s="1">
        <f>Test1[[#This Row],[Difference]]/Test1[[#This Row],[Original Distance]]</f>
        <v>0.52898550724637683</v>
      </c>
      <c r="H6">
        <v>24</v>
      </c>
      <c r="I6">
        <v>756</v>
      </c>
      <c r="J6">
        <v>452</v>
      </c>
      <c r="K6" s="2">
        <f>Test2[[#This Row],[Original Distance]]-Test2[[#This Row],[Final Distance]]</f>
        <v>304</v>
      </c>
      <c r="L6" s="1">
        <f>Test2[[#This Row],[Difference]]/Test2[[#This Row],[Original Distance]]</f>
        <v>0.40211640211640209</v>
      </c>
    </row>
    <row r="7" spans="1:12" x14ac:dyDescent="0.25">
      <c r="A7">
        <v>5</v>
      </c>
      <c r="B7">
        <v>155</v>
      </c>
      <c r="C7">
        <v>65</v>
      </c>
      <c r="D7" s="2">
        <f>Test1[[#This Row],[Original Distance]]-Test1[[#This Row],[Final Distance]]</f>
        <v>90</v>
      </c>
      <c r="E7" s="1">
        <f>Test1[[#This Row],[Difference]]/Test1[[#This Row],[Original Distance]]</f>
        <v>0.58064516129032262</v>
      </c>
      <c r="H7">
        <v>25</v>
      </c>
      <c r="I7">
        <v>835</v>
      </c>
      <c r="J7">
        <v>452</v>
      </c>
      <c r="K7" s="2">
        <f>Test2[[#This Row],[Original Distance]]-Test2[[#This Row],[Final Distance]]</f>
        <v>383</v>
      </c>
      <c r="L7" s="1">
        <f>Test2[[#This Row],[Difference]]/Test2[[#This Row],[Original Distance]]</f>
        <v>0.45868263473053894</v>
      </c>
    </row>
    <row r="8" spans="1:12" x14ac:dyDescent="0.25">
      <c r="A8">
        <v>6</v>
      </c>
      <c r="B8">
        <v>136</v>
      </c>
      <c r="C8">
        <v>65</v>
      </c>
      <c r="D8" s="2">
        <f>Test1[[#This Row],[Original Distance]]-Test1[[#This Row],[Final Distance]]</f>
        <v>71</v>
      </c>
      <c r="E8" s="1">
        <f>Test1[[#This Row],[Difference]]/Test1[[#This Row],[Original Distance]]</f>
        <v>0.5220588235294118</v>
      </c>
      <c r="H8">
        <v>26</v>
      </c>
      <c r="I8">
        <v>737</v>
      </c>
      <c r="J8">
        <v>452</v>
      </c>
      <c r="K8" s="2">
        <f>Test2[[#This Row],[Original Distance]]-Test2[[#This Row],[Final Distance]]</f>
        <v>285</v>
      </c>
      <c r="L8" s="1">
        <f>Test2[[#This Row],[Difference]]/Test2[[#This Row],[Original Distance]]</f>
        <v>0.38670284938941657</v>
      </c>
    </row>
    <row r="9" spans="1:12" x14ac:dyDescent="0.25">
      <c r="A9">
        <v>7</v>
      </c>
      <c r="B9">
        <v>132</v>
      </c>
      <c r="C9">
        <v>68</v>
      </c>
      <c r="D9" s="2">
        <f>Test1[[#This Row],[Original Distance]]-Test1[[#This Row],[Final Distance]]</f>
        <v>64</v>
      </c>
      <c r="E9" s="1">
        <f>Test1[[#This Row],[Difference]]/Test1[[#This Row],[Original Distance]]</f>
        <v>0.48484848484848486</v>
      </c>
      <c r="H9">
        <v>27</v>
      </c>
      <c r="I9">
        <v>881</v>
      </c>
      <c r="J9">
        <v>452</v>
      </c>
      <c r="K9" s="2">
        <f>Test2[[#This Row],[Original Distance]]-Test2[[#This Row],[Final Distance]]</f>
        <v>429</v>
      </c>
      <c r="L9" s="1">
        <f>Test2[[#This Row],[Difference]]/Test2[[#This Row],[Original Distance]]</f>
        <v>0.48694665153234962</v>
      </c>
    </row>
    <row r="10" spans="1:12" x14ac:dyDescent="0.25">
      <c r="A10">
        <v>8</v>
      </c>
      <c r="B10">
        <v>128</v>
      </c>
      <c r="C10">
        <v>65</v>
      </c>
      <c r="D10" s="2">
        <f>Test1[[#This Row],[Original Distance]]-Test1[[#This Row],[Final Distance]]</f>
        <v>63</v>
      </c>
      <c r="E10" s="1">
        <f>Test1[[#This Row],[Difference]]/Test1[[#This Row],[Original Distance]]</f>
        <v>0.4921875</v>
      </c>
      <c r="H10">
        <v>28</v>
      </c>
      <c r="I10">
        <v>619</v>
      </c>
      <c r="J10">
        <v>452</v>
      </c>
      <c r="K10" s="2">
        <f>Test2[[#This Row],[Original Distance]]-Test2[[#This Row],[Final Distance]]</f>
        <v>167</v>
      </c>
      <c r="L10" s="1">
        <f>Test2[[#This Row],[Difference]]/Test2[[#This Row],[Original Distance]]</f>
        <v>0.26978998384491115</v>
      </c>
    </row>
    <row r="11" spans="1:12" x14ac:dyDescent="0.25">
      <c r="A11">
        <v>9</v>
      </c>
      <c r="B11">
        <v>148</v>
      </c>
      <c r="C11">
        <v>65</v>
      </c>
      <c r="D11" s="2">
        <f>Test1[[#This Row],[Original Distance]]-Test1[[#This Row],[Final Distance]]</f>
        <v>83</v>
      </c>
      <c r="E11" s="1">
        <f>Test1[[#This Row],[Difference]]/Test1[[#This Row],[Original Distance]]</f>
        <v>0.56081081081081086</v>
      </c>
      <c r="H11">
        <v>29</v>
      </c>
      <c r="I11">
        <v>895</v>
      </c>
      <c r="J11">
        <v>452</v>
      </c>
      <c r="K11" s="2">
        <f>Test2[[#This Row],[Original Distance]]-Test2[[#This Row],[Final Distance]]</f>
        <v>443</v>
      </c>
      <c r="L11" s="1">
        <f>Test2[[#This Row],[Difference]]/Test2[[#This Row],[Original Distance]]</f>
        <v>0.49497206703910612</v>
      </c>
    </row>
    <row r="12" spans="1:12" x14ac:dyDescent="0.25">
      <c r="A12">
        <v>10</v>
      </c>
      <c r="B12">
        <v>121</v>
      </c>
      <c r="C12">
        <v>66</v>
      </c>
      <c r="D12" s="2">
        <f>Test1[[#This Row],[Original Distance]]-Test1[[#This Row],[Final Distance]]</f>
        <v>55</v>
      </c>
      <c r="E12" s="1">
        <f>Test1[[#This Row],[Difference]]/Test1[[#This Row],[Original Distance]]</f>
        <v>0.45454545454545453</v>
      </c>
      <c r="H12">
        <v>30</v>
      </c>
      <c r="I12">
        <v>762</v>
      </c>
      <c r="J12">
        <v>452</v>
      </c>
      <c r="K12" s="2">
        <f>Test2[[#This Row],[Original Distance]]-Test2[[#This Row],[Final Distance]]</f>
        <v>310</v>
      </c>
      <c r="L12" s="1">
        <f>Test2[[#This Row],[Difference]]/Test2[[#This Row],[Original Distance]]</f>
        <v>0.40682414698162728</v>
      </c>
    </row>
    <row r="13" spans="1:12" x14ac:dyDescent="0.25">
      <c r="A13">
        <v>11</v>
      </c>
      <c r="B13">
        <v>130</v>
      </c>
      <c r="C13">
        <v>65</v>
      </c>
      <c r="D13" s="2">
        <f>Test1[[#This Row],[Original Distance]]-Test1[[#This Row],[Final Distance]]</f>
        <v>65</v>
      </c>
      <c r="E13" s="1">
        <f>Test1[[#This Row],[Difference]]/Test1[[#This Row],[Original Distance]]</f>
        <v>0.5</v>
      </c>
      <c r="H13">
        <v>31</v>
      </c>
      <c r="I13">
        <v>888</v>
      </c>
      <c r="J13">
        <v>454</v>
      </c>
      <c r="K13" s="2">
        <f>Test2[[#This Row],[Original Distance]]-Test2[[#This Row],[Final Distance]]</f>
        <v>434</v>
      </c>
      <c r="L13" s="1">
        <f>Test2[[#This Row],[Difference]]/Test2[[#This Row],[Original Distance]]</f>
        <v>0.48873873873873874</v>
      </c>
    </row>
    <row r="14" spans="1:12" x14ac:dyDescent="0.25">
      <c r="A14">
        <v>12</v>
      </c>
      <c r="B14">
        <v>141</v>
      </c>
      <c r="C14">
        <v>65</v>
      </c>
      <c r="D14" s="2">
        <f>Test1[[#This Row],[Original Distance]]-Test1[[#This Row],[Final Distance]]</f>
        <v>76</v>
      </c>
      <c r="E14" s="1">
        <f>Test1[[#This Row],[Difference]]/Test1[[#This Row],[Original Distance]]</f>
        <v>0.53900709219858156</v>
      </c>
      <c r="H14">
        <v>32</v>
      </c>
      <c r="I14">
        <v>838</v>
      </c>
      <c r="J14">
        <v>452</v>
      </c>
      <c r="K14" s="2">
        <f>Test2[[#This Row],[Original Distance]]-Test2[[#This Row],[Final Distance]]</f>
        <v>386</v>
      </c>
      <c r="L14" s="1">
        <f>Test2[[#This Row],[Difference]]/Test2[[#This Row],[Original Distance]]</f>
        <v>0.46062052505966589</v>
      </c>
    </row>
    <row r="15" spans="1:12" x14ac:dyDescent="0.25">
      <c r="A15">
        <v>13</v>
      </c>
      <c r="B15">
        <v>122</v>
      </c>
      <c r="C15">
        <v>65</v>
      </c>
      <c r="D15" s="2">
        <f>Test1[[#This Row],[Original Distance]]-Test1[[#This Row],[Final Distance]]</f>
        <v>57</v>
      </c>
      <c r="E15" s="1">
        <f>Test1[[#This Row],[Difference]]/Test1[[#This Row],[Original Distance]]</f>
        <v>0.46721311475409838</v>
      </c>
      <c r="H15">
        <v>33</v>
      </c>
      <c r="I15">
        <v>799</v>
      </c>
      <c r="J15">
        <v>459</v>
      </c>
      <c r="K15" s="2">
        <f>Test2[[#This Row],[Original Distance]]-Test2[[#This Row],[Final Distance]]</f>
        <v>340</v>
      </c>
      <c r="L15" s="1">
        <f>Test2[[#This Row],[Difference]]/Test2[[#This Row],[Original Distance]]</f>
        <v>0.42553191489361702</v>
      </c>
    </row>
    <row r="16" spans="1:12" x14ac:dyDescent="0.25">
      <c r="A16">
        <v>14</v>
      </c>
      <c r="B16">
        <v>130</v>
      </c>
      <c r="C16">
        <v>66</v>
      </c>
      <c r="D16" s="2">
        <f>Test1[[#This Row],[Original Distance]]-Test1[[#This Row],[Final Distance]]</f>
        <v>64</v>
      </c>
      <c r="E16" s="1">
        <f>Test1[[#This Row],[Difference]]/Test1[[#This Row],[Original Distance]]</f>
        <v>0.49230769230769234</v>
      </c>
      <c r="H16">
        <v>34</v>
      </c>
      <c r="I16">
        <v>868</v>
      </c>
      <c r="J16">
        <v>452</v>
      </c>
      <c r="K16" s="2">
        <f>Test2[[#This Row],[Original Distance]]-Test2[[#This Row],[Final Distance]]</f>
        <v>416</v>
      </c>
      <c r="L16" s="1">
        <f>Test2[[#This Row],[Difference]]/Test2[[#This Row],[Original Distance]]</f>
        <v>0.47926267281105989</v>
      </c>
    </row>
    <row r="17" spans="1:12" x14ac:dyDescent="0.25">
      <c r="A17">
        <v>15</v>
      </c>
      <c r="B17">
        <v>126</v>
      </c>
      <c r="C17">
        <v>65</v>
      </c>
      <c r="D17" s="2">
        <f>Test1[[#This Row],[Original Distance]]-Test1[[#This Row],[Final Distance]]</f>
        <v>61</v>
      </c>
      <c r="E17" s="1">
        <f>Test1[[#This Row],[Difference]]/Test1[[#This Row],[Original Distance]]</f>
        <v>0.48412698412698413</v>
      </c>
      <c r="H17">
        <v>35</v>
      </c>
      <c r="I17">
        <v>773</v>
      </c>
      <c r="J17">
        <v>454</v>
      </c>
      <c r="K17" s="2">
        <f>Test2[[#This Row],[Original Distance]]-Test2[[#This Row],[Final Distance]]</f>
        <v>319</v>
      </c>
      <c r="L17" s="1">
        <f>Test2[[#This Row],[Difference]]/Test2[[#This Row],[Original Distance]]</f>
        <v>0.41267787839586029</v>
      </c>
    </row>
    <row r="18" spans="1:12" x14ac:dyDescent="0.25">
      <c r="A18">
        <v>16</v>
      </c>
      <c r="B18">
        <v>113</v>
      </c>
      <c r="C18">
        <v>66</v>
      </c>
      <c r="D18" s="2">
        <f>Test1[[#This Row],[Original Distance]]-Test1[[#This Row],[Final Distance]]</f>
        <v>47</v>
      </c>
      <c r="E18" s="1">
        <f>Test1[[#This Row],[Difference]]/Test1[[#This Row],[Original Distance]]</f>
        <v>0.41592920353982299</v>
      </c>
      <c r="H18">
        <v>36</v>
      </c>
      <c r="I18">
        <v>912</v>
      </c>
      <c r="J18">
        <v>459</v>
      </c>
      <c r="K18" s="2">
        <f>Test2[[#This Row],[Original Distance]]-Test2[[#This Row],[Final Distance]]</f>
        <v>453</v>
      </c>
      <c r="L18" s="1">
        <f>Test2[[#This Row],[Difference]]/Test2[[#This Row],[Original Distance]]</f>
        <v>0.49671052631578949</v>
      </c>
    </row>
    <row r="19" spans="1:12" x14ac:dyDescent="0.25">
      <c r="A19">
        <v>17</v>
      </c>
      <c r="B19">
        <v>123</v>
      </c>
      <c r="C19">
        <v>65</v>
      </c>
      <c r="D19" s="2">
        <f>Test1[[#This Row],[Original Distance]]-Test1[[#This Row],[Final Distance]]</f>
        <v>58</v>
      </c>
      <c r="E19" s="1">
        <f>Test1[[#This Row],[Difference]]/Test1[[#This Row],[Original Distance]]</f>
        <v>0.47154471544715448</v>
      </c>
      <c r="H19">
        <v>37</v>
      </c>
      <c r="I19">
        <v>720</v>
      </c>
      <c r="J19">
        <v>459</v>
      </c>
      <c r="K19" s="2">
        <f>Test2[[#This Row],[Original Distance]]-Test2[[#This Row],[Final Distance]]</f>
        <v>261</v>
      </c>
      <c r="L19" s="1">
        <f>Test2[[#This Row],[Difference]]/Test2[[#This Row],[Original Distance]]</f>
        <v>0.36249999999999999</v>
      </c>
    </row>
    <row r="20" spans="1:12" x14ac:dyDescent="0.25">
      <c r="A20">
        <v>18</v>
      </c>
      <c r="B20">
        <v>112</v>
      </c>
      <c r="C20">
        <v>65</v>
      </c>
      <c r="D20" s="2">
        <f>Test1[[#This Row],[Original Distance]]-Test1[[#This Row],[Final Distance]]</f>
        <v>47</v>
      </c>
      <c r="E20" s="1">
        <f>Test1[[#This Row],[Difference]]/Test1[[#This Row],[Original Distance]]</f>
        <v>0.41964285714285715</v>
      </c>
      <c r="H20">
        <v>38</v>
      </c>
      <c r="I20">
        <v>798</v>
      </c>
      <c r="J20">
        <v>452</v>
      </c>
      <c r="K20" s="2">
        <f>Test2[[#This Row],[Original Distance]]-Test2[[#This Row],[Final Distance]]</f>
        <v>346</v>
      </c>
      <c r="L20" s="1">
        <f>Test2[[#This Row],[Difference]]/Test2[[#This Row],[Original Distance]]</f>
        <v>0.43358395989974935</v>
      </c>
    </row>
    <row r="21" spans="1:12" x14ac:dyDescent="0.25">
      <c r="A21">
        <v>19</v>
      </c>
      <c r="B21">
        <v>127</v>
      </c>
      <c r="C21">
        <v>65</v>
      </c>
      <c r="D21" s="2">
        <f>Test1[[#This Row],[Original Distance]]-Test1[[#This Row],[Final Distance]]</f>
        <v>62</v>
      </c>
      <c r="E21" s="1">
        <f>Test1[[#This Row],[Difference]]/Test1[[#This Row],[Original Distance]]</f>
        <v>0.48818897637795278</v>
      </c>
      <c r="H21">
        <v>39</v>
      </c>
      <c r="I21">
        <v>811</v>
      </c>
      <c r="J21">
        <v>452</v>
      </c>
      <c r="K21" s="2">
        <f>Test2[[#This Row],[Original Distance]]-Test2[[#This Row],[Final Distance]]</f>
        <v>359</v>
      </c>
      <c r="L21" s="1">
        <f>Test2[[#This Row],[Difference]]/Test2[[#This Row],[Original Distance]]</f>
        <v>0.44266337854500615</v>
      </c>
    </row>
    <row r="22" spans="1:12" x14ac:dyDescent="0.25">
      <c r="A22">
        <v>20</v>
      </c>
      <c r="B22">
        <v>159</v>
      </c>
      <c r="C22">
        <v>65</v>
      </c>
      <c r="D22" s="2">
        <f>Test1[[#This Row],[Original Distance]]-Test1[[#This Row],[Final Distance]]</f>
        <v>94</v>
      </c>
      <c r="E22" s="1">
        <f>Test1[[#This Row],[Difference]]/Test1[[#This Row],[Original Distance]]</f>
        <v>0.5911949685534591</v>
      </c>
      <c r="H22">
        <v>40</v>
      </c>
      <c r="I22">
        <v>707</v>
      </c>
      <c r="J22">
        <v>452</v>
      </c>
      <c r="K22" s="2">
        <f>Test2[[#This Row],[Original Distance]]-Test2[[#This Row],[Final Distance]]</f>
        <v>255</v>
      </c>
      <c r="L22" s="1">
        <f>Test2[[#This Row],[Difference]]/Test2[[#This Row],[Original Distance]]</f>
        <v>0.3606789250353607</v>
      </c>
    </row>
    <row r="23" spans="1:12" x14ac:dyDescent="0.25">
      <c r="A23" t="s">
        <v>5</v>
      </c>
      <c r="B23">
        <f>SUBTOTAL(101,Test1[Original Distance])</f>
        <v>132.9</v>
      </c>
      <c r="C23">
        <f>SUBTOTAL(101,Test1[Final Distance])</f>
        <v>65.349999999999994</v>
      </c>
      <c r="D23">
        <f>SUBTOTAL(101,Test1[Difference])</f>
        <v>67.55</v>
      </c>
      <c r="E23" s="3">
        <f>SUBTOTAL(101,Test1[% Difference])</f>
        <v>0.50375507908875949</v>
      </c>
      <c r="H23" t="s">
        <v>5</v>
      </c>
      <c r="I23">
        <f>SUBTOTAL(101,Test2[Original Distance])</f>
        <v>807.6</v>
      </c>
      <c r="J23">
        <f>SUBTOTAL(101,Test2[Final Distance])</f>
        <v>453.7</v>
      </c>
      <c r="K23">
        <f>SUBTOTAL(101,Test2[Difference])</f>
        <v>353.9</v>
      </c>
      <c r="L23" s="3">
        <f>SUBTOTAL(101,Test2[% Difference])</f>
        <v>0.43318106401865586</v>
      </c>
    </row>
    <row r="24" spans="1:12" x14ac:dyDescent="0.25">
      <c r="A24" s="4" t="s">
        <v>6</v>
      </c>
      <c r="B24" s="4">
        <f>MAX(Test1[Original Distance])</f>
        <v>159</v>
      </c>
      <c r="C24" s="4">
        <f>MAX(Test1[Final Distance])</f>
        <v>68</v>
      </c>
      <c r="D24" s="4">
        <f>MAX(Test1[Difference])</f>
        <v>94</v>
      </c>
      <c r="E24" s="5">
        <f>MAX(Test1[% Difference])</f>
        <v>0.5911949685534591</v>
      </c>
      <c r="H24" s="4" t="s">
        <v>6</v>
      </c>
      <c r="I24" s="4">
        <f>MAX(Test2[Original Distance])</f>
        <v>912</v>
      </c>
      <c r="J24" s="4">
        <f>MAX(Test2[Final Distance])</f>
        <v>459</v>
      </c>
      <c r="K24" s="4">
        <f>MAX(Test2[Difference])</f>
        <v>453</v>
      </c>
      <c r="L24" s="5">
        <f>MAX(Test2[% Difference])</f>
        <v>0.49671052631578949</v>
      </c>
    </row>
    <row r="25" spans="1:12" x14ac:dyDescent="0.25">
      <c r="A25" s="4" t="s">
        <v>7</v>
      </c>
      <c r="B25" s="4">
        <f>MIN(Test1[Original Distance])</f>
        <v>112</v>
      </c>
      <c r="C25" s="4">
        <f>MIN(Test1[Final Distance])</f>
        <v>65</v>
      </c>
      <c r="D25" s="4">
        <f>MIN(Test1[Difference])</f>
        <v>47</v>
      </c>
      <c r="E25" s="5">
        <f>MIN(Test1[% Difference])</f>
        <v>0.41592920353982299</v>
      </c>
      <c r="H25" s="4" t="s">
        <v>7</v>
      </c>
      <c r="I25" s="4">
        <f>MIN(Test2[Original Distance])</f>
        <v>619</v>
      </c>
      <c r="J25" s="4">
        <f>MIN(Test2[Final Distance])</f>
        <v>452</v>
      </c>
      <c r="K25" s="4">
        <f>MIN(Test2[Difference])</f>
        <v>167</v>
      </c>
      <c r="L25" s="5">
        <f>MIN(Test2[% Difference])</f>
        <v>0.26978998384491115</v>
      </c>
    </row>
    <row r="26" spans="1:12" x14ac:dyDescent="0.25">
      <c r="A26" s="4" t="s">
        <v>8</v>
      </c>
      <c r="B26" s="6">
        <f>SUBTOTAL(107,Test1[Original Distance])</f>
        <v>13.017801576869147</v>
      </c>
      <c r="C26" s="6">
        <f>SUBTOTAL(107,Test1[Final Distance])</f>
        <v>0.74515982037059425</v>
      </c>
      <c r="D26" s="6"/>
      <c r="E26" s="7"/>
      <c r="H26" s="4" t="s">
        <v>8</v>
      </c>
      <c r="I26" s="6">
        <f>SUBTOTAL(107,Test2[Original Distance])</f>
        <v>75.15275671660531</v>
      </c>
      <c r="J26" s="6">
        <f>SUBTOTAL(107,Test2[Final Distance])</f>
        <v>2.8116299823936175</v>
      </c>
      <c r="K26" s="6"/>
      <c r="L26" s="8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Algorithm Trials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2017-12-05T03:25:42Z</dcterms:modified>
</cp:coreProperties>
</file>