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 activeTab="3"/>
  </bookViews>
  <sheets>
    <sheet name="Alluvial for Mapping" sheetId="1" r:id="rId1"/>
    <sheet name="Alluvial" sheetId="24" r:id="rId2"/>
    <sheet name="Alluvial for Appendix" sheetId="25" r:id="rId3"/>
    <sheet name="Alluvial Appendix" sheetId="26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6" l="1"/>
  <c r="H5" i="26"/>
  <c r="H6" i="26"/>
  <c r="H7" i="26"/>
  <c r="H9" i="26"/>
  <c r="H10" i="26"/>
  <c r="H11" i="26"/>
  <c r="H12" i="26"/>
  <c r="H13" i="26"/>
  <c r="H14" i="26"/>
  <c r="H15" i="26"/>
  <c r="H16" i="26"/>
  <c r="H17" i="26"/>
  <c r="H18" i="26"/>
  <c r="H19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6" i="26"/>
  <c r="H47" i="26"/>
  <c r="H48" i="26"/>
  <c r="H49" i="26"/>
  <c r="G5" i="26"/>
  <c r="G6" i="26"/>
  <c r="G7" i="26"/>
  <c r="G9" i="26"/>
  <c r="G10" i="26"/>
  <c r="G11" i="26"/>
  <c r="G12" i="26"/>
  <c r="G13" i="26"/>
  <c r="G14" i="26"/>
  <c r="G15" i="26"/>
  <c r="G16" i="26"/>
  <c r="G17" i="26"/>
  <c r="G18" i="26"/>
  <c r="G19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6" i="26"/>
  <c r="G47" i="26"/>
  <c r="G48" i="26"/>
  <c r="G49" i="26"/>
  <c r="G4" i="26"/>
  <c r="A23" i="26"/>
  <c r="B23" i="26"/>
  <c r="C23" i="26"/>
  <c r="D23" i="26"/>
  <c r="E23" i="26"/>
  <c r="F23" i="26"/>
  <c r="A24" i="26"/>
  <c r="B24" i="26"/>
  <c r="C24" i="26"/>
  <c r="D24" i="26"/>
  <c r="E24" i="26"/>
  <c r="F24" i="26"/>
  <c r="A25" i="26"/>
  <c r="B25" i="26"/>
  <c r="C25" i="26"/>
  <c r="D25" i="26"/>
  <c r="E25" i="26"/>
  <c r="F25" i="26"/>
  <c r="A26" i="26"/>
  <c r="B26" i="26"/>
  <c r="C26" i="26"/>
  <c r="D26" i="26"/>
  <c r="E26" i="26"/>
  <c r="F26" i="26"/>
  <c r="A27" i="26"/>
  <c r="B27" i="26"/>
  <c r="C27" i="26"/>
  <c r="D27" i="26"/>
  <c r="E27" i="26"/>
  <c r="F27" i="26"/>
  <c r="A28" i="26"/>
  <c r="B28" i="26"/>
  <c r="C28" i="26"/>
  <c r="D28" i="26"/>
  <c r="E28" i="26"/>
  <c r="F28" i="26"/>
  <c r="A29" i="26"/>
  <c r="B29" i="26"/>
  <c r="C29" i="26"/>
  <c r="D29" i="26"/>
  <c r="E29" i="26"/>
  <c r="F29" i="26"/>
  <c r="A30" i="26"/>
  <c r="B30" i="26"/>
  <c r="C30" i="26"/>
  <c r="D30" i="26"/>
  <c r="E30" i="26"/>
  <c r="F30" i="26"/>
  <c r="A31" i="26"/>
  <c r="B31" i="26"/>
  <c r="C31" i="26"/>
  <c r="D31" i="26"/>
  <c r="E31" i="26"/>
  <c r="F31" i="26"/>
  <c r="A32" i="26"/>
  <c r="B32" i="26"/>
  <c r="C32" i="26"/>
  <c r="D32" i="26"/>
  <c r="E32" i="26"/>
  <c r="F32" i="26"/>
  <c r="A33" i="26"/>
  <c r="B33" i="26"/>
  <c r="C33" i="26"/>
  <c r="D33" i="26"/>
  <c r="E33" i="26"/>
  <c r="F33" i="26"/>
  <c r="A34" i="26"/>
  <c r="B34" i="26"/>
  <c r="C34" i="26"/>
  <c r="D34" i="26"/>
  <c r="E34" i="26"/>
  <c r="F34" i="26"/>
  <c r="A35" i="26"/>
  <c r="B35" i="26"/>
  <c r="C35" i="26"/>
  <c r="D35" i="26"/>
  <c r="E35" i="26"/>
  <c r="F35" i="26"/>
  <c r="A36" i="26"/>
  <c r="B36" i="26"/>
  <c r="C36" i="26"/>
  <c r="D36" i="26"/>
  <c r="E36" i="26"/>
  <c r="F36" i="26"/>
  <c r="A37" i="26"/>
  <c r="B37" i="26"/>
  <c r="C37" i="26"/>
  <c r="D37" i="26"/>
  <c r="E37" i="26"/>
  <c r="F37" i="26"/>
  <c r="A38" i="26"/>
  <c r="B38" i="26"/>
  <c r="C38" i="26"/>
  <c r="D38" i="26"/>
  <c r="E38" i="26"/>
  <c r="F38" i="26"/>
  <c r="A39" i="26"/>
  <c r="B39" i="26"/>
  <c r="C39" i="26"/>
  <c r="D39" i="26"/>
  <c r="E39" i="26"/>
  <c r="F39" i="26"/>
  <c r="A40" i="26"/>
  <c r="B40" i="26"/>
  <c r="C40" i="26"/>
  <c r="D40" i="26"/>
  <c r="E40" i="26"/>
  <c r="F40" i="26"/>
  <c r="A41" i="26"/>
  <c r="B41" i="26"/>
  <c r="C41" i="26"/>
  <c r="D41" i="26"/>
  <c r="E41" i="26"/>
  <c r="F41" i="26"/>
  <c r="A42" i="26"/>
  <c r="B42" i="26"/>
  <c r="C42" i="26"/>
  <c r="D42" i="26"/>
  <c r="E42" i="26"/>
  <c r="F42" i="26"/>
  <c r="A43" i="26"/>
  <c r="B43" i="26"/>
  <c r="C43" i="26"/>
  <c r="D43" i="26"/>
  <c r="E43" i="26"/>
  <c r="F43" i="26"/>
  <c r="A44" i="26"/>
  <c r="B44" i="26"/>
  <c r="C44" i="26"/>
  <c r="D44" i="26"/>
  <c r="E44" i="26"/>
  <c r="F44" i="26"/>
  <c r="A46" i="26"/>
  <c r="B46" i="26"/>
  <c r="C46" i="26"/>
  <c r="D46" i="26"/>
  <c r="E46" i="26"/>
  <c r="F46" i="26"/>
  <c r="A47" i="26"/>
  <c r="B47" i="26"/>
  <c r="C47" i="26"/>
  <c r="D47" i="26"/>
  <c r="E47" i="26"/>
  <c r="F47" i="26"/>
  <c r="A48" i="26"/>
  <c r="B48" i="26"/>
  <c r="C48" i="26"/>
  <c r="D48" i="26"/>
  <c r="E48" i="26"/>
  <c r="F48" i="26"/>
  <c r="A49" i="26"/>
  <c r="B49" i="26"/>
  <c r="C49" i="26"/>
  <c r="D49" i="26"/>
  <c r="E49" i="26"/>
  <c r="F49" i="26"/>
  <c r="A19" i="26"/>
  <c r="B19" i="26"/>
  <c r="C19" i="26"/>
  <c r="D19" i="26"/>
  <c r="E19" i="26"/>
  <c r="F19" i="26"/>
  <c r="A21" i="26"/>
  <c r="B21" i="26"/>
  <c r="C21" i="26"/>
  <c r="D21" i="26"/>
  <c r="E21" i="26"/>
  <c r="F21" i="26"/>
  <c r="A22" i="26"/>
  <c r="B22" i="26"/>
  <c r="C22" i="26"/>
  <c r="D22" i="26"/>
  <c r="E22" i="26"/>
  <c r="F22" i="26"/>
  <c r="A5" i="26"/>
  <c r="B5" i="26"/>
  <c r="C5" i="26"/>
  <c r="D5" i="26"/>
  <c r="E5" i="26"/>
  <c r="F5" i="26"/>
  <c r="A6" i="26"/>
  <c r="B6" i="26"/>
  <c r="C6" i="26"/>
  <c r="D6" i="26"/>
  <c r="E6" i="26"/>
  <c r="F6" i="26"/>
  <c r="A7" i="26"/>
  <c r="B7" i="26"/>
  <c r="C7" i="26"/>
  <c r="D7" i="26"/>
  <c r="E7" i="26"/>
  <c r="F7" i="26"/>
  <c r="A9" i="26"/>
  <c r="B9" i="26"/>
  <c r="C9" i="26"/>
  <c r="D9" i="26"/>
  <c r="E9" i="26"/>
  <c r="F9" i="26"/>
  <c r="A10" i="26"/>
  <c r="B10" i="26"/>
  <c r="C10" i="26"/>
  <c r="D10" i="26"/>
  <c r="E10" i="26"/>
  <c r="F10" i="26"/>
  <c r="A11" i="26"/>
  <c r="B11" i="26"/>
  <c r="C11" i="26"/>
  <c r="D11" i="26"/>
  <c r="E11" i="26"/>
  <c r="F11" i="26"/>
  <c r="A12" i="26"/>
  <c r="B12" i="26"/>
  <c r="C12" i="26"/>
  <c r="D12" i="26"/>
  <c r="E12" i="26"/>
  <c r="F12" i="26"/>
  <c r="A13" i="26"/>
  <c r="B13" i="26"/>
  <c r="C13" i="26"/>
  <c r="D13" i="26"/>
  <c r="E13" i="26"/>
  <c r="F13" i="26"/>
  <c r="A14" i="26"/>
  <c r="B14" i="26"/>
  <c r="C14" i="26"/>
  <c r="D14" i="26"/>
  <c r="E14" i="26"/>
  <c r="F14" i="26"/>
  <c r="A15" i="26"/>
  <c r="B15" i="26"/>
  <c r="C15" i="26"/>
  <c r="D15" i="26"/>
  <c r="E15" i="26"/>
  <c r="F15" i="26"/>
  <c r="A16" i="26"/>
  <c r="B16" i="26"/>
  <c r="C16" i="26"/>
  <c r="D16" i="26"/>
  <c r="E16" i="26"/>
  <c r="F16" i="26"/>
  <c r="A17" i="26"/>
  <c r="B17" i="26"/>
  <c r="C17" i="26"/>
  <c r="D17" i="26"/>
  <c r="E17" i="26"/>
  <c r="F17" i="26"/>
  <c r="A18" i="26"/>
  <c r="B18" i="26"/>
  <c r="C18" i="26"/>
  <c r="D18" i="26"/>
  <c r="E18" i="26"/>
  <c r="F18" i="26"/>
  <c r="F4" i="26"/>
  <c r="E4" i="26"/>
  <c r="D4" i="26"/>
  <c r="C4" i="26"/>
  <c r="B4" i="26"/>
  <c r="A4" i="26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25" i="24" l="1"/>
  <c r="E26" i="24"/>
  <c r="E27" i="24"/>
  <c r="E2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9" i="24"/>
  <c r="E20" i="24"/>
  <c r="E21" i="24"/>
  <c r="E23" i="24"/>
  <c r="E4" i="24"/>
  <c r="D4" i="24"/>
  <c r="A5" i="24"/>
  <c r="B5" i="24"/>
  <c r="C5" i="24"/>
  <c r="D5" i="24"/>
  <c r="F5" i="24"/>
  <c r="A6" i="24"/>
  <c r="B6" i="24"/>
  <c r="C6" i="24"/>
  <c r="D6" i="24"/>
  <c r="F6" i="24"/>
  <c r="A7" i="24"/>
  <c r="B7" i="24"/>
  <c r="C7" i="24"/>
  <c r="D7" i="24"/>
  <c r="F7" i="24"/>
  <c r="A8" i="24"/>
  <c r="B8" i="24"/>
  <c r="C8" i="24"/>
  <c r="D8" i="24"/>
  <c r="F8" i="24"/>
  <c r="A9" i="24"/>
  <c r="B9" i="24"/>
  <c r="C9" i="24"/>
  <c r="D9" i="24"/>
  <c r="F9" i="24"/>
  <c r="A10" i="24"/>
  <c r="B10" i="24"/>
  <c r="C10" i="24"/>
  <c r="D10" i="24"/>
  <c r="F10" i="24"/>
  <c r="A11" i="24"/>
  <c r="B11" i="24"/>
  <c r="C11" i="24"/>
  <c r="D11" i="24"/>
  <c r="F11" i="24"/>
  <c r="A12" i="24"/>
  <c r="B12" i="24"/>
  <c r="C12" i="24"/>
  <c r="D12" i="24"/>
  <c r="F12" i="24"/>
  <c r="A13" i="24"/>
  <c r="B13" i="24"/>
  <c r="C13" i="24"/>
  <c r="D13" i="24"/>
  <c r="F13" i="24"/>
  <c r="A14" i="24"/>
  <c r="B14" i="24"/>
  <c r="C14" i="24"/>
  <c r="D14" i="24"/>
  <c r="F14" i="24"/>
  <c r="A15" i="24"/>
  <c r="B15" i="24"/>
  <c r="C15" i="24"/>
  <c r="D15" i="24"/>
  <c r="F15" i="24"/>
  <c r="A16" i="24"/>
  <c r="B16" i="24"/>
  <c r="C16" i="24"/>
  <c r="D16" i="24"/>
  <c r="F16" i="24"/>
  <c r="A17" i="24"/>
  <c r="B17" i="24"/>
  <c r="C17" i="24"/>
  <c r="D17" i="24"/>
  <c r="F17" i="24"/>
  <c r="A19" i="24"/>
  <c r="B19" i="24"/>
  <c r="C19" i="24"/>
  <c r="D19" i="24"/>
  <c r="F19" i="24"/>
  <c r="A20" i="24"/>
  <c r="B20" i="24"/>
  <c r="C20" i="24"/>
  <c r="D20" i="24"/>
  <c r="F20" i="24"/>
  <c r="A21" i="24"/>
  <c r="B21" i="24"/>
  <c r="C21" i="24"/>
  <c r="D21" i="24"/>
  <c r="F21" i="24"/>
  <c r="A23" i="24"/>
  <c r="B23" i="24"/>
  <c r="C23" i="24"/>
  <c r="D23" i="24"/>
  <c r="F23" i="24"/>
  <c r="A24" i="24"/>
  <c r="B24" i="24"/>
  <c r="C24" i="24"/>
  <c r="D24" i="24"/>
  <c r="F24" i="24"/>
  <c r="A25" i="24"/>
  <c r="B25" i="24"/>
  <c r="C25" i="24"/>
  <c r="D25" i="24"/>
  <c r="F25" i="24"/>
  <c r="A26" i="24"/>
  <c r="B26" i="24"/>
  <c r="C26" i="24"/>
  <c r="D26" i="24"/>
  <c r="F26" i="24"/>
  <c r="A27" i="24"/>
  <c r="B27" i="24"/>
  <c r="C27" i="24"/>
  <c r="D27" i="24"/>
  <c r="F27" i="24"/>
  <c r="A4" i="24"/>
  <c r="B4" i="24"/>
  <c r="C4" i="24"/>
  <c r="F4" i="24"/>
</calcChain>
</file>

<file path=xl/sharedStrings.xml><?xml version="1.0" encoding="utf-8"?>
<sst xmlns="http://schemas.openxmlformats.org/spreadsheetml/2006/main" count="847" uniqueCount="168">
  <si>
    <r>
      <rPr>
        <b/>
        <sz val="10"/>
        <rFont val="Arial Narrow"/>
        <family val="2"/>
      </rPr>
      <t>Location ID</t>
    </r>
  </si>
  <si>
    <r>
      <rPr>
        <b/>
        <sz val="10"/>
        <rFont val="Arial Narrow"/>
        <family val="2"/>
      </rPr>
      <t>Type</t>
    </r>
  </si>
  <si>
    <t>Latitude</t>
  </si>
  <si>
    <t>Longitude</t>
  </si>
  <si>
    <t>Geologic Unit</t>
  </si>
  <si>
    <t>Well Installation Date</t>
  </si>
  <si>
    <t>Total Well Depth [ft]</t>
  </si>
  <si>
    <t>Well Diameter [in]</t>
  </si>
  <si>
    <t>Screen Top [ft]</t>
  </si>
  <si>
    <t>Screen Bottom [ft]</t>
  </si>
  <si>
    <t>Comments</t>
  </si>
  <si>
    <t>Qal</t>
  </si>
  <si>
    <t>Ground Elevation</t>
  </si>
  <si>
    <t>WELL_COMPLETION_REPORT_URL</t>
  </si>
  <si>
    <t>Max Date</t>
  </si>
  <si>
    <t>Screened Interval [ft]</t>
  </si>
  <si>
    <t>Well Install Date</t>
  </si>
  <si>
    <t>Well Depth [ft]</t>
  </si>
  <si>
    <t>Monitoring Area</t>
  </si>
  <si>
    <t>Watershed</t>
  </si>
  <si>
    <t>Well Status</t>
  </si>
  <si>
    <t>Inactive Date</t>
  </si>
  <si>
    <t>TOC Elevation</t>
  </si>
  <si>
    <t>LWA Notes</t>
  </si>
  <si>
    <t>Source</t>
  </si>
  <si>
    <t>General</t>
  </si>
  <si>
    <t>Pajarito</t>
  </si>
  <si>
    <t>A</t>
  </si>
  <si>
    <t>[84]</t>
  </si>
  <si>
    <t>Well Info</t>
  </si>
  <si>
    <t>18-MW-18</t>
  </si>
  <si>
    <t>Alluvial</t>
  </si>
  <si>
    <t>TA-54</t>
  </si>
  <si>
    <t>Ground Elevation updated from MW</t>
  </si>
  <si>
    <t>Chromium</t>
  </si>
  <si>
    <t>TA-21</t>
  </si>
  <si>
    <t>Los Alamos</t>
  </si>
  <si>
    <t>LAO-3a</t>
  </si>
  <si>
    <t>LAUZ-1</t>
  </si>
  <si>
    <t>4 in</t>
  </si>
  <si>
    <t>Ground Elevation updated from MW, Well Diameter [in] updated from MW</t>
  </si>
  <si>
    <t>MCO-0.6</t>
  </si>
  <si>
    <t>MCO-5</t>
  </si>
  <si>
    <t>MCO-7</t>
  </si>
  <si>
    <t>PAO-5n</t>
  </si>
  <si>
    <t>PCAO-8</t>
  </si>
  <si>
    <t>Sandia</t>
  </si>
  <si>
    <t>2 in</t>
  </si>
  <si>
    <t>SCA-1-DP</t>
  </si>
  <si>
    <t>Exact coordinates to be determined. Sampling is planned very close to SCA-1., Drive point adjacent to SCA-1, Exact coordinates to be determined. Sampling is planned very close to SCA-1., Exact coordinates to be determined. Sampling is planned very close to SCA-1.</t>
  </si>
  <si>
    <t>Well Diameter [in] updated from MW</t>
  </si>
  <si>
    <t>SCPZ-11(B)</t>
  </si>
  <si>
    <t>SCPZ-2</t>
  </si>
  <si>
    <t>SCPZ-5</t>
  </si>
  <si>
    <t>SCPZ-8</t>
  </si>
  <si>
    <t>SWA-3-7</t>
  </si>
  <si>
    <t>Aquifer updated from MW</t>
  </si>
  <si>
    <t>SWA-3-8</t>
  </si>
  <si>
    <t>SWA-3-9</t>
  </si>
  <si>
    <t>Monitoring Wells</t>
  </si>
  <si>
    <t>SWA-2-4</t>
  </si>
  <si>
    <t>Formerly SCPZ-4, Formerly SCPZ-4, Formerly SCPZ-4</t>
  </si>
  <si>
    <t>https://www.intellusnm.com/documents/document-library.cfc?method=retrieveLanlFile&amp;nodeId=12447</t>
  </si>
  <si>
    <t>SWA-2-5</t>
  </si>
  <si>
    <t>Formerly SCPZ-5, Formerly SCPZ-5, Formerly SCPZ-5</t>
  </si>
  <si>
    <t>https://www.intellusnm.com/documents/document-library.cfc?method=retrieveLanlFile&amp;nodeId=12448</t>
  </si>
  <si>
    <t>SWA-2-6</t>
  </si>
  <si>
    <t>Formerly SWA-2, Formerly SWA-2, Formerly SWA-2</t>
  </si>
  <si>
    <t>https://www.intellusnm.com/documents/document-library.cfc?method=retrieveLanlFile&amp;nodeId=12449</t>
  </si>
  <si>
    <t>SWA-4-10</t>
  </si>
  <si>
    <t>Formerly SCPZ-10, Formerly SCPZ-10, Formerly SCPZ-10</t>
  </si>
  <si>
    <t>https://www.intellusnm.com/documents/document-library.cfc?method=retrieveLanlFile&amp;nodeId=12453</t>
  </si>
  <si>
    <t>SWA-4-12</t>
  </si>
  <si>
    <t>Formerly SWA-4, Formerly SWA-4, Formerly SWA-4</t>
  </si>
  <si>
    <t>https://www.intellusnm.com/documents/document-library.cfc?method=retrieveLanlFile&amp;nodeId=12455</t>
  </si>
  <si>
    <t>SWA-4-11</t>
  </si>
  <si>
    <t>Formerly SCPZ-11(B), Formerly SCPZ-11(B), Formerly SCPZ-11(B)</t>
  </si>
  <si>
    <t>https://www.intellusnm.com/documents/document-library.cfc?method=retrieveLanlFile&amp;nodeId=12454</t>
  </si>
  <si>
    <t>Well ID</t>
  </si>
  <si>
    <t>Sandia Canyon</t>
  </si>
  <si>
    <t>Mortendad Canyon</t>
  </si>
  <si>
    <t>Exceedance</t>
  </si>
  <si>
    <t>Substantial</t>
  </si>
  <si>
    <t>Active</t>
  </si>
  <si>
    <t>Lower Mortendad</t>
  </si>
  <si>
    <t>MON</t>
  </si>
  <si>
    <t>Upper Mortendad</t>
  </si>
  <si>
    <t>Location Type</t>
  </si>
  <si>
    <t>Substantial Data</t>
  </si>
  <si>
    <t>Los Alamos and Pajarito Canyons</t>
  </si>
  <si>
    <t>EXHIBIT 3-4. ACTIVE ALLUVIAL MONITORING WELLS RELATED TO TA-03 CHROMIUM INVESTIGATION</t>
  </si>
  <si>
    <t>Elevation revised based on LIDAR surface location pick, Elevation revised based on LIDAR surface location pick</t>
  </si>
  <si>
    <t>TA-18</t>
  </si>
  <si>
    <t>DP Canyon, OU 1106 (TA-21), Surv-Tek Survey, Surv-Tek Survey</t>
  </si>
  <si>
    <t>Brass Cap, Brass Cap, Brass Cap</t>
  </si>
  <si>
    <t>Formerly SCPZ-7, Formerly SCPZ-7, Formerly SCPZ-7, Formerly SCPZ-7</t>
  </si>
  <si>
    <t>Formerly SWA-3, Formerly SWA-3, Formerly SWA-3, Formerly SWA-3</t>
  </si>
  <si>
    <t>Formerly SCPZ-9, Formerly SCPZ-9, Formerly SCPZ-9, Formerly SCPZ-9</t>
  </si>
  <si>
    <t>Max Cr</t>
  </si>
  <si>
    <t>Length</t>
  </si>
  <si>
    <t>Last Cr</t>
  </si>
  <si>
    <t>Last Date</t>
  </si>
  <si>
    <t>SCA-1</t>
  </si>
  <si>
    <t>Ground survey coordinates, no brass monument, Ground survey coordinates, no brass monument, Ground survey coordinates, no brass monument</t>
  </si>
  <si>
    <t>SCA-2</t>
  </si>
  <si>
    <t>Chromium Invstitgation alluvial well in Sandia Canyon, Brass monument xyz, Brass monument xyz</t>
  </si>
  <si>
    <t>SCA-4</t>
  </si>
  <si>
    <t>Brass monument xyz, Brass monument xyz, Chromium Invstitgation alluvial well in Sandia Canyon</t>
  </si>
  <si>
    <t>SCA-5</t>
  </si>
  <si>
    <t>Brass monument xyz, Brass monument xyz, Brass monument xyz</t>
  </si>
  <si>
    <t>MCA-1</t>
  </si>
  <si>
    <t>1 in</t>
  </si>
  <si>
    <t>Brass cap location, Brass cap location, Brass cap location</t>
  </si>
  <si>
    <t>Geologic Unit Code updated from MW, Well Diameter [in] updated from MW</t>
  </si>
  <si>
    <t>MCA-4</t>
  </si>
  <si>
    <t>1.0 in</t>
  </si>
  <si>
    <t>MCO-2</t>
  </si>
  <si>
    <t>MCO-3</t>
  </si>
  <si>
    <t>CDBO-6</t>
  </si>
  <si>
    <t>CDBO-7</t>
  </si>
  <si>
    <t>MCA-2</t>
  </si>
  <si>
    <t>2.1 in</t>
  </si>
  <si>
    <t>MCO-4B</t>
  </si>
  <si>
    <t>MCO-6</t>
  </si>
  <si>
    <t>Replaced older MCO-6 that was P&amp;A</t>
  </si>
  <si>
    <t>MCO-7.5</t>
  </si>
  <si>
    <t>Redrilled in 1974</t>
  </si>
  <si>
    <t>MT-3</t>
  </si>
  <si>
    <t>APCO-1</t>
  </si>
  <si>
    <t>LAO-0.3</t>
  </si>
  <si>
    <t>LAO-0.6</t>
  </si>
  <si>
    <t>RJK revised added elev 5/25/05, RJK revised added elev 5/25/05</t>
  </si>
  <si>
    <t>Ground Elevation updated from MW, Geologic Unit Code updated from MW, Well Diameter [in] updated from MW</t>
  </si>
  <si>
    <t>LAO-0.7</t>
  </si>
  <si>
    <t>RJK added elev 8/3/05, 2 inch PVC casing, 12 inch diameter steel riser 1 ft. 10.5 inches above ground surface.  Water level 12.19 ft bgs on 6/18/1997.  Purge time 24 min., RJK added elev 8/3/05</t>
  </si>
  <si>
    <t>Ground Elevation updated from MW, Total Well Depth [ft] updated from MW, Well Diameter [in] updated from MW</t>
  </si>
  <si>
    <t>LAO-1</t>
  </si>
  <si>
    <t>3 in</t>
  </si>
  <si>
    <t>LAO-1.6g</t>
  </si>
  <si>
    <t>LAO-2</t>
  </si>
  <si>
    <t>LAO-4</t>
  </si>
  <si>
    <t>Elevation revised based on LIDAR surface location pick, Elevation revised based on LIDAR surface location pick, Elevation revised based on LIDAR surface location pick</t>
  </si>
  <si>
    <t>LAO-4.5c</t>
  </si>
  <si>
    <t>LAO-B</t>
  </si>
  <si>
    <t>Elev. measured from GL. Background alluvial monitoring well.  Background well west of ice rink in LA canyon</t>
  </si>
  <si>
    <t>LAO-C</t>
  </si>
  <si>
    <t>LAUZ-2</t>
  </si>
  <si>
    <t>OU 1106 (TA-21), Surv-Tek Survey, Surv-Tek Survey</t>
  </si>
  <si>
    <t>PAO-4</t>
  </si>
  <si>
    <t>Pueblo Canyon alluvial wellefile N. McCranie ALLU PAO-4. Source Org Code changed to ER/WQH.  Location data from ER, sampled by WQH.  Deleted ULI 170262, duplicate location, changed to Synonym., Pueblo Canyon alluvial wellefile N. McCranie ALLU PAO-4. Source Org Code changed to ER/WQH.  Location data from ER, sampled by WQH.  Deleted ULI 170262, duplicate location, changed to Synonym., Pueblo Canyon alluvial wellefile N. McCranie ALLU PAO-4. Source Org Code changed to ER/WQH.  Location data from ER, sampled by WQH.  Deleted ULI 170262, duplicate location, changed to Synonym.</t>
  </si>
  <si>
    <t>18-BG-1</t>
  </si>
  <si>
    <t>18-MW-11</t>
  </si>
  <si>
    <t>18-MW-8</t>
  </si>
  <si>
    <t>18-MW-9</t>
  </si>
  <si>
    <t>3MAO-2</t>
  </si>
  <si>
    <t>PCAO-5</t>
  </si>
  <si>
    <t>PCAO-6</t>
  </si>
  <si>
    <t>PCAO-7a</t>
  </si>
  <si>
    <t>PCAO-7b2</t>
  </si>
  <si>
    <t>PCAO-7c</t>
  </si>
  <si>
    <t>PCAO-9</t>
  </si>
  <si>
    <t>PCO-1</t>
  </si>
  <si>
    <t>PCO-2</t>
  </si>
  <si>
    <t>PCO-3</t>
  </si>
  <si>
    <t>TMO-1</t>
  </si>
  <si>
    <t>1.5 in</t>
  </si>
  <si>
    <r>
      <t>Max Cr [</t>
    </r>
    <r>
      <rPr>
        <sz val="10"/>
        <color rgb="FF000000"/>
        <rFont val="Calibri"/>
        <family val="2"/>
      </rPr>
      <t>µ</t>
    </r>
    <r>
      <rPr>
        <sz val="10"/>
        <color rgb="FF000000"/>
        <rFont val="Times New Roman"/>
        <family val="1"/>
      </rPr>
      <t>g/L]</t>
    </r>
  </si>
  <si>
    <t>Appendix A. INACTIVE ALLUVIAL MONITORING WELLS RELATED TO TA-03 CHROMIUM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</si>
</sst>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</cellStyleXfs>
  <cellXfs count="3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9" fillId="0" borderId="1" xfId="41" applyFont="1" applyBorder="1" applyAlignment="1">
      <alignment horizontal="center" vertical="center" wrapText="1"/>
    </xf>
    <xf numFmtId="164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20" fillId="0" borderId="1" xfId="0" applyFont="1" applyBorder="1" applyAlignment="1">
      <alignment horizontal="center" vertical="center" wrapText="1"/>
    </xf>
    <xf numFmtId="0" fontId="21" fillId="0" borderId="1" xfId="41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0" fillId="0" borderId="1" xfId="0" applyBorder="1"/>
    <xf numFmtId="0" fontId="19" fillId="0" borderId="1" xfId="41" applyFont="1" applyFill="1" applyBorder="1" applyAlignment="1">
      <alignment horizontal="center" vertical="center" wrapText="1"/>
    </xf>
    <xf numFmtId="14" fontId="0" fillId="0" borderId="0" xfId="0" applyNumberFormat="1"/>
    <xf numFmtId="164" fontId="19" fillId="0" borderId="1" xfId="41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/>
    <xf numFmtId="0" fontId="0" fillId="0" borderId="0" xfId="0" applyNumberFormat="1"/>
    <xf numFmtId="0" fontId="20" fillId="33" borderId="11" xfId="0" applyFont="1" applyFill="1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 wrapText="1"/>
    </xf>
    <xf numFmtId="0" fontId="0" fillId="33" borderId="13" xfId="0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 wrapText="1"/>
    </xf>
    <xf numFmtId="22" fontId="0" fillId="0" borderId="0" xfId="0" applyNumberFormat="1"/>
    <xf numFmtId="0" fontId="20" fillId="33" borderId="1" xfId="0" applyFont="1" applyFill="1" applyBorder="1" applyAlignment="1">
      <alignment horizontal="left" vertical="center" wrapText="1"/>
    </xf>
    <xf numFmtId="0" fontId="21" fillId="3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/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1" fillId="0" borderId="1" xfId="41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vertical="center" wrapText="1"/>
    </xf>
    <xf numFmtId="0" fontId="0" fillId="0" borderId="14" xfId="0" applyBorder="1" applyAlignment="1">
      <alignment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78"/>
  <sheetViews>
    <sheetView topLeftCell="N1" zoomScale="85" zoomScaleNormal="85" workbookViewId="0">
      <selection activeCell="B1" sqref="B1:AD1"/>
    </sheetView>
  </sheetViews>
  <sheetFormatPr defaultRowHeight="15" x14ac:dyDescent="0.25"/>
  <cols>
    <col min="1" max="1" width="9.140625" style="1"/>
    <col min="2" max="2" width="25.42578125" customWidth="1"/>
    <col min="3" max="3" width="12.7109375" customWidth="1"/>
    <col min="5" max="5" width="11.140625" customWidth="1"/>
    <col min="6" max="6" width="10.140625" style="1" customWidth="1"/>
    <col min="7" max="7" width="10.140625" customWidth="1"/>
    <col min="8" max="8" width="12.5703125" style="5" customWidth="1"/>
    <col min="9" max="9" width="10.5703125" customWidth="1"/>
    <col min="11" max="11" width="11" customWidth="1"/>
    <col min="12" max="12" width="13.42578125" customWidth="1"/>
    <col min="13" max="13" width="42" customWidth="1"/>
    <col min="15" max="19" width="9.140625" style="1"/>
    <col min="20" max="26" width="8.85546875" style="1"/>
  </cols>
  <sheetData>
    <row r="1" spans="1:31" s="3" customFormat="1" ht="47.25" x14ac:dyDescent="0.25">
      <c r="B1" s="2" t="s">
        <v>0</v>
      </c>
      <c r="C1" s="2" t="s">
        <v>1</v>
      </c>
      <c r="D1" s="4" t="s">
        <v>2</v>
      </c>
      <c r="E1" s="4" t="s">
        <v>3</v>
      </c>
      <c r="F1" s="4" t="s">
        <v>12</v>
      </c>
      <c r="G1" s="4" t="s">
        <v>4</v>
      </c>
      <c r="H1" s="1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11" t="s">
        <v>13</v>
      </c>
      <c r="O1" s="12" t="s">
        <v>87</v>
      </c>
      <c r="P1" s="12" t="s">
        <v>18</v>
      </c>
      <c r="Q1" s="12" t="s">
        <v>19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24</v>
      </c>
      <c r="W1" s="12" t="s">
        <v>98</v>
      </c>
      <c r="X1" s="12" t="s">
        <v>14</v>
      </c>
      <c r="Y1" s="12" t="s">
        <v>100</v>
      </c>
      <c r="Z1" s="12" t="s">
        <v>101</v>
      </c>
      <c r="AA1" s="12" t="s">
        <v>99</v>
      </c>
      <c r="AB1" s="12" t="s">
        <v>83</v>
      </c>
      <c r="AC1" s="12" t="s">
        <v>81</v>
      </c>
      <c r="AD1" s="12" t="s">
        <v>88</v>
      </c>
    </row>
    <row r="2" spans="1:31" x14ac:dyDescent="0.25">
      <c r="C2" s="1"/>
      <c r="E2" s="1"/>
      <c r="F2"/>
      <c r="G2" s="1"/>
      <c r="O2"/>
      <c r="P2"/>
      <c r="Q2"/>
      <c r="AA2" s="1"/>
      <c r="AB2" s="1"/>
      <c r="AC2" s="1"/>
    </row>
    <row r="3" spans="1:31" x14ac:dyDescent="0.25">
      <c r="A3" s="1">
        <v>1</v>
      </c>
      <c r="B3" s="1" t="s">
        <v>48</v>
      </c>
      <c r="C3" s="1" t="s">
        <v>31</v>
      </c>
      <c r="D3" s="1">
        <v>35.873609999999999</v>
      </c>
      <c r="E3" s="1">
        <v>-106.31054</v>
      </c>
      <c r="F3" s="1">
        <v>7211.2</v>
      </c>
      <c r="G3" s="1"/>
      <c r="H3" s="5">
        <v>39862</v>
      </c>
      <c r="I3" s="1">
        <v>2.66</v>
      </c>
      <c r="J3" s="1" t="s">
        <v>47</v>
      </c>
      <c r="K3" s="1">
        <v>2.16</v>
      </c>
      <c r="L3" s="1">
        <v>2.66</v>
      </c>
      <c r="M3" s="1" t="s">
        <v>49</v>
      </c>
      <c r="N3" s="1"/>
      <c r="O3" s="1" t="s">
        <v>85</v>
      </c>
      <c r="P3" s="1" t="s">
        <v>25</v>
      </c>
      <c r="Q3" s="1" t="s">
        <v>46</v>
      </c>
      <c r="R3" s="1" t="s">
        <v>27</v>
      </c>
      <c r="T3" s="1" t="s">
        <v>28</v>
      </c>
      <c r="U3" s="1" t="s">
        <v>50</v>
      </c>
      <c r="V3" s="1" t="s">
        <v>29</v>
      </c>
      <c r="W3" s="18">
        <v>121.11</v>
      </c>
      <c r="X3" s="13">
        <v>41851</v>
      </c>
      <c r="Y3" s="1">
        <v>1</v>
      </c>
      <c r="Z3" s="13">
        <v>42151</v>
      </c>
      <c r="AA3" s="1">
        <v>27</v>
      </c>
      <c r="AB3" s="1" t="s">
        <v>83</v>
      </c>
      <c r="AC3" s="1" t="s">
        <v>81</v>
      </c>
      <c r="AD3" s="1" t="s">
        <v>82</v>
      </c>
      <c r="AE3" s="1"/>
    </row>
    <row r="4" spans="1:31" x14ac:dyDescent="0.25">
      <c r="A4" s="1">
        <f>A3+1</f>
        <v>2</v>
      </c>
      <c r="B4" s="1" t="s">
        <v>51</v>
      </c>
      <c r="C4" s="1" t="s">
        <v>31</v>
      </c>
      <c r="D4" s="1">
        <v>35.873649999999998</v>
      </c>
      <c r="E4" s="1">
        <v>-106.31059999999999</v>
      </c>
      <c r="G4" s="1"/>
      <c r="I4" s="1"/>
      <c r="J4" s="1"/>
      <c r="K4" s="1">
        <v>1</v>
      </c>
      <c r="L4" s="1">
        <v>5.4</v>
      </c>
      <c r="M4" s="1"/>
      <c r="N4" s="1"/>
      <c r="O4" s="1" t="s">
        <v>85</v>
      </c>
      <c r="P4" s="1" t="s">
        <v>25</v>
      </c>
      <c r="Q4" s="1" t="s">
        <v>46</v>
      </c>
      <c r="T4" s="1" t="s">
        <v>28</v>
      </c>
      <c r="V4" s="1" t="s">
        <v>29</v>
      </c>
      <c r="W4" s="18">
        <v>61.32</v>
      </c>
      <c r="X4" s="13">
        <v>41851</v>
      </c>
      <c r="Y4" s="1">
        <v>38.1</v>
      </c>
      <c r="Z4" s="13">
        <v>42150</v>
      </c>
      <c r="AA4" s="1">
        <v>4</v>
      </c>
      <c r="AB4" s="1" t="s">
        <v>83</v>
      </c>
      <c r="AC4" s="1" t="s">
        <v>81</v>
      </c>
      <c r="AD4" s="1"/>
      <c r="AE4" s="1"/>
    </row>
    <row r="5" spans="1:31" x14ac:dyDescent="0.25">
      <c r="A5" s="1">
        <f t="shared" ref="A5:A24" si="0">A4+1</f>
        <v>3</v>
      </c>
      <c r="B5" s="1" t="s">
        <v>52</v>
      </c>
      <c r="C5" s="1" t="s">
        <v>31</v>
      </c>
      <c r="D5" s="1">
        <v>35.875410000000002</v>
      </c>
      <c r="E5" s="1">
        <v>-106.31476000000001</v>
      </c>
      <c r="G5" s="1"/>
      <c r="I5" s="1"/>
      <c r="J5" s="1"/>
      <c r="K5" s="1">
        <v>6</v>
      </c>
      <c r="L5" s="1">
        <v>8.3000000000000007</v>
      </c>
      <c r="M5" s="1"/>
      <c r="N5" s="1"/>
      <c r="O5" s="1" t="s">
        <v>85</v>
      </c>
      <c r="P5" s="1" t="s">
        <v>25</v>
      </c>
      <c r="Q5" s="1" t="s">
        <v>46</v>
      </c>
      <c r="T5" s="1" t="s">
        <v>28</v>
      </c>
      <c r="V5" s="1" t="s">
        <v>29</v>
      </c>
      <c r="W5" s="18">
        <v>73.03</v>
      </c>
      <c r="X5" s="13">
        <v>41850</v>
      </c>
      <c r="Y5" s="1">
        <v>51.7</v>
      </c>
      <c r="Z5" s="13">
        <v>42153</v>
      </c>
      <c r="AA5" s="1">
        <v>6</v>
      </c>
      <c r="AB5" s="1" t="s">
        <v>83</v>
      </c>
      <c r="AC5" s="1" t="s">
        <v>81</v>
      </c>
      <c r="AD5" s="1" t="s">
        <v>82</v>
      </c>
      <c r="AE5" s="1"/>
    </row>
    <row r="6" spans="1:31" x14ac:dyDescent="0.25">
      <c r="A6" s="1">
        <f t="shared" si="0"/>
        <v>4</v>
      </c>
      <c r="B6" s="1" t="s">
        <v>53</v>
      </c>
      <c r="C6" s="1" t="s">
        <v>31</v>
      </c>
      <c r="D6" s="1">
        <v>35.874670000000002</v>
      </c>
      <c r="E6" s="1">
        <v>-106.31247999999999</v>
      </c>
      <c r="G6" s="1"/>
      <c r="I6" s="1"/>
      <c r="J6" s="1"/>
      <c r="K6" s="1">
        <v>3</v>
      </c>
      <c r="L6" s="1">
        <v>5.4</v>
      </c>
      <c r="M6" s="1"/>
      <c r="N6" s="1"/>
      <c r="O6" s="1" t="s">
        <v>85</v>
      </c>
      <c r="P6" s="1" t="s">
        <v>25</v>
      </c>
      <c r="Q6" s="1" t="s">
        <v>46</v>
      </c>
      <c r="T6" s="1" t="s">
        <v>28</v>
      </c>
      <c r="V6" s="1" t="s">
        <v>29</v>
      </c>
      <c r="W6" s="18">
        <v>10</v>
      </c>
      <c r="X6" s="13">
        <v>41852</v>
      </c>
      <c r="Y6" s="1">
        <v>1</v>
      </c>
      <c r="Z6" s="13">
        <v>42153</v>
      </c>
      <c r="AA6" s="1">
        <v>6</v>
      </c>
      <c r="AB6" s="1" t="s">
        <v>83</v>
      </c>
      <c r="AC6" s="1" t="s">
        <v>81</v>
      </c>
      <c r="AD6" s="1" t="s">
        <v>82</v>
      </c>
      <c r="AE6" s="1"/>
    </row>
    <row r="7" spans="1:31" x14ac:dyDescent="0.25">
      <c r="A7" s="1">
        <f t="shared" si="0"/>
        <v>5</v>
      </c>
      <c r="B7" s="1" t="s">
        <v>54</v>
      </c>
      <c r="C7" s="1" t="s">
        <v>31</v>
      </c>
      <c r="D7" s="1">
        <v>35.873779999999996</v>
      </c>
      <c r="E7" s="1">
        <v>-106.3111</v>
      </c>
      <c r="G7" s="1"/>
      <c r="I7" s="1"/>
      <c r="J7" s="1"/>
      <c r="K7" s="1">
        <v>5.3</v>
      </c>
      <c r="L7" s="1">
        <v>7.6</v>
      </c>
      <c r="M7" s="1"/>
      <c r="N7" s="1"/>
      <c r="O7" s="1" t="s">
        <v>85</v>
      </c>
      <c r="P7" s="1" t="s">
        <v>25</v>
      </c>
      <c r="Q7" s="1" t="s">
        <v>46</v>
      </c>
      <c r="T7" s="1" t="s">
        <v>28</v>
      </c>
      <c r="V7" s="1" t="s">
        <v>29</v>
      </c>
      <c r="W7" s="18">
        <v>10</v>
      </c>
      <c r="X7" s="13">
        <v>41855</v>
      </c>
      <c r="Y7" s="1">
        <v>7.18</v>
      </c>
      <c r="Z7" s="13">
        <v>42151</v>
      </c>
      <c r="AA7" s="1">
        <v>6</v>
      </c>
      <c r="AB7" s="1" t="s">
        <v>83</v>
      </c>
      <c r="AC7" s="1" t="s">
        <v>81</v>
      </c>
      <c r="AD7" s="1" t="s">
        <v>82</v>
      </c>
      <c r="AE7" s="1"/>
    </row>
    <row r="8" spans="1:31" x14ac:dyDescent="0.25">
      <c r="A8" s="1">
        <f t="shared" si="0"/>
        <v>6</v>
      </c>
      <c r="B8" s="1" t="s">
        <v>60</v>
      </c>
      <c r="C8" s="1" t="s">
        <v>31</v>
      </c>
      <c r="D8" s="1">
        <v>35.874560899999999</v>
      </c>
      <c r="E8" s="1">
        <v>-106.31252360000001</v>
      </c>
      <c r="G8" s="1"/>
      <c r="I8" s="1">
        <v>9</v>
      </c>
      <c r="J8" s="1" t="s">
        <v>47</v>
      </c>
      <c r="K8" s="1">
        <v>3</v>
      </c>
      <c r="L8" s="1">
        <v>9</v>
      </c>
      <c r="M8" s="1" t="s">
        <v>61</v>
      </c>
      <c r="N8" s="1" t="s">
        <v>62</v>
      </c>
      <c r="Q8" s="1" t="s">
        <v>46</v>
      </c>
      <c r="T8" s="1">
        <v>7226.48</v>
      </c>
      <c r="V8" s="1" t="s">
        <v>59</v>
      </c>
      <c r="W8" s="18">
        <v>16.899999999999999</v>
      </c>
      <c r="X8" s="13">
        <v>42962</v>
      </c>
      <c r="Y8" s="1">
        <v>0.26500000000000001</v>
      </c>
      <c r="Z8" s="13">
        <v>43762</v>
      </c>
      <c r="AA8" s="1">
        <v>19</v>
      </c>
      <c r="AB8" s="1" t="s">
        <v>83</v>
      </c>
      <c r="AC8" s="1" t="s">
        <v>81</v>
      </c>
      <c r="AD8" s="1" t="s">
        <v>82</v>
      </c>
      <c r="AE8" s="1"/>
    </row>
    <row r="9" spans="1:31" x14ac:dyDescent="0.25">
      <c r="A9" s="1">
        <f t="shared" si="0"/>
        <v>7</v>
      </c>
      <c r="B9" s="1" t="s">
        <v>63</v>
      </c>
      <c r="C9" s="1" t="s">
        <v>31</v>
      </c>
      <c r="D9" s="1">
        <v>35.874673999999999</v>
      </c>
      <c r="E9" s="1">
        <v>-106.31248170000001</v>
      </c>
      <c r="G9" s="1"/>
      <c r="I9" s="1">
        <v>8.9600000000000009</v>
      </c>
      <c r="J9" s="1" t="s">
        <v>47</v>
      </c>
      <c r="K9" s="1">
        <v>3</v>
      </c>
      <c r="L9" s="1">
        <v>8.9600000000000009</v>
      </c>
      <c r="M9" s="1" t="s">
        <v>64</v>
      </c>
      <c r="N9" s="1" t="s">
        <v>65</v>
      </c>
      <c r="Q9" s="1" t="s">
        <v>46</v>
      </c>
      <c r="T9" s="1">
        <v>7226.22</v>
      </c>
      <c r="V9" s="1" t="s">
        <v>59</v>
      </c>
      <c r="W9" s="18">
        <v>8.2799999999999994</v>
      </c>
      <c r="X9" s="13">
        <v>43159</v>
      </c>
      <c r="Y9" s="1">
        <v>0.35799999999999998</v>
      </c>
      <c r="Z9" s="13">
        <v>43523</v>
      </c>
      <c r="AA9" s="1">
        <v>19</v>
      </c>
      <c r="AB9" s="1" t="s">
        <v>83</v>
      </c>
      <c r="AC9" s="1" t="s">
        <v>81</v>
      </c>
      <c r="AD9" s="1" t="s">
        <v>82</v>
      </c>
      <c r="AE9" s="1"/>
    </row>
    <row r="10" spans="1:31" x14ac:dyDescent="0.25">
      <c r="A10" s="1">
        <f t="shared" si="0"/>
        <v>8</v>
      </c>
      <c r="B10" s="1" t="s">
        <v>66</v>
      </c>
      <c r="C10" s="1" t="s">
        <v>31</v>
      </c>
      <c r="D10" s="1">
        <v>35.874748599999997</v>
      </c>
      <c r="E10" s="1">
        <v>-106.3124341</v>
      </c>
      <c r="G10" s="1"/>
      <c r="I10" s="1">
        <v>8.2200000000000006</v>
      </c>
      <c r="J10" s="1" t="s">
        <v>47</v>
      </c>
      <c r="K10" s="1">
        <v>3.12</v>
      </c>
      <c r="L10" s="1">
        <v>8.2200000000000006</v>
      </c>
      <c r="M10" s="1" t="s">
        <v>67</v>
      </c>
      <c r="N10" s="1" t="s">
        <v>68</v>
      </c>
      <c r="Q10" s="1" t="s">
        <v>46</v>
      </c>
      <c r="T10" s="1">
        <v>7225.72</v>
      </c>
      <c r="V10" s="1" t="s">
        <v>59</v>
      </c>
      <c r="W10" s="18">
        <v>7.38</v>
      </c>
      <c r="X10" s="13">
        <v>43159</v>
      </c>
      <c r="Y10" s="1">
        <v>0.152</v>
      </c>
      <c r="Z10" s="13">
        <v>43762</v>
      </c>
      <c r="AA10" s="1">
        <v>19</v>
      </c>
      <c r="AB10" s="1" t="s">
        <v>83</v>
      </c>
      <c r="AC10" s="1"/>
      <c r="AD10" s="1" t="s">
        <v>82</v>
      </c>
      <c r="AE10" s="1"/>
    </row>
    <row r="11" spans="1:31" x14ac:dyDescent="0.25">
      <c r="A11" s="1">
        <f t="shared" si="0"/>
        <v>9</v>
      </c>
      <c r="B11" s="1" t="s">
        <v>55</v>
      </c>
      <c r="C11" s="1" t="s">
        <v>31</v>
      </c>
      <c r="D11" s="1">
        <v>35.873759999999997</v>
      </c>
      <c r="E11" s="1">
        <v>-106.31113999999999</v>
      </c>
      <c r="G11" s="1"/>
      <c r="H11" s="5">
        <v>42548</v>
      </c>
      <c r="I11" s="1">
        <v>3.6</v>
      </c>
      <c r="J11" s="1">
        <v>2</v>
      </c>
      <c r="K11" s="1">
        <v>0.6</v>
      </c>
      <c r="L11" s="1">
        <v>3.1</v>
      </c>
      <c r="M11" s="1" t="s">
        <v>95</v>
      </c>
      <c r="N11" s="1"/>
      <c r="O11" s="1" t="s">
        <v>85</v>
      </c>
      <c r="P11" s="1" t="s">
        <v>25</v>
      </c>
      <c r="Q11" s="1" t="s">
        <v>46</v>
      </c>
      <c r="R11" s="1" t="s">
        <v>27</v>
      </c>
      <c r="T11" s="1" t="s">
        <v>28</v>
      </c>
      <c r="U11" s="1" t="s">
        <v>56</v>
      </c>
      <c r="V11" s="1" t="s">
        <v>29</v>
      </c>
      <c r="W11" s="18">
        <v>34.299999999999997</v>
      </c>
      <c r="X11" s="13">
        <v>42963</v>
      </c>
      <c r="Y11" s="1">
        <v>0.186</v>
      </c>
      <c r="Z11" s="13">
        <v>43523</v>
      </c>
      <c r="AA11" s="1">
        <v>17</v>
      </c>
      <c r="AB11" s="1" t="s">
        <v>83</v>
      </c>
      <c r="AC11" s="1" t="s">
        <v>81</v>
      </c>
      <c r="AD11" s="1" t="s">
        <v>82</v>
      </c>
      <c r="AE11" s="1"/>
    </row>
    <row r="12" spans="1:31" x14ac:dyDescent="0.25">
      <c r="A12" s="1">
        <f t="shared" si="0"/>
        <v>10</v>
      </c>
      <c r="B12" s="1" t="s">
        <v>57</v>
      </c>
      <c r="C12" s="1" t="s">
        <v>31</v>
      </c>
      <c r="D12" s="1">
        <v>35.873800000000003</v>
      </c>
      <c r="E12" s="1">
        <v>-106.31108999999999</v>
      </c>
      <c r="G12" s="1"/>
      <c r="H12" s="5">
        <v>42548</v>
      </c>
      <c r="I12" s="1">
        <v>7.8</v>
      </c>
      <c r="J12" s="1">
        <v>2</v>
      </c>
      <c r="K12" s="1">
        <v>3.6</v>
      </c>
      <c r="L12" s="1">
        <v>7.8</v>
      </c>
      <c r="M12" s="1" t="s">
        <v>96</v>
      </c>
      <c r="N12" s="1"/>
      <c r="O12" s="1" t="s">
        <v>85</v>
      </c>
      <c r="P12" s="1" t="s">
        <v>25</v>
      </c>
      <c r="Q12" s="1" t="s">
        <v>46</v>
      </c>
      <c r="R12" s="1" t="s">
        <v>27</v>
      </c>
      <c r="T12" s="1" t="s">
        <v>28</v>
      </c>
      <c r="U12" s="1" t="s">
        <v>56</v>
      </c>
      <c r="V12" s="1" t="s">
        <v>29</v>
      </c>
      <c r="W12" s="18">
        <v>22</v>
      </c>
      <c r="X12" s="13">
        <v>43251</v>
      </c>
      <c r="Y12" s="1">
        <v>0.47299999999999998</v>
      </c>
      <c r="Z12" s="13">
        <v>43523</v>
      </c>
      <c r="AA12" s="1">
        <v>19</v>
      </c>
      <c r="AB12" s="1" t="s">
        <v>83</v>
      </c>
      <c r="AC12" s="1" t="s">
        <v>81</v>
      </c>
      <c r="AD12" s="1" t="s">
        <v>82</v>
      </c>
      <c r="AE12" s="1"/>
    </row>
    <row r="13" spans="1:31" x14ac:dyDescent="0.25">
      <c r="A13" s="1">
        <f t="shared" si="0"/>
        <v>11</v>
      </c>
      <c r="B13" s="1" t="s">
        <v>58</v>
      </c>
      <c r="C13" s="1" t="s">
        <v>31</v>
      </c>
      <c r="D13" s="1">
        <v>35.873860000000001</v>
      </c>
      <c r="E13" s="1">
        <v>-106.31104999999999</v>
      </c>
      <c r="G13" s="1"/>
      <c r="H13" s="5">
        <v>42556</v>
      </c>
      <c r="I13" s="1">
        <v>5.2</v>
      </c>
      <c r="J13" s="1">
        <v>2</v>
      </c>
      <c r="K13" s="1">
        <v>2.2000000000000002</v>
      </c>
      <c r="L13" s="1">
        <v>4.7</v>
      </c>
      <c r="M13" s="1" t="s">
        <v>97</v>
      </c>
      <c r="N13" s="1"/>
      <c r="O13" s="1" t="s">
        <v>85</v>
      </c>
      <c r="P13" s="1" t="s">
        <v>25</v>
      </c>
      <c r="Q13" s="1" t="s">
        <v>46</v>
      </c>
      <c r="R13" s="1" t="s">
        <v>27</v>
      </c>
      <c r="T13" s="1" t="s">
        <v>28</v>
      </c>
      <c r="U13" s="1" t="s">
        <v>56</v>
      </c>
      <c r="V13" s="1" t="s">
        <v>29</v>
      </c>
      <c r="W13" s="18">
        <v>15.9</v>
      </c>
      <c r="X13" s="13">
        <v>43306</v>
      </c>
      <c r="Y13" s="1">
        <v>0.17399999999999999</v>
      </c>
      <c r="Z13" s="13">
        <v>43523</v>
      </c>
      <c r="AA13" s="1">
        <v>17</v>
      </c>
      <c r="AB13" s="1" t="s">
        <v>83</v>
      </c>
      <c r="AC13" s="1" t="s">
        <v>81</v>
      </c>
      <c r="AD13" s="1" t="s">
        <v>82</v>
      </c>
      <c r="AE13" s="1"/>
    </row>
    <row r="14" spans="1:31" x14ac:dyDescent="0.25">
      <c r="A14" s="1">
        <f t="shared" si="0"/>
        <v>12</v>
      </c>
      <c r="B14" s="1" t="s">
        <v>69</v>
      </c>
      <c r="C14" s="1" t="s">
        <v>31</v>
      </c>
      <c r="D14" s="1">
        <v>35.873572299999999</v>
      </c>
      <c r="E14" s="1">
        <v>-106.3106197</v>
      </c>
      <c r="G14" s="1"/>
      <c r="I14" s="1">
        <v>8.44</v>
      </c>
      <c r="J14" s="1" t="s">
        <v>47</v>
      </c>
      <c r="K14" s="1">
        <v>2.5</v>
      </c>
      <c r="L14" s="1">
        <v>8.44</v>
      </c>
      <c r="M14" s="1" t="s">
        <v>70</v>
      </c>
      <c r="N14" s="1" t="s">
        <v>71</v>
      </c>
      <c r="Q14" s="1" t="s">
        <v>46</v>
      </c>
      <c r="T14" s="1">
        <v>7213.06</v>
      </c>
      <c r="V14" s="1" t="s">
        <v>59</v>
      </c>
      <c r="W14" s="18">
        <v>72</v>
      </c>
      <c r="X14" s="13">
        <v>43306</v>
      </c>
      <c r="Y14" s="1">
        <v>0.58399999999999996</v>
      </c>
      <c r="Z14" s="13">
        <v>43761</v>
      </c>
      <c r="AA14" s="1">
        <v>19</v>
      </c>
      <c r="AB14" s="1" t="s">
        <v>83</v>
      </c>
      <c r="AC14" s="1" t="s">
        <v>81</v>
      </c>
      <c r="AD14" s="1" t="s">
        <v>82</v>
      </c>
      <c r="AE14" s="1"/>
    </row>
    <row r="15" spans="1:31" x14ac:dyDescent="0.25">
      <c r="A15" s="1">
        <f t="shared" si="0"/>
        <v>13</v>
      </c>
      <c r="B15" s="1" t="s">
        <v>75</v>
      </c>
      <c r="C15" s="1" t="s">
        <v>31</v>
      </c>
      <c r="D15" s="1">
        <v>35.8736526</v>
      </c>
      <c r="E15" s="1">
        <v>-106.31059759999999</v>
      </c>
      <c r="G15" s="1"/>
      <c r="I15" s="1">
        <v>9.17</v>
      </c>
      <c r="J15" s="1" t="s">
        <v>47</v>
      </c>
      <c r="K15" s="1">
        <v>3</v>
      </c>
      <c r="L15" s="1">
        <v>9.17</v>
      </c>
      <c r="M15" s="1" t="s">
        <v>76</v>
      </c>
      <c r="N15" s="1" t="s">
        <v>77</v>
      </c>
      <c r="Q15" s="1" t="s">
        <v>46</v>
      </c>
      <c r="T15" s="1">
        <v>7214.07</v>
      </c>
      <c r="V15" s="1" t="s">
        <v>59</v>
      </c>
      <c r="W15" s="18">
        <v>44.4</v>
      </c>
      <c r="X15" s="13">
        <v>42962</v>
      </c>
      <c r="Y15" s="1">
        <v>0.32800000000000001</v>
      </c>
      <c r="Z15" s="13">
        <v>43761</v>
      </c>
      <c r="AA15" s="1">
        <v>19</v>
      </c>
      <c r="AB15" s="1" t="s">
        <v>83</v>
      </c>
      <c r="AC15" s="1" t="s">
        <v>81</v>
      </c>
      <c r="AD15" s="1" t="s">
        <v>82</v>
      </c>
      <c r="AE15" s="1"/>
    </row>
    <row r="16" spans="1:31" x14ac:dyDescent="0.25">
      <c r="A16" s="1">
        <f t="shared" si="0"/>
        <v>14</v>
      </c>
      <c r="B16" s="1" t="s">
        <v>72</v>
      </c>
      <c r="C16" s="1" t="s">
        <v>31</v>
      </c>
      <c r="D16" s="1">
        <v>35.873700100000001</v>
      </c>
      <c r="E16" s="1">
        <v>-106.3105616</v>
      </c>
      <c r="G16" s="1"/>
      <c r="I16" s="1">
        <v>8.5299999999999994</v>
      </c>
      <c r="J16" s="1" t="s">
        <v>47</v>
      </c>
      <c r="K16" s="1">
        <v>2.99</v>
      </c>
      <c r="L16" s="1">
        <v>8.19</v>
      </c>
      <c r="M16" s="1" t="s">
        <v>73</v>
      </c>
      <c r="N16" s="1" t="s">
        <v>74</v>
      </c>
      <c r="Q16" s="1" t="s">
        <v>46</v>
      </c>
      <c r="T16" s="1">
        <v>7213.04</v>
      </c>
      <c r="V16" s="1" t="s">
        <v>59</v>
      </c>
      <c r="W16" s="18">
        <v>56.2</v>
      </c>
      <c r="X16" s="13">
        <v>42962</v>
      </c>
      <c r="Y16" s="1">
        <v>0.69299999999999995</v>
      </c>
      <c r="Z16" s="13">
        <v>43761</v>
      </c>
      <c r="AA16" s="1">
        <v>19</v>
      </c>
      <c r="AB16" s="1" t="s">
        <v>83</v>
      </c>
      <c r="AC16" s="1" t="s">
        <v>81</v>
      </c>
      <c r="AD16" s="1" t="s">
        <v>82</v>
      </c>
      <c r="AE16" s="1"/>
    </row>
    <row r="17" spans="1:31" x14ac:dyDescent="0.25">
      <c r="A17" s="1">
        <f t="shared" si="0"/>
        <v>15</v>
      </c>
      <c r="B17" s="1" t="s">
        <v>41</v>
      </c>
      <c r="C17" s="1" t="s">
        <v>31</v>
      </c>
      <c r="D17" s="1">
        <v>35.867890000000003</v>
      </c>
      <c r="E17" s="1">
        <v>-106.30544999999999</v>
      </c>
      <c r="F17" s="1">
        <v>7188.28</v>
      </c>
      <c r="G17" s="1" t="s">
        <v>11</v>
      </c>
      <c r="H17" s="5">
        <v>36216</v>
      </c>
      <c r="I17" s="1">
        <v>3.1</v>
      </c>
      <c r="J17" s="1">
        <v>2</v>
      </c>
      <c r="K17" s="1">
        <v>1.05</v>
      </c>
      <c r="L17" s="1">
        <v>3.05</v>
      </c>
      <c r="M17" s="1"/>
      <c r="N17" s="1"/>
      <c r="O17" s="1" t="s">
        <v>85</v>
      </c>
      <c r="P17" s="1" t="s">
        <v>25</v>
      </c>
      <c r="Q17" s="1" t="s">
        <v>86</v>
      </c>
      <c r="R17" s="1" t="s">
        <v>27</v>
      </c>
      <c r="T17" s="1" t="s">
        <v>28</v>
      </c>
      <c r="V17" s="1" t="s">
        <v>29</v>
      </c>
      <c r="W17" s="18">
        <v>662</v>
      </c>
      <c r="X17" s="13">
        <v>40361</v>
      </c>
      <c r="Y17" s="1">
        <v>3.09</v>
      </c>
      <c r="Z17" s="13">
        <v>42509</v>
      </c>
      <c r="AA17" s="1">
        <v>25</v>
      </c>
      <c r="AB17" s="1" t="s">
        <v>83</v>
      </c>
      <c r="AC17" s="1" t="s">
        <v>81</v>
      </c>
      <c r="AD17" s="1" t="s">
        <v>82</v>
      </c>
      <c r="AE17" s="1"/>
    </row>
    <row r="18" spans="1:31" x14ac:dyDescent="0.25">
      <c r="A18" s="1">
        <f t="shared" si="0"/>
        <v>16</v>
      </c>
      <c r="B18" s="1" t="s">
        <v>42</v>
      </c>
      <c r="C18" s="1" t="s">
        <v>31</v>
      </c>
      <c r="D18" s="1">
        <v>35.863390000000003</v>
      </c>
      <c r="E18" s="1">
        <v>-106.27683</v>
      </c>
      <c r="F18" s="1">
        <v>6875.66</v>
      </c>
      <c r="G18" s="1" t="s">
        <v>11</v>
      </c>
      <c r="H18" s="5">
        <v>22190</v>
      </c>
      <c r="I18" s="1">
        <v>46</v>
      </c>
      <c r="J18" s="1">
        <v>3</v>
      </c>
      <c r="K18" s="1">
        <v>21</v>
      </c>
      <c r="L18" s="1">
        <v>46</v>
      </c>
      <c r="M18" s="1"/>
      <c r="N18" s="1"/>
      <c r="P18" s="1" t="s">
        <v>34</v>
      </c>
      <c r="Q18" s="1" t="s">
        <v>84</v>
      </c>
      <c r="R18" s="1" t="s">
        <v>27</v>
      </c>
      <c r="T18" s="1" t="s">
        <v>28</v>
      </c>
      <c r="U18" s="1" t="s">
        <v>33</v>
      </c>
      <c r="V18" s="1" t="s">
        <v>29</v>
      </c>
      <c r="W18" s="18">
        <v>10</v>
      </c>
      <c r="X18" s="13">
        <v>39485</v>
      </c>
      <c r="Y18" s="1">
        <v>3</v>
      </c>
      <c r="Z18" s="13">
        <v>43668</v>
      </c>
      <c r="AA18" s="1">
        <v>49</v>
      </c>
      <c r="AB18" s="1" t="s">
        <v>83</v>
      </c>
      <c r="AC18" s="1" t="s">
        <v>81</v>
      </c>
      <c r="AD18" s="1" t="s">
        <v>82</v>
      </c>
      <c r="AE18" s="1"/>
    </row>
    <row r="19" spans="1:31" x14ac:dyDescent="0.25">
      <c r="A19" s="1">
        <f t="shared" si="0"/>
        <v>17</v>
      </c>
      <c r="B19" s="1" t="s">
        <v>43</v>
      </c>
      <c r="C19" s="1" t="s">
        <v>31</v>
      </c>
      <c r="D19" s="1">
        <v>35.86056</v>
      </c>
      <c r="E19" s="1">
        <v>-106.26991</v>
      </c>
      <c r="F19" s="1">
        <v>6827.31</v>
      </c>
      <c r="G19" s="1" t="s">
        <v>11</v>
      </c>
      <c r="H19" s="5">
        <v>22190</v>
      </c>
      <c r="I19" s="1">
        <v>69</v>
      </c>
      <c r="J19" s="1">
        <v>3</v>
      </c>
      <c r="K19" s="1">
        <v>39</v>
      </c>
      <c r="L19" s="1">
        <v>69</v>
      </c>
      <c r="M19" s="1"/>
      <c r="N19" s="1"/>
      <c r="P19" s="1" t="s">
        <v>34</v>
      </c>
      <c r="Q19" s="1" t="s">
        <v>84</v>
      </c>
      <c r="R19" s="1" t="s">
        <v>27</v>
      </c>
      <c r="T19" s="1" t="s">
        <v>28</v>
      </c>
      <c r="U19" s="1" t="s">
        <v>33</v>
      </c>
      <c r="V19" s="1" t="s">
        <v>29</v>
      </c>
      <c r="W19" s="18">
        <v>10</v>
      </c>
      <c r="X19" s="13">
        <v>39503</v>
      </c>
      <c r="Y19" s="1">
        <v>3</v>
      </c>
      <c r="Z19" s="13">
        <v>43668</v>
      </c>
      <c r="AA19" s="1">
        <v>48</v>
      </c>
      <c r="AB19" s="1" t="s">
        <v>83</v>
      </c>
      <c r="AC19" s="1" t="s">
        <v>81</v>
      </c>
      <c r="AD19" s="1" t="s">
        <v>82</v>
      </c>
      <c r="AE19" s="1"/>
    </row>
    <row r="20" spans="1:31" x14ac:dyDescent="0.25">
      <c r="A20" s="1">
        <f t="shared" si="0"/>
        <v>18</v>
      </c>
      <c r="B20" s="1" t="s">
        <v>37</v>
      </c>
      <c r="C20" s="1" t="s">
        <v>31</v>
      </c>
      <c r="D20" s="1">
        <v>35.873170000000002</v>
      </c>
      <c r="E20" s="1">
        <v>-106.25821999999999</v>
      </c>
      <c r="F20" s="1">
        <v>6609.1</v>
      </c>
      <c r="G20" s="1" t="s">
        <v>11</v>
      </c>
      <c r="H20" s="5">
        <v>32765</v>
      </c>
      <c r="I20" s="1">
        <v>14.7</v>
      </c>
      <c r="J20" s="1">
        <v>2</v>
      </c>
      <c r="K20" s="1">
        <v>4.7</v>
      </c>
      <c r="L20" s="1">
        <v>14.7</v>
      </c>
      <c r="M20" s="1" t="s">
        <v>91</v>
      </c>
      <c r="N20" s="1"/>
      <c r="P20" s="1" t="s">
        <v>35</v>
      </c>
      <c r="Q20" s="1" t="s">
        <v>36</v>
      </c>
      <c r="R20" s="1" t="s">
        <v>27</v>
      </c>
      <c r="T20" s="1" t="s">
        <v>28</v>
      </c>
      <c r="U20" s="1" t="s">
        <v>33</v>
      </c>
      <c r="V20" s="1" t="s">
        <v>29</v>
      </c>
      <c r="W20" s="18">
        <v>13.9</v>
      </c>
      <c r="X20" s="13">
        <v>37881</v>
      </c>
      <c r="Y20" s="1">
        <v>3</v>
      </c>
      <c r="Z20" s="13">
        <v>43641</v>
      </c>
      <c r="AA20" s="1">
        <v>35</v>
      </c>
      <c r="AB20" s="1" t="s">
        <v>83</v>
      </c>
      <c r="AC20" s="1" t="s">
        <v>81</v>
      </c>
      <c r="AD20" s="1" t="s">
        <v>82</v>
      </c>
      <c r="AE20" s="1"/>
    </row>
    <row r="21" spans="1:31" x14ac:dyDescent="0.25">
      <c r="A21" s="1">
        <f t="shared" si="0"/>
        <v>19</v>
      </c>
      <c r="B21" s="1" t="s">
        <v>38</v>
      </c>
      <c r="C21" s="1" t="s">
        <v>31</v>
      </c>
      <c r="D21" s="1">
        <v>35.877870000000001</v>
      </c>
      <c r="E21" s="1">
        <v>-106.27357000000001</v>
      </c>
      <c r="F21" s="1">
        <v>7032.42</v>
      </c>
      <c r="G21" s="1"/>
      <c r="I21" s="1">
        <v>10.55</v>
      </c>
      <c r="J21" s="1" t="s">
        <v>39</v>
      </c>
      <c r="K21" s="1">
        <v>5.35</v>
      </c>
      <c r="L21" s="1">
        <v>10.35</v>
      </c>
      <c r="M21" s="1" t="s">
        <v>93</v>
      </c>
      <c r="N21" s="1"/>
      <c r="P21" s="1" t="s">
        <v>25</v>
      </c>
      <c r="Q21" s="1" t="s">
        <v>36</v>
      </c>
      <c r="R21" s="1" t="s">
        <v>27</v>
      </c>
      <c r="T21" s="1" t="s">
        <v>28</v>
      </c>
      <c r="U21" s="1" t="s">
        <v>40</v>
      </c>
      <c r="V21" s="1" t="s">
        <v>29</v>
      </c>
      <c r="W21" s="18">
        <v>10</v>
      </c>
      <c r="X21" s="13">
        <v>35662</v>
      </c>
      <c r="Y21" s="1">
        <v>3</v>
      </c>
      <c r="Z21" s="13">
        <v>43635</v>
      </c>
      <c r="AA21" s="1">
        <v>32</v>
      </c>
      <c r="AB21" s="1" t="s">
        <v>83</v>
      </c>
      <c r="AC21" s="1" t="s">
        <v>81</v>
      </c>
      <c r="AD21" s="1" t="s">
        <v>82</v>
      </c>
      <c r="AE21" s="1"/>
    </row>
    <row r="22" spans="1:31" x14ac:dyDescent="0.25">
      <c r="A22" s="1">
        <f t="shared" si="0"/>
        <v>20</v>
      </c>
      <c r="B22" s="1" t="s">
        <v>44</v>
      </c>
      <c r="C22" s="1" t="s">
        <v>31</v>
      </c>
      <c r="D22" s="1">
        <v>35.873260000000002</v>
      </c>
      <c r="E22" s="1">
        <v>-106.22011000000001</v>
      </c>
      <c r="F22" s="1">
        <v>6369.79</v>
      </c>
      <c r="G22" s="1" t="s">
        <v>11</v>
      </c>
      <c r="H22" s="5">
        <v>35878</v>
      </c>
      <c r="I22" s="1">
        <v>15.28</v>
      </c>
      <c r="J22" s="1">
        <v>4</v>
      </c>
      <c r="K22" s="1">
        <v>7.43</v>
      </c>
      <c r="L22" s="1">
        <v>12.43</v>
      </c>
      <c r="M22" s="1"/>
      <c r="N22" s="1"/>
      <c r="P22" s="1" t="s">
        <v>25</v>
      </c>
      <c r="Q22" s="1" t="s">
        <v>36</v>
      </c>
      <c r="R22" s="1" t="s">
        <v>27</v>
      </c>
      <c r="T22" s="1" t="s">
        <v>28</v>
      </c>
      <c r="U22" s="1" t="s">
        <v>33</v>
      </c>
      <c r="V22" s="1" t="s">
        <v>29</v>
      </c>
      <c r="W22" s="18">
        <v>10</v>
      </c>
      <c r="X22" s="13">
        <v>42159</v>
      </c>
      <c r="Y22" s="1">
        <v>3</v>
      </c>
      <c r="Z22" s="13">
        <v>43636</v>
      </c>
      <c r="AA22" s="1">
        <v>17</v>
      </c>
      <c r="AB22" s="1" t="s">
        <v>83</v>
      </c>
      <c r="AC22" s="1" t="s">
        <v>81</v>
      </c>
      <c r="AD22" s="1" t="s">
        <v>82</v>
      </c>
      <c r="AE22" s="1"/>
    </row>
    <row r="23" spans="1:31" x14ac:dyDescent="0.25">
      <c r="A23" s="1">
        <f t="shared" si="0"/>
        <v>21</v>
      </c>
      <c r="B23" s="1" t="s">
        <v>30</v>
      </c>
      <c r="C23" s="1" t="s">
        <v>31</v>
      </c>
      <c r="D23" s="1">
        <v>35.832369999999997</v>
      </c>
      <c r="E23" s="1">
        <v>-106.25166</v>
      </c>
      <c r="F23" s="1">
        <v>6654.7</v>
      </c>
      <c r="G23" s="1" t="s">
        <v>11</v>
      </c>
      <c r="H23" s="5">
        <v>34911</v>
      </c>
      <c r="I23" s="1">
        <v>23</v>
      </c>
      <c r="J23" s="1">
        <v>2</v>
      </c>
      <c r="K23" s="1">
        <v>12.5</v>
      </c>
      <c r="L23" s="1">
        <v>23</v>
      </c>
      <c r="M23" s="1" t="s">
        <v>92</v>
      </c>
      <c r="N23" s="1"/>
      <c r="P23" s="1" t="s">
        <v>32</v>
      </c>
      <c r="Q23" s="1" t="s">
        <v>26</v>
      </c>
      <c r="R23" s="1" t="s">
        <v>27</v>
      </c>
      <c r="T23" s="1" t="s">
        <v>28</v>
      </c>
      <c r="U23" s="1" t="s">
        <v>33</v>
      </c>
      <c r="V23" s="1" t="s">
        <v>29</v>
      </c>
      <c r="W23" s="18">
        <v>15</v>
      </c>
      <c r="X23" s="13">
        <v>39160</v>
      </c>
      <c r="Y23" s="1">
        <v>3</v>
      </c>
      <c r="Z23" s="13">
        <v>43769</v>
      </c>
      <c r="AA23" s="1">
        <v>38</v>
      </c>
      <c r="AB23" s="1" t="s">
        <v>83</v>
      </c>
      <c r="AC23" s="1" t="s">
        <v>81</v>
      </c>
      <c r="AD23" s="1" t="s">
        <v>82</v>
      </c>
      <c r="AE23" s="1"/>
    </row>
    <row r="24" spans="1:31" x14ac:dyDescent="0.25">
      <c r="A24" s="1">
        <f t="shared" si="0"/>
        <v>22</v>
      </c>
      <c r="B24" s="1" t="s">
        <v>45</v>
      </c>
      <c r="C24" s="1" t="s">
        <v>31</v>
      </c>
      <c r="D24" s="1">
        <v>35.827219999999997</v>
      </c>
      <c r="E24" s="1">
        <v>-106.23837</v>
      </c>
      <c r="F24" s="1">
        <v>6584.45</v>
      </c>
      <c r="G24" s="1" t="s">
        <v>11</v>
      </c>
      <c r="H24" s="5">
        <v>39601</v>
      </c>
      <c r="I24" s="1">
        <v>25</v>
      </c>
      <c r="J24" s="1">
        <v>4</v>
      </c>
      <c r="K24" s="1">
        <v>9.6999999999999993</v>
      </c>
      <c r="L24" s="1">
        <v>19.7</v>
      </c>
      <c r="M24" s="1" t="s">
        <v>94</v>
      </c>
      <c r="N24" s="1"/>
      <c r="O24" s="1" t="s">
        <v>85</v>
      </c>
      <c r="P24" s="1" t="s">
        <v>32</v>
      </c>
      <c r="Q24" s="1" t="s">
        <v>26</v>
      </c>
      <c r="R24" s="1" t="s">
        <v>27</v>
      </c>
      <c r="T24" s="1" t="s">
        <v>28</v>
      </c>
      <c r="V24" s="1" t="s">
        <v>29</v>
      </c>
      <c r="W24" s="18">
        <v>10</v>
      </c>
      <c r="X24" s="13">
        <v>39623</v>
      </c>
      <c r="Y24" s="1">
        <v>3</v>
      </c>
      <c r="Z24" s="13">
        <v>43572</v>
      </c>
      <c r="AA24" s="1">
        <v>12</v>
      </c>
      <c r="AB24" s="1" t="s">
        <v>83</v>
      </c>
      <c r="AC24" s="1" t="s">
        <v>81</v>
      </c>
      <c r="AD24" s="1" t="s">
        <v>82</v>
      </c>
      <c r="AE24" s="1"/>
    </row>
    <row r="25" spans="1:31" x14ac:dyDescent="0.25">
      <c r="C25" s="1"/>
      <c r="D25" s="1"/>
      <c r="E25" s="1"/>
      <c r="G25" s="1"/>
      <c r="I25" s="1"/>
      <c r="J25" s="1"/>
      <c r="K25" s="1"/>
      <c r="L25" s="1"/>
      <c r="M25" s="1"/>
      <c r="N25" s="1"/>
      <c r="W25" s="13"/>
      <c r="AA25" s="1"/>
      <c r="AB25" s="1"/>
      <c r="AC25" s="1"/>
      <c r="AD25" s="1"/>
      <c r="AE25" s="1"/>
    </row>
    <row r="26" spans="1:31" x14ac:dyDescent="0.25">
      <c r="B26" s="1"/>
      <c r="C26" s="1"/>
      <c r="D26" s="1"/>
      <c r="E26" s="1"/>
      <c r="G26" s="1"/>
      <c r="I26" s="1"/>
      <c r="J26" s="1"/>
      <c r="K26" s="1"/>
      <c r="L26" s="1"/>
      <c r="M26" s="1"/>
      <c r="N26" s="1"/>
      <c r="W26" s="13"/>
      <c r="AA26" s="1"/>
      <c r="AB26" s="1"/>
      <c r="AC26" s="1"/>
      <c r="AD26" s="1"/>
      <c r="AE26" s="1"/>
    </row>
    <row r="27" spans="1:31" x14ac:dyDescent="0.25">
      <c r="B27" s="1"/>
      <c r="C27" s="1"/>
      <c r="D27" s="1"/>
      <c r="E27" s="1"/>
      <c r="G27" s="1"/>
      <c r="I27" s="1"/>
      <c r="J27" s="1"/>
      <c r="K27" s="1"/>
      <c r="L27" s="1"/>
      <c r="M27" s="1"/>
      <c r="N27" s="1"/>
      <c r="W27" s="13"/>
      <c r="AA27" s="1"/>
      <c r="AB27" s="1"/>
      <c r="AC27" s="1"/>
      <c r="AD27" s="1"/>
      <c r="AE27" s="1"/>
    </row>
    <row r="28" spans="1:31" x14ac:dyDescent="0.25">
      <c r="B28" s="1"/>
      <c r="C28" s="1"/>
      <c r="D28" s="1"/>
      <c r="E28" s="1"/>
      <c r="G28" s="1"/>
      <c r="I28" s="1"/>
      <c r="J28" s="1"/>
      <c r="K28" s="1"/>
      <c r="L28" s="1"/>
      <c r="M28" s="1"/>
      <c r="N28" s="1"/>
      <c r="W28" s="13"/>
      <c r="AA28" s="1"/>
      <c r="AB28" s="1"/>
      <c r="AC28" s="1"/>
      <c r="AD28" s="1"/>
      <c r="AE28" s="1"/>
    </row>
    <row r="29" spans="1:31" x14ac:dyDescent="0.25">
      <c r="B29" s="1"/>
      <c r="C29" s="1"/>
      <c r="D29" s="1"/>
      <c r="E29" s="1"/>
      <c r="G29" s="1"/>
      <c r="I29" s="1"/>
      <c r="J29" s="1"/>
      <c r="K29" s="1"/>
      <c r="L29" s="1"/>
      <c r="M29" s="1"/>
      <c r="N29" s="1"/>
      <c r="W29" s="13"/>
      <c r="AA29" s="1"/>
      <c r="AB29" s="1"/>
      <c r="AC29" s="1"/>
      <c r="AD29" s="1"/>
      <c r="AE29" s="1"/>
    </row>
    <row r="30" spans="1:31" x14ac:dyDescent="0.25">
      <c r="B30" s="1"/>
      <c r="C30" s="1"/>
      <c r="D30" s="1"/>
      <c r="E30" s="1"/>
      <c r="G30" s="1"/>
      <c r="I30" s="1"/>
      <c r="J30" s="1"/>
      <c r="K30" s="1"/>
      <c r="L30" s="1"/>
      <c r="M30" s="1"/>
      <c r="N30" s="1"/>
      <c r="W30" s="13"/>
      <c r="AA30" s="1"/>
      <c r="AB30" s="1"/>
      <c r="AC30" s="1"/>
      <c r="AD30" s="1"/>
      <c r="AE30" s="1"/>
    </row>
    <row r="31" spans="1:31" x14ac:dyDescent="0.25">
      <c r="B31" s="1"/>
      <c r="C31" s="1"/>
      <c r="D31" s="1"/>
      <c r="E31" s="1"/>
      <c r="G31" s="1"/>
      <c r="I31" s="1"/>
      <c r="J31" s="1"/>
      <c r="K31" s="1"/>
      <c r="L31" s="1"/>
      <c r="M31" s="1"/>
      <c r="N31" s="1"/>
      <c r="W31" s="13"/>
      <c r="AA31" s="1"/>
      <c r="AB31" s="1"/>
      <c r="AC31" s="1"/>
      <c r="AD31" s="1"/>
      <c r="AE31" s="1"/>
    </row>
    <row r="32" spans="1:31" x14ac:dyDescent="0.25">
      <c r="B32" s="1"/>
      <c r="C32" s="1"/>
      <c r="D32" s="1"/>
      <c r="E32" s="1"/>
      <c r="G32" s="1"/>
      <c r="I32" s="1"/>
      <c r="J32" s="1"/>
      <c r="K32" s="1"/>
      <c r="L32" s="1"/>
      <c r="M32" s="1"/>
      <c r="N32" s="1"/>
      <c r="W32" s="13"/>
      <c r="AA32" s="1"/>
      <c r="AB32" s="1"/>
      <c r="AC32" s="1"/>
      <c r="AD32" s="1"/>
      <c r="AE32" s="1"/>
    </row>
    <row r="33" spans="2:31" x14ac:dyDescent="0.25">
      <c r="B33" s="1"/>
      <c r="C33" s="1"/>
      <c r="D33" s="1"/>
      <c r="E33" s="1"/>
      <c r="G33" s="1"/>
      <c r="I33" s="1"/>
      <c r="J33" s="1"/>
      <c r="K33" s="1"/>
      <c r="L33" s="1"/>
      <c r="M33" s="1"/>
      <c r="N33" s="1"/>
      <c r="W33" s="13"/>
      <c r="AA33" s="1"/>
      <c r="AB33" s="1"/>
      <c r="AC33" s="1"/>
      <c r="AD33" s="1"/>
      <c r="AE33" s="1"/>
    </row>
    <row r="34" spans="2:31" x14ac:dyDescent="0.25">
      <c r="B34" s="1"/>
      <c r="C34" s="1"/>
      <c r="D34" s="1"/>
      <c r="E34" s="1"/>
      <c r="G34" s="1"/>
      <c r="I34" s="1"/>
      <c r="J34" s="1"/>
      <c r="K34" s="1"/>
      <c r="L34" s="1"/>
      <c r="M34" s="1"/>
      <c r="N34" s="1"/>
      <c r="W34" s="13"/>
      <c r="AA34" s="1"/>
      <c r="AB34" s="1"/>
      <c r="AC34" s="1"/>
      <c r="AD34" s="1"/>
      <c r="AE34" s="1"/>
    </row>
    <row r="35" spans="2:31" x14ac:dyDescent="0.25">
      <c r="B35" s="1"/>
      <c r="C35" s="1"/>
      <c r="D35" s="1"/>
      <c r="E35" s="1"/>
      <c r="G35" s="1"/>
      <c r="I35" s="1"/>
      <c r="J35" s="1"/>
      <c r="K35" s="1"/>
      <c r="L35" s="1"/>
      <c r="M35" s="1"/>
      <c r="N35" s="1"/>
      <c r="W35" s="13"/>
      <c r="AA35" s="1"/>
      <c r="AB35" s="1"/>
      <c r="AC35" s="1"/>
      <c r="AD35" s="1"/>
      <c r="AE35" s="1"/>
    </row>
    <row r="36" spans="2:31" x14ac:dyDescent="0.25">
      <c r="B36" s="1"/>
      <c r="C36" s="1"/>
      <c r="D36" s="1"/>
      <c r="E36" s="1"/>
      <c r="G36" s="1"/>
      <c r="I36" s="1"/>
      <c r="J36" s="1"/>
      <c r="K36" s="1"/>
      <c r="L36" s="1"/>
      <c r="M36" s="1"/>
      <c r="N36" s="1"/>
      <c r="W36" s="13"/>
      <c r="AA36" s="1"/>
      <c r="AB36" s="1"/>
      <c r="AC36" s="1"/>
      <c r="AD36" s="1"/>
      <c r="AE36" s="1"/>
    </row>
    <row r="37" spans="2:31" x14ac:dyDescent="0.25">
      <c r="B37" s="1"/>
      <c r="C37" s="1"/>
      <c r="D37" s="1"/>
      <c r="E37" s="1"/>
      <c r="G37" s="1"/>
      <c r="I37" s="1"/>
      <c r="J37" s="1"/>
      <c r="K37" s="1"/>
      <c r="L37" s="1"/>
      <c r="M37" s="1"/>
      <c r="N37" s="1"/>
      <c r="W37" s="13"/>
      <c r="AA37" s="1"/>
      <c r="AB37" s="1"/>
      <c r="AC37" s="1"/>
      <c r="AD37" s="1"/>
      <c r="AE37" s="1"/>
    </row>
    <row r="38" spans="2:31" x14ac:dyDescent="0.25">
      <c r="B38" s="1"/>
      <c r="C38" s="1"/>
      <c r="D38" s="1"/>
      <c r="E38" s="1"/>
      <c r="G38" s="1"/>
      <c r="I38" s="1"/>
      <c r="J38" s="1"/>
      <c r="K38" s="1"/>
      <c r="L38" s="1"/>
      <c r="M38" s="1"/>
      <c r="N38" s="1"/>
      <c r="W38" s="13"/>
      <c r="AA38" s="1"/>
      <c r="AB38" s="1"/>
      <c r="AC38" s="1"/>
      <c r="AD38" s="1"/>
      <c r="AE38" s="1"/>
    </row>
    <row r="39" spans="2:31" x14ac:dyDescent="0.25">
      <c r="B39" s="1"/>
      <c r="C39" s="1"/>
      <c r="D39" s="1"/>
      <c r="E39" s="1"/>
      <c r="G39" s="1"/>
      <c r="I39" s="1"/>
      <c r="J39" s="1"/>
      <c r="K39" s="1"/>
      <c r="L39" s="1"/>
      <c r="M39" s="1"/>
      <c r="N39" s="1"/>
      <c r="W39" s="13"/>
      <c r="AA39" s="1"/>
      <c r="AB39" s="1"/>
      <c r="AC39" s="1"/>
      <c r="AD39" s="1"/>
      <c r="AE39" s="1"/>
    </row>
    <row r="40" spans="2:31" x14ac:dyDescent="0.25">
      <c r="B40" s="1"/>
      <c r="C40" s="1"/>
      <c r="D40" s="1"/>
      <c r="E40" s="1"/>
      <c r="G40" s="1"/>
      <c r="I40" s="1"/>
      <c r="J40" s="1"/>
      <c r="K40" s="1"/>
      <c r="L40" s="1"/>
      <c r="M40" s="1"/>
      <c r="N40" s="1"/>
      <c r="W40" s="13"/>
      <c r="AA40" s="1"/>
      <c r="AB40" s="1"/>
      <c r="AC40" s="1"/>
      <c r="AD40" s="1"/>
      <c r="AE40" s="1"/>
    </row>
    <row r="41" spans="2:31" x14ac:dyDescent="0.25">
      <c r="B41" s="1"/>
      <c r="C41" s="1"/>
      <c r="D41" s="1"/>
      <c r="E41" s="1"/>
      <c r="G41" s="1"/>
      <c r="I41" s="1"/>
      <c r="J41" s="1"/>
      <c r="K41" s="1"/>
      <c r="L41" s="1"/>
      <c r="M41" s="1"/>
      <c r="N41" s="1"/>
      <c r="W41" s="13"/>
      <c r="AA41" s="1"/>
      <c r="AB41" s="1"/>
      <c r="AC41" s="1"/>
      <c r="AD41" s="1"/>
      <c r="AE41" s="1"/>
    </row>
    <row r="42" spans="2:31" x14ac:dyDescent="0.25">
      <c r="B42" s="1"/>
      <c r="C42" s="1"/>
      <c r="D42" s="1"/>
      <c r="E42" s="1"/>
      <c r="G42" s="1"/>
      <c r="I42" s="1"/>
      <c r="J42" s="1"/>
      <c r="K42" s="1"/>
      <c r="L42" s="1"/>
      <c r="M42" s="1"/>
      <c r="N42" s="1"/>
      <c r="W42" s="13"/>
      <c r="AA42" s="1"/>
      <c r="AB42" s="1"/>
      <c r="AC42" s="1"/>
      <c r="AD42" s="1"/>
      <c r="AE42" s="1"/>
    </row>
    <row r="43" spans="2:31" x14ac:dyDescent="0.25">
      <c r="B43" s="1"/>
      <c r="C43" s="1"/>
      <c r="D43" s="1"/>
      <c r="E43" s="1"/>
      <c r="G43" s="1"/>
      <c r="I43" s="1"/>
      <c r="J43" s="1"/>
      <c r="K43" s="1"/>
      <c r="L43" s="1"/>
      <c r="M43" s="1"/>
      <c r="N43" s="1"/>
      <c r="W43" s="13"/>
      <c r="AA43" s="1"/>
      <c r="AB43" s="1"/>
      <c r="AC43" s="1"/>
      <c r="AD43" s="1"/>
      <c r="AE43" s="1"/>
    </row>
    <row r="44" spans="2:31" x14ac:dyDescent="0.25">
      <c r="B44" s="1"/>
      <c r="C44" s="1"/>
      <c r="D44" s="1"/>
      <c r="E44" s="1"/>
      <c r="G44" s="1"/>
      <c r="I44" s="1"/>
      <c r="J44" s="1"/>
      <c r="K44" s="1"/>
      <c r="L44" s="1"/>
      <c r="M44" s="1"/>
      <c r="N44" s="1"/>
      <c r="W44" s="13"/>
      <c r="AA44" s="1"/>
      <c r="AB44" s="1"/>
      <c r="AC44" s="1"/>
      <c r="AD44" s="1"/>
      <c r="AE44" s="1"/>
    </row>
    <row r="45" spans="2:31" x14ac:dyDescent="0.25">
      <c r="B45" s="1"/>
      <c r="C45" s="1"/>
      <c r="D45" s="1"/>
      <c r="E45" s="1"/>
      <c r="G45" s="1"/>
      <c r="I45" s="1"/>
      <c r="J45" s="1"/>
      <c r="K45" s="1"/>
      <c r="L45" s="1"/>
      <c r="M45" s="1"/>
      <c r="N45" s="1"/>
      <c r="W45" s="13"/>
      <c r="AA45" s="1"/>
      <c r="AB45" s="1"/>
      <c r="AC45" s="1"/>
      <c r="AD45" s="1"/>
      <c r="AE45" s="1"/>
    </row>
    <row r="46" spans="2:31" x14ac:dyDescent="0.25">
      <c r="B46" s="1"/>
      <c r="C46" s="1"/>
      <c r="D46" s="1"/>
      <c r="E46" s="1"/>
      <c r="G46" s="1"/>
      <c r="I46" s="1"/>
      <c r="J46" s="1"/>
      <c r="K46" s="1"/>
      <c r="L46" s="1"/>
      <c r="M46" s="1"/>
      <c r="N46" s="1"/>
      <c r="W46" s="13"/>
      <c r="AA46" s="1"/>
      <c r="AB46" s="1"/>
      <c r="AC46" s="1"/>
      <c r="AD46" s="1"/>
      <c r="AE46" s="1"/>
    </row>
    <row r="47" spans="2:31" x14ac:dyDescent="0.25">
      <c r="B47" s="1"/>
      <c r="C47" s="1"/>
      <c r="D47" s="1"/>
      <c r="E47" s="1"/>
      <c r="G47" s="1"/>
      <c r="I47" s="1"/>
      <c r="J47" s="1"/>
      <c r="K47" s="1"/>
      <c r="L47" s="1"/>
      <c r="M47" s="1"/>
      <c r="N47" s="1"/>
      <c r="W47" s="13"/>
      <c r="AA47" s="1"/>
      <c r="AB47" s="1"/>
      <c r="AC47" s="1"/>
      <c r="AD47" s="1"/>
      <c r="AE47" s="1"/>
    </row>
    <row r="48" spans="2:31" x14ac:dyDescent="0.25">
      <c r="B48" s="1"/>
      <c r="C48" s="1"/>
      <c r="D48" s="1"/>
      <c r="E48" s="1"/>
      <c r="G48" s="1"/>
      <c r="I48" s="1"/>
      <c r="J48" s="1"/>
      <c r="K48" s="1"/>
      <c r="L48" s="1"/>
      <c r="M48" s="1"/>
      <c r="N48" s="1"/>
      <c r="W48" s="13"/>
      <c r="AA48" s="1"/>
      <c r="AB48" s="1"/>
      <c r="AC48" s="1"/>
      <c r="AD48" s="1"/>
      <c r="AE48" s="1"/>
    </row>
    <row r="49" spans="2:31" x14ac:dyDescent="0.25">
      <c r="B49" s="1"/>
      <c r="C49" s="1"/>
      <c r="D49" s="1"/>
      <c r="E49" s="1"/>
      <c r="G49" s="1"/>
      <c r="I49" s="1"/>
      <c r="J49" s="1"/>
      <c r="K49" s="1"/>
      <c r="L49" s="1"/>
      <c r="M49" s="1"/>
      <c r="N49" s="1"/>
      <c r="W49" s="13"/>
      <c r="AA49" s="1"/>
      <c r="AB49" s="1"/>
      <c r="AC49" s="1"/>
      <c r="AD49" s="1"/>
      <c r="AE49" s="1"/>
    </row>
    <row r="50" spans="2:31" x14ac:dyDescent="0.25">
      <c r="B50" s="1"/>
      <c r="C50" s="1"/>
      <c r="D50" s="1"/>
      <c r="E50" s="1"/>
      <c r="G50" s="1"/>
      <c r="I50" s="1"/>
      <c r="J50" s="1"/>
      <c r="K50" s="1"/>
      <c r="L50" s="1"/>
      <c r="M50" s="1"/>
      <c r="N50" s="1"/>
      <c r="W50" s="13"/>
      <c r="AA50" s="1"/>
      <c r="AB50" s="1"/>
      <c r="AC50" s="1"/>
      <c r="AD50" s="1"/>
      <c r="AE50" s="1"/>
    </row>
    <row r="51" spans="2:31" x14ac:dyDescent="0.25">
      <c r="B51" s="1"/>
      <c r="C51" s="1"/>
      <c r="D51" s="1"/>
      <c r="E51" s="1"/>
      <c r="G51" s="1"/>
      <c r="I51" s="1"/>
      <c r="J51" s="1"/>
      <c r="K51" s="1"/>
      <c r="L51" s="1"/>
      <c r="M51" s="1"/>
      <c r="N51" s="1"/>
      <c r="W51" s="13"/>
      <c r="AA51" s="1"/>
      <c r="AB51" s="1"/>
      <c r="AC51" s="1"/>
      <c r="AD51" s="1"/>
      <c r="AE51" s="1"/>
    </row>
    <row r="52" spans="2:31" x14ac:dyDescent="0.25">
      <c r="B52" s="1"/>
      <c r="C52" s="1"/>
      <c r="D52" s="1"/>
      <c r="E52" s="1"/>
      <c r="G52" s="1"/>
      <c r="I52" s="1"/>
      <c r="J52" s="1"/>
      <c r="K52" s="1"/>
      <c r="L52" s="1"/>
      <c r="M52" s="1"/>
      <c r="N52" s="1"/>
      <c r="W52" s="13"/>
      <c r="AA52" s="1"/>
      <c r="AB52" s="1"/>
      <c r="AC52" s="1"/>
      <c r="AD52" s="1"/>
      <c r="AE52" s="1"/>
    </row>
    <row r="53" spans="2:31" x14ac:dyDescent="0.25">
      <c r="B53" s="1"/>
      <c r="C53" s="1"/>
      <c r="D53" s="1"/>
      <c r="E53" s="1"/>
      <c r="G53" s="1"/>
      <c r="I53" s="1"/>
      <c r="J53" s="1"/>
      <c r="K53" s="1"/>
      <c r="L53" s="1"/>
      <c r="M53" s="1"/>
      <c r="N53" s="1"/>
      <c r="W53" s="13"/>
      <c r="AA53" s="1"/>
      <c r="AB53" s="1"/>
      <c r="AC53" s="1"/>
      <c r="AD53" s="1"/>
      <c r="AE53" s="1"/>
    </row>
    <row r="54" spans="2:31" x14ac:dyDescent="0.25">
      <c r="B54" s="1"/>
      <c r="C54" s="1"/>
      <c r="D54" s="1"/>
      <c r="E54" s="1"/>
      <c r="G54" s="1"/>
      <c r="I54" s="1"/>
      <c r="J54" s="1"/>
      <c r="K54" s="1"/>
      <c r="L54" s="1"/>
      <c r="M54" s="1"/>
      <c r="N54" s="1"/>
      <c r="W54" s="13"/>
      <c r="X54" s="13"/>
      <c r="Z54" s="13"/>
      <c r="AA54" s="1"/>
      <c r="AB54" s="1"/>
      <c r="AC54" s="1"/>
      <c r="AD54" s="1"/>
      <c r="AE54" s="1"/>
    </row>
    <row r="55" spans="2:31" x14ac:dyDescent="0.25">
      <c r="B55" s="1"/>
      <c r="C55" s="1"/>
      <c r="D55" s="1"/>
      <c r="E55" s="1"/>
      <c r="G55" s="1"/>
      <c r="I55" s="1"/>
      <c r="J55" s="1"/>
      <c r="K55" s="1"/>
      <c r="L55" s="1"/>
      <c r="M55" s="1"/>
      <c r="N55" s="1"/>
      <c r="W55" s="13"/>
      <c r="X55" s="13"/>
      <c r="Z55" s="13"/>
      <c r="AA55" s="1"/>
      <c r="AB55" s="1"/>
      <c r="AC55" s="1"/>
      <c r="AD55" s="1"/>
      <c r="AE55" s="1"/>
    </row>
    <row r="56" spans="2:31" x14ac:dyDescent="0.25">
      <c r="B56" s="1"/>
      <c r="C56" s="1"/>
      <c r="D56" s="1"/>
      <c r="E56" s="1"/>
      <c r="G56" s="1"/>
      <c r="I56" s="1"/>
      <c r="J56" s="1"/>
      <c r="K56" s="1"/>
      <c r="L56" s="1"/>
      <c r="M56" s="1"/>
      <c r="N56" s="1"/>
      <c r="W56" s="13"/>
      <c r="X56" s="13"/>
      <c r="Z56" s="13"/>
      <c r="AA56" s="1"/>
      <c r="AB56" s="1"/>
      <c r="AC56" s="1"/>
      <c r="AD56" s="1"/>
      <c r="AE56" s="1"/>
    </row>
    <row r="57" spans="2:31" x14ac:dyDescent="0.25">
      <c r="B57" s="1"/>
      <c r="C57" s="1"/>
      <c r="D57" s="1"/>
      <c r="E57" s="1"/>
      <c r="G57" s="1"/>
      <c r="I57" s="1"/>
      <c r="J57" s="1"/>
      <c r="K57" s="1"/>
      <c r="L57" s="1"/>
      <c r="M57" s="1"/>
      <c r="N57" s="1"/>
      <c r="W57" s="13"/>
      <c r="X57" s="13"/>
      <c r="Z57" s="13"/>
      <c r="AA57" s="1"/>
      <c r="AB57" s="1"/>
      <c r="AC57" s="1"/>
      <c r="AD57" s="1"/>
      <c r="AE57" s="1"/>
    </row>
    <row r="58" spans="2:31" x14ac:dyDescent="0.25">
      <c r="B58" s="1"/>
      <c r="C58" s="1"/>
      <c r="D58" s="1"/>
      <c r="E58" s="1"/>
      <c r="G58" s="1"/>
      <c r="I58" s="1"/>
      <c r="J58" s="1"/>
      <c r="K58" s="1"/>
      <c r="L58" s="1"/>
      <c r="M58" s="1"/>
      <c r="N58" s="1"/>
      <c r="W58" s="13"/>
      <c r="X58" s="13"/>
      <c r="Z58" s="13"/>
      <c r="AA58" s="1"/>
      <c r="AB58" s="1"/>
      <c r="AC58" s="1"/>
      <c r="AD58" s="1"/>
      <c r="AE58" s="1"/>
    </row>
    <row r="59" spans="2:31" s="1" customFormat="1" x14ac:dyDescent="0.25">
      <c r="H59" s="5"/>
      <c r="W59" s="13"/>
      <c r="X59" s="13"/>
      <c r="Z59" s="13"/>
    </row>
    <row r="60" spans="2:31" s="1" customFormat="1" x14ac:dyDescent="0.25">
      <c r="H60" s="5"/>
      <c r="W60" s="13"/>
      <c r="X60" s="13"/>
      <c r="Z60" s="13"/>
    </row>
    <row r="61" spans="2:31" s="1" customFormat="1" x14ac:dyDescent="0.25">
      <c r="H61" s="5"/>
      <c r="W61" s="13"/>
      <c r="X61" s="13"/>
      <c r="Z61" s="13"/>
    </row>
    <row r="62" spans="2:31" x14ac:dyDescent="0.25">
      <c r="B62" s="1"/>
      <c r="C62" s="1"/>
      <c r="D62" s="1"/>
      <c r="E62" s="1"/>
      <c r="G62" s="1"/>
      <c r="I62" s="1"/>
      <c r="J62" s="1"/>
      <c r="K62" s="1"/>
      <c r="L62" s="1"/>
      <c r="M62" s="1"/>
      <c r="N62" s="1"/>
      <c r="W62" s="13"/>
      <c r="X62" s="13"/>
      <c r="Z62" s="13"/>
      <c r="AA62" s="1"/>
      <c r="AB62" s="1"/>
      <c r="AC62" s="1"/>
      <c r="AD62" s="1"/>
      <c r="AE62" s="1"/>
    </row>
    <row r="63" spans="2:31" x14ac:dyDescent="0.25">
      <c r="B63" s="1"/>
      <c r="C63" s="1"/>
      <c r="D63" s="1"/>
      <c r="E63" s="1"/>
      <c r="G63" s="1"/>
      <c r="I63" s="1"/>
      <c r="J63" s="1"/>
      <c r="K63" s="1"/>
      <c r="L63" s="1"/>
      <c r="M63" s="1"/>
      <c r="N63" s="1"/>
      <c r="X63" s="13"/>
      <c r="Z63" s="13"/>
      <c r="AA63" s="1"/>
      <c r="AB63" s="1"/>
      <c r="AC63" s="1"/>
      <c r="AD63" s="1"/>
      <c r="AE63" s="1"/>
    </row>
    <row r="64" spans="2:31" x14ac:dyDescent="0.25">
      <c r="B64" s="1"/>
      <c r="C64" s="1"/>
      <c r="D64" s="1"/>
      <c r="E64" s="1"/>
      <c r="G64" s="1"/>
      <c r="I64" s="1"/>
      <c r="J64" s="1"/>
      <c r="K64" s="1"/>
      <c r="L64" s="1"/>
      <c r="M64" s="1"/>
      <c r="N64" s="1"/>
      <c r="X64" s="13"/>
      <c r="Z64" s="13"/>
      <c r="AA64" s="1"/>
      <c r="AB64" s="1"/>
      <c r="AC64" s="1"/>
      <c r="AD64" s="1"/>
      <c r="AE64" s="1"/>
    </row>
    <row r="65" spans="2:31" x14ac:dyDescent="0.25">
      <c r="B65" s="1"/>
      <c r="C65" s="1"/>
      <c r="D65" s="1"/>
      <c r="E65" s="1"/>
      <c r="G65" s="1"/>
      <c r="I65" s="1"/>
      <c r="J65" s="1"/>
      <c r="K65" s="1"/>
      <c r="L65" s="1"/>
      <c r="M65" s="1"/>
      <c r="N65" s="1"/>
      <c r="X65" s="13"/>
      <c r="Z65" s="13"/>
      <c r="AA65" s="1"/>
      <c r="AB65" s="1"/>
      <c r="AC65" s="1"/>
      <c r="AD65" s="1"/>
      <c r="AE65" s="1"/>
    </row>
    <row r="66" spans="2:31" x14ac:dyDescent="0.25">
      <c r="B66" s="1"/>
      <c r="C66" s="1"/>
      <c r="D66" s="1"/>
      <c r="E66" s="1"/>
      <c r="G66" s="1"/>
      <c r="I66" s="1"/>
      <c r="J66" s="1"/>
      <c r="K66" s="1"/>
      <c r="L66" s="1"/>
      <c r="M66" s="1"/>
      <c r="N66" s="1"/>
      <c r="X66" s="13"/>
      <c r="Z66" s="13"/>
      <c r="AA66" s="1"/>
      <c r="AB66" s="1"/>
      <c r="AC66" s="1"/>
      <c r="AD66" s="1"/>
      <c r="AE66" s="1"/>
    </row>
    <row r="67" spans="2:31" x14ac:dyDescent="0.25">
      <c r="B67" s="1"/>
      <c r="C67" s="1"/>
      <c r="D67" s="1"/>
      <c r="E67" s="1"/>
      <c r="G67" s="1"/>
      <c r="I67" s="1"/>
      <c r="J67" s="1"/>
      <c r="K67" s="1"/>
      <c r="L67" s="1"/>
      <c r="M67" s="1"/>
      <c r="N67" s="1"/>
      <c r="X67" s="13"/>
      <c r="Z67" s="13"/>
      <c r="AA67" s="1"/>
      <c r="AB67" s="1"/>
      <c r="AC67" s="1"/>
      <c r="AD67" s="1"/>
      <c r="AE67" s="1"/>
    </row>
    <row r="68" spans="2:31" x14ac:dyDescent="0.25">
      <c r="B68" s="1"/>
      <c r="C68" s="1"/>
      <c r="D68" s="1"/>
      <c r="E68" s="1"/>
      <c r="G68" s="1"/>
      <c r="I68" s="1"/>
      <c r="J68" s="1"/>
      <c r="K68" s="1"/>
      <c r="L68" s="1"/>
      <c r="M68" s="1"/>
      <c r="N68" s="1"/>
      <c r="X68" s="13"/>
      <c r="Z68" s="13"/>
      <c r="AA68" s="1"/>
      <c r="AB68" s="1"/>
      <c r="AC68" s="1"/>
      <c r="AD68" s="1"/>
      <c r="AE68" s="1"/>
    </row>
    <row r="69" spans="2:31" x14ac:dyDescent="0.25">
      <c r="B69" s="1"/>
      <c r="C69" s="1"/>
      <c r="D69" s="1"/>
      <c r="E69" s="1"/>
      <c r="G69" s="1"/>
      <c r="I69" s="1"/>
      <c r="J69" s="1"/>
      <c r="K69" s="1"/>
      <c r="L69" s="1"/>
      <c r="M69" s="1"/>
      <c r="N69" s="1"/>
      <c r="X69" s="13"/>
      <c r="Z69" s="13"/>
      <c r="AA69" s="1"/>
      <c r="AB69" s="1"/>
      <c r="AC69" s="1"/>
      <c r="AD69" s="1"/>
      <c r="AE69" s="1"/>
    </row>
    <row r="70" spans="2:31" x14ac:dyDescent="0.25">
      <c r="B70" s="1"/>
      <c r="C70" s="1"/>
      <c r="D70" s="1"/>
      <c r="E70" s="1"/>
      <c r="G70" s="1"/>
      <c r="I70" s="1"/>
      <c r="J70" s="1"/>
      <c r="K70" s="1"/>
      <c r="L70" s="1"/>
      <c r="M70" s="1"/>
      <c r="N70" s="1"/>
      <c r="AA70" s="1"/>
      <c r="AB70" s="1"/>
      <c r="AC70" s="1"/>
      <c r="AD70" s="1"/>
      <c r="AE70" s="1"/>
    </row>
    <row r="71" spans="2:31" x14ac:dyDescent="0.25">
      <c r="B71" s="1"/>
      <c r="C71" s="1"/>
      <c r="D71" s="1"/>
      <c r="E71" s="1"/>
      <c r="G71" s="1"/>
      <c r="I71" s="1"/>
      <c r="J71" s="1"/>
      <c r="K71" s="1"/>
      <c r="L71" s="1"/>
      <c r="M71" s="1"/>
      <c r="N71" s="1"/>
      <c r="AA71" s="1"/>
      <c r="AB71" s="1"/>
      <c r="AC71" s="1"/>
      <c r="AD71" s="1"/>
      <c r="AE71" s="1"/>
    </row>
    <row r="72" spans="2:31" x14ac:dyDescent="0.25">
      <c r="B72" s="1"/>
      <c r="C72" s="1"/>
      <c r="D72" s="1"/>
      <c r="E72" s="1"/>
      <c r="G72" s="1"/>
      <c r="I72" s="1"/>
      <c r="J72" s="1"/>
      <c r="K72" s="1"/>
      <c r="L72" s="1"/>
      <c r="M72" s="1"/>
      <c r="N72" s="1"/>
      <c r="AA72" s="1"/>
      <c r="AB72" s="1"/>
      <c r="AC72" s="1"/>
      <c r="AD72" s="1"/>
      <c r="AE72" s="1"/>
    </row>
    <row r="73" spans="2:31" x14ac:dyDescent="0.25">
      <c r="B73" s="1"/>
      <c r="C73" s="1"/>
      <c r="D73" s="1"/>
      <c r="E73" s="1"/>
      <c r="G73" s="1"/>
      <c r="I73" s="1"/>
      <c r="J73" s="1"/>
      <c r="K73" s="1"/>
      <c r="L73" s="1"/>
      <c r="M73" s="1"/>
      <c r="N73" s="1"/>
      <c r="AA73" s="1"/>
      <c r="AB73" s="1"/>
      <c r="AC73" s="1"/>
      <c r="AD73" s="1"/>
      <c r="AE73" s="1"/>
    </row>
    <row r="74" spans="2:31" x14ac:dyDescent="0.25">
      <c r="B74" s="1"/>
      <c r="C74" s="1"/>
      <c r="D74" s="1"/>
      <c r="E74" s="1"/>
      <c r="G74" s="1"/>
      <c r="I74" s="1"/>
      <c r="J74" s="1"/>
      <c r="K74" s="1"/>
      <c r="L74" s="1"/>
      <c r="M74" s="1"/>
      <c r="N74" s="1"/>
      <c r="AA74" s="1"/>
      <c r="AB74" s="1"/>
      <c r="AC74" s="1"/>
      <c r="AD74" s="1"/>
      <c r="AE74" s="1"/>
    </row>
    <row r="75" spans="2:31" x14ac:dyDescent="0.25">
      <c r="B75" s="1"/>
      <c r="C75" s="1"/>
      <c r="D75" s="1"/>
      <c r="E75" s="1"/>
      <c r="G75" s="1"/>
      <c r="I75" s="1"/>
      <c r="J75" s="1"/>
      <c r="K75" s="1"/>
      <c r="L75" s="1"/>
      <c r="M75" s="1"/>
      <c r="N75" s="1"/>
      <c r="AA75" s="1"/>
      <c r="AB75" s="1"/>
      <c r="AC75" s="1"/>
      <c r="AD75" s="1"/>
      <c r="AE75" s="1"/>
    </row>
    <row r="76" spans="2:31" x14ac:dyDescent="0.25">
      <c r="B76" s="1"/>
      <c r="C76" s="1"/>
      <c r="D76" s="1"/>
      <c r="E76" s="1"/>
      <c r="G76" s="1"/>
      <c r="I76" s="1"/>
      <c r="J76" s="1"/>
      <c r="K76" s="1"/>
      <c r="L76" s="1"/>
      <c r="M76" s="1"/>
      <c r="N76" s="1"/>
      <c r="AA76" s="1"/>
      <c r="AB76" s="1"/>
      <c r="AC76" s="1"/>
      <c r="AD76" s="1"/>
      <c r="AE76" s="1"/>
    </row>
    <row r="77" spans="2:31" x14ac:dyDescent="0.25">
      <c r="B77" s="1"/>
      <c r="C77" s="1"/>
      <c r="D77" s="1"/>
      <c r="E77" s="1"/>
      <c r="G77" s="1"/>
      <c r="I77" s="1"/>
      <c r="J77" s="1"/>
      <c r="K77" s="1"/>
      <c r="L77" s="1"/>
      <c r="M77" s="1"/>
      <c r="N77" s="1"/>
      <c r="AA77" s="1"/>
      <c r="AB77" s="1"/>
      <c r="AC77" s="1"/>
      <c r="AD77" s="1"/>
      <c r="AE77" s="1"/>
    </row>
    <row r="78" spans="2:31" x14ac:dyDescent="0.25">
      <c r="B78" s="1"/>
      <c r="C78" s="1"/>
      <c r="D78" s="1"/>
      <c r="E78" s="1"/>
      <c r="G78" s="1"/>
      <c r="I78" s="1"/>
      <c r="J78" s="1"/>
      <c r="K78" s="1"/>
      <c r="L78" s="1"/>
      <c r="M78" s="1"/>
      <c r="N78" s="1"/>
      <c r="AA78" s="1"/>
      <c r="AB78" s="1"/>
      <c r="AC78" s="1"/>
      <c r="AD78" s="1"/>
      <c r="AE78" s="1"/>
    </row>
    <row r="79" spans="2:31" x14ac:dyDescent="0.25">
      <c r="B79" s="1"/>
      <c r="C79" s="1"/>
      <c r="D79" s="1"/>
      <c r="E79" s="1"/>
      <c r="G79" s="1"/>
      <c r="I79" s="1"/>
      <c r="J79" s="1"/>
      <c r="K79" s="1"/>
      <c r="L79" s="1"/>
      <c r="M79" s="1"/>
      <c r="N79" s="1"/>
      <c r="AA79" s="1"/>
      <c r="AB79" s="1"/>
      <c r="AC79" s="1"/>
      <c r="AD79" s="1"/>
      <c r="AE79" s="1"/>
    </row>
    <row r="80" spans="2:31" x14ac:dyDescent="0.25">
      <c r="B80" s="1"/>
      <c r="C80" s="1"/>
      <c r="D80" s="1"/>
      <c r="E80" s="1"/>
      <c r="G80" s="1"/>
      <c r="I80" s="1"/>
      <c r="J80" s="1"/>
      <c r="K80" s="1"/>
      <c r="L80" s="1"/>
      <c r="M80" s="1"/>
      <c r="N80" s="1"/>
      <c r="AA80" s="1"/>
      <c r="AB80" s="1"/>
      <c r="AC80" s="1"/>
      <c r="AD80" s="1"/>
      <c r="AE80" s="1"/>
    </row>
    <row r="81" spans="2:31" x14ac:dyDescent="0.25">
      <c r="B81" s="1"/>
      <c r="C81" s="1"/>
      <c r="D81" s="1"/>
      <c r="E81" s="1"/>
      <c r="G81" s="1"/>
      <c r="I81" s="1"/>
      <c r="J81" s="1"/>
      <c r="K81" s="1"/>
      <c r="L81" s="1"/>
      <c r="M81" s="1"/>
      <c r="N81" s="1"/>
      <c r="AA81" s="1"/>
      <c r="AB81" s="1"/>
      <c r="AC81" s="1"/>
      <c r="AD81" s="1"/>
      <c r="AE81" s="1"/>
    </row>
    <row r="82" spans="2:31" x14ac:dyDescent="0.25">
      <c r="B82" s="1"/>
      <c r="C82" s="1"/>
      <c r="D82" s="1"/>
      <c r="E82" s="1"/>
      <c r="G82" s="1"/>
      <c r="I82" s="1"/>
      <c r="J82" s="1"/>
      <c r="K82" s="1"/>
      <c r="L82" s="1"/>
      <c r="M82" s="1"/>
      <c r="N82" s="1"/>
      <c r="AA82" s="1"/>
      <c r="AB82" s="1"/>
      <c r="AC82" s="1"/>
      <c r="AD82" s="1"/>
      <c r="AE82" s="1"/>
    </row>
    <row r="83" spans="2:31" x14ac:dyDescent="0.25">
      <c r="B83" s="1"/>
      <c r="C83" s="1"/>
      <c r="D83" s="1"/>
      <c r="E83" s="1"/>
      <c r="G83" s="1"/>
      <c r="I83" s="1"/>
      <c r="J83" s="1"/>
      <c r="K83" s="1"/>
      <c r="L83" s="1"/>
      <c r="M83" s="1"/>
      <c r="N83" s="1"/>
      <c r="AA83" s="1"/>
      <c r="AB83" s="1"/>
      <c r="AC83" s="1"/>
      <c r="AD83" s="1"/>
      <c r="AE83" s="1"/>
    </row>
    <row r="84" spans="2:31" x14ac:dyDescent="0.25">
      <c r="B84" s="1"/>
      <c r="C84" s="1"/>
      <c r="D84" s="1"/>
      <c r="E84" s="1"/>
      <c r="G84" s="1"/>
      <c r="I84" s="1"/>
      <c r="J84" s="1"/>
      <c r="K84" s="1"/>
      <c r="L84" s="1"/>
      <c r="M84" s="1"/>
      <c r="N84" s="1"/>
      <c r="AA84" s="1"/>
      <c r="AB84" s="1"/>
      <c r="AC84" s="1"/>
      <c r="AD84" s="1"/>
      <c r="AE84" s="1"/>
    </row>
    <row r="85" spans="2:31" x14ac:dyDescent="0.25">
      <c r="B85" s="1"/>
      <c r="C85" s="1"/>
      <c r="D85" s="1"/>
      <c r="E85" s="1"/>
      <c r="G85" s="1"/>
      <c r="I85" s="1"/>
      <c r="J85" s="1"/>
      <c r="K85" s="1"/>
      <c r="L85" s="1"/>
      <c r="M85" s="1"/>
      <c r="N85" s="1"/>
      <c r="AA85" s="1"/>
      <c r="AB85" s="1"/>
      <c r="AC85" s="1"/>
      <c r="AD85" s="1"/>
      <c r="AE85" s="1"/>
    </row>
    <row r="86" spans="2:31" x14ac:dyDescent="0.25">
      <c r="B86" s="1"/>
      <c r="C86" s="1"/>
      <c r="D86" s="1"/>
      <c r="E86" s="1"/>
      <c r="G86" s="1"/>
      <c r="I86" s="1"/>
      <c r="J86" s="1"/>
      <c r="K86" s="1"/>
      <c r="L86" s="1"/>
      <c r="M86" s="1"/>
      <c r="N86" s="1"/>
      <c r="AA86" s="1"/>
      <c r="AB86" s="1"/>
      <c r="AC86" s="1"/>
      <c r="AD86" s="1"/>
      <c r="AE86" s="1"/>
    </row>
    <row r="87" spans="2:31" x14ac:dyDescent="0.25">
      <c r="B87" s="1"/>
      <c r="C87" s="1"/>
      <c r="D87" s="1"/>
      <c r="E87" s="1"/>
      <c r="G87" s="1"/>
      <c r="I87" s="1"/>
      <c r="J87" s="1"/>
      <c r="K87" s="1"/>
      <c r="L87" s="1"/>
      <c r="M87" s="1"/>
      <c r="N87" s="1"/>
      <c r="AA87" s="1"/>
      <c r="AB87" s="1"/>
      <c r="AC87" s="1"/>
      <c r="AD87" s="1"/>
      <c r="AE87" s="1"/>
    </row>
    <row r="88" spans="2:31" x14ac:dyDescent="0.25">
      <c r="B88" s="1"/>
      <c r="C88" s="1"/>
      <c r="D88" s="1"/>
      <c r="E88" s="1"/>
      <c r="G88" s="1"/>
      <c r="I88" s="1"/>
      <c r="J88" s="1"/>
      <c r="K88" s="1"/>
      <c r="L88" s="1"/>
      <c r="M88" s="1"/>
      <c r="N88" s="1"/>
      <c r="AA88" s="1"/>
      <c r="AB88" s="1"/>
      <c r="AC88" s="1"/>
      <c r="AD88" s="1"/>
      <c r="AE88" s="1"/>
    </row>
    <row r="89" spans="2:31" x14ac:dyDescent="0.25"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AA89" s="1"/>
      <c r="AB89" s="1"/>
      <c r="AC89" s="1"/>
      <c r="AD89" s="1"/>
      <c r="AE89" s="1"/>
    </row>
    <row r="90" spans="2:31" x14ac:dyDescent="0.25"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AA90" s="1"/>
      <c r="AB90" s="1"/>
      <c r="AC90" s="1"/>
      <c r="AD90" s="1"/>
      <c r="AE90" s="1"/>
    </row>
    <row r="91" spans="2:31" x14ac:dyDescent="0.25"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AA91" s="1"/>
      <c r="AB91" s="1"/>
      <c r="AC91" s="1"/>
      <c r="AD91" s="1"/>
      <c r="AE91" s="1"/>
    </row>
    <row r="92" spans="2:31" x14ac:dyDescent="0.25"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AA92" s="1"/>
      <c r="AB92" s="1"/>
      <c r="AC92" s="1"/>
      <c r="AD92" s="1"/>
      <c r="AE92" s="1"/>
    </row>
    <row r="93" spans="2:31" x14ac:dyDescent="0.25"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AA93" s="1"/>
      <c r="AB93" s="1"/>
      <c r="AC93" s="1"/>
      <c r="AD93" s="1"/>
      <c r="AE93" s="1"/>
    </row>
    <row r="94" spans="2:31" x14ac:dyDescent="0.25"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AA94" s="1"/>
      <c r="AB94" s="1"/>
      <c r="AC94" s="1"/>
      <c r="AD94" s="1"/>
      <c r="AE94" s="1"/>
    </row>
    <row r="95" spans="2:31" x14ac:dyDescent="0.25"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AA95" s="1"/>
      <c r="AB95" s="1"/>
      <c r="AC95" s="1"/>
      <c r="AD95" s="1"/>
      <c r="AE95" s="1"/>
    </row>
    <row r="96" spans="2:31" x14ac:dyDescent="0.25"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AA96" s="1"/>
      <c r="AB96" s="1"/>
      <c r="AC96" s="1"/>
      <c r="AD96" s="1"/>
      <c r="AE96" s="1"/>
    </row>
    <row r="97" spans="2:31" x14ac:dyDescent="0.25"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AA97" s="1"/>
      <c r="AB97" s="1"/>
      <c r="AC97" s="1"/>
      <c r="AD97" s="1"/>
      <c r="AE97" s="1"/>
    </row>
    <row r="98" spans="2:31" x14ac:dyDescent="0.25"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AA98" s="1"/>
      <c r="AB98" s="1"/>
      <c r="AC98" s="1"/>
      <c r="AD98" s="1"/>
      <c r="AE98" s="1"/>
    </row>
    <row r="99" spans="2:31" x14ac:dyDescent="0.25"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AA99" s="1"/>
      <c r="AB99" s="1"/>
      <c r="AC99" s="1"/>
      <c r="AD99" s="1"/>
      <c r="AE99" s="1"/>
    </row>
    <row r="100" spans="2:31" x14ac:dyDescent="0.25"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AA100" s="1"/>
      <c r="AB100" s="1"/>
      <c r="AC100" s="1"/>
      <c r="AD100" s="1"/>
      <c r="AE100" s="1"/>
    </row>
    <row r="101" spans="2:31" x14ac:dyDescent="0.25"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AA101" s="1"/>
      <c r="AB101" s="1"/>
      <c r="AC101" s="1"/>
      <c r="AD101" s="1"/>
      <c r="AE101" s="1"/>
    </row>
    <row r="102" spans="2:31" x14ac:dyDescent="0.25"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AA102" s="1"/>
      <c r="AB102" s="1"/>
      <c r="AC102" s="1"/>
      <c r="AD102" s="1"/>
      <c r="AE102" s="1"/>
    </row>
    <row r="103" spans="2:31" x14ac:dyDescent="0.25"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AA103" s="1"/>
      <c r="AB103" s="1"/>
      <c r="AC103" s="1"/>
      <c r="AD103" s="1"/>
      <c r="AE103" s="1"/>
    </row>
    <row r="104" spans="2:31" x14ac:dyDescent="0.25"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AA104" s="1"/>
      <c r="AB104" s="1"/>
      <c r="AC104" s="1"/>
      <c r="AD104" s="1"/>
      <c r="AE104" s="1"/>
    </row>
    <row r="105" spans="2:31" x14ac:dyDescent="0.25"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AA105" s="1"/>
      <c r="AB105" s="1"/>
      <c r="AC105" s="1"/>
      <c r="AD105" s="1"/>
      <c r="AE105" s="1"/>
    </row>
    <row r="106" spans="2:31" x14ac:dyDescent="0.25"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AA106" s="1"/>
      <c r="AB106" s="1"/>
      <c r="AC106" s="1"/>
      <c r="AD106" s="1"/>
      <c r="AE106" s="1"/>
    </row>
    <row r="107" spans="2:31" x14ac:dyDescent="0.25"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AA107" s="1"/>
      <c r="AB107" s="1"/>
      <c r="AC107" s="1"/>
      <c r="AD107" s="1"/>
      <c r="AE107" s="1"/>
    </row>
    <row r="108" spans="2:31" x14ac:dyDescent="0.25"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AA108" s="1"/>
      <c r="AB108" s="1"/>
      <c r="AC108" s="1"/>
      <c r="AD108" s="1"/>
      <c r="AE108" s="1"/>
    </row>
    <row r="109" spans="2:31" x14ac:dyDescent="0.25"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AA109" s="1"/>
      <c r="AB109" s="1"/>
      <c r="AC109" s="1"/>
      <c r="AD109" s="1"/>
      <c r="AE109" s="1"/>
    </row>
    <row r="110" spans="2:31" x14ac:dyDescent="0.25"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AA110" s="1"/>
      <c r="AB110" s="1"/>
      <c r="AC110" s="1"/>
      <c r="AD110" s="1"/>
      <c r="AE110" s="1"/>
    </row>
    <row r="111" spans="2:31" x14ac:dyDescent="0.25"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AA111" s="1"/>
      <c r="AB111" s="1"/>
      <c r="AC111" s="1"/>
      <c r="AD111" s="1"/>
      <c r="AE111" s="1"/>
    </row>
    <row r="112" spans="2:31" x14ac:dyDescent="0.25"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AA112" s="1"/>
      <c r="AB112" s="1"/>
      <c r="AC112" s="1"/>
      <c r="AD112" s="1"/>
      <c r="AE112" s="1"/>
    </row>
    <row r="113" spans="2:31" x14ac:dyDescent="0.25"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AA113" s="1"/>
      <c r="AB113" s="1"/>
      <c r="AC113" s="1"/>
      <c r="AD113" s="1"/>
      <c r="AE113" s="1"/>
    </row>
    <row r="114" spans="2:31" x14ac:dyDescent="0.25"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AA114" s="1"/>
      <c r="AB114" s="1"/>
      <c r="AC114" s="1"/>
      <c r="AD114" s="1"/>
      <c r="AE114" s="1"/>
    </row>
    <row r="115" spans="2:31" x14ac:dyDescent="0.25"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AA115" s="1"/>
      <c r="AB115" s="1"/>
      <c r="AC115" s="1"/>
      <c r="AD115" s="1"/>
      <c r="AE115" s="1"/>
    </row>
    <row r="116" spans="2:31" x14ac:dyDescent="0.25"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AA116" s="1"/>
      <c r="AB116" s="1"/>
      <c r="AC116" s="1"/>
      <c r="AD116" s="1"/>
      <c r="AE116" s="1"/>
    </row>
    <row r="117" spans="2:31" x14ac:dyDescent="0.25"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AA117" s="1"/>
      <c r="AB117" s="1"/>
      <c r="AC117" s="1"/>
      <c r="AD117" s="1"/>
      <c r="AE117" s="1"/>
    </row>
    <row r="118" spans="2:31" x14ac:dyDescent="0.25"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AA118" s="1"/>
      <c r="AB118" s="1"/>
      <c r="AC118" s="1"/>
      <c r="AD118" s="1"/>
      <c r="AE118" s="1"/>
    </row>
    <row r="119" spans="2:31" x14ac:dyDescent="0.25"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AA119" s="1"/>
      <c r="AB119" s="1"/>
      <c r="AC119" s="1"/>
      <c r="AD119" s="1"/>
      <c r="AE119" s="1"/>
    </row>
    <row r="120" spans="2:31" x14ac:dyDescent="0.25"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AA120" s="1"/>
      <c r="AB120" s="1"/>
      <c r="AC120" s="1"/>
      <c r="AD120" s="1"/>
      <c r="AE120" s="1"/>
    </row>
    <row r="121" spans="2:31" x14ac:dyDescent="0.25"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AA121" s="1"/>
      <c r="AB121" s="1"/>
      <c r="AC121" s="1"/>
      <c r="AD121" s="1"/>
      <c r="AE121" s="1"/>
    </row>
    <row r="122" spans="2:31" x14ac:dyDescent="0.25"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AA122" s="1"/>
      <c r="AB122" s="1"/>
      <c r="AC122" s="1"/>
      <c r="AD122" s="1"/>
      <c r="AE122" s="1"/>
    </row>
    <row r="123" spans="2:31" x14ac:dyDescent="0.25"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AA123" s="1"/>
      <c r="AB123" s="1"/>
      <c r="AC123" s="1"/>
      <c r="AD123" s="1"/>
      <c r="AE123" s="1"/>
    </row>
    <row r="124" spans="2:31" x14ac:dyDescent="0.25"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AA124" s="1"/>
      <c r="AB124" s="1"/>
      <c r="AC124" s="1"/>
      <c r="AD124" s="1"/>
      <c r="AE124" s="1"/>
    </row>
    <row r="125" spans="2:31" x14ac:dyDescent="0.25"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AA125" s="1"/>
      <c r="AB125" s="1"/>
      <c r="AC125" s="1"/>
      <c r="AD125" s="1"/>
      <c r="AE125" s="1"/>
    </row>
    <row r="126" spans="2:31" x14ac:dyDescent="0.25"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AA126" s="1"/>
      <c r="AB126" s="1"/>
      <c r="AC126" s="1"/>
      <c r="AD126" s="1"/>
      <c r="AE126" s="1"/>
    </row>
    <row r="127" spans="2:31" x14ac:dyDescent="0.25"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AA127" s="1"/>
      <c r="AB127" s="1"/>
      <c r="AC127" s="1"/>
      <c r="AD127" s="1"/>
      <c r="AE127" s="1"/>
    </row>
    <row r="128" spans="2:31" x14ac:dyDescent="0.25"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AA128" s="1"/>
      <c r="AB128" s="1"/>
      <c r="AC128" s="1"/>
      <c r="AD128" s="1"/>
      <c r="AE128" s="1"/>
    </row>
    <row r="129" spans="2:31" x14ac:dyDescent="0.25"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AA129" s="1"/>
      <c r="AB129" s="1"/>
      <c r="AC129" s="1"/>
      <c r="AD129" s="1"/>
      <c r="AE129" s="1"/>
    </row>
    <row r="130" spans="2:31" x14ac:dyDescent="0.25"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AA130" s="1"/>
      <c r="AB130" s="1"/>
      <c r="AC130" s="1"/>
      <c r="AD130" s="1"/>
      <c r="AE130" s="1"/>
    </row>
    <row r="131" spans="2:31" x14ac:dyDescent="0.25"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AA131" s="1"/>
      <c r="AB131" s="1"/>
      <c r="AC131" s="1"/>
      <c r="AD131" s="1"/>
      <c r="AE131" s="1"/>
    </row>
    <row r="132" spans="2:31" x14ac:dyDescent="0.25"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AA132" s="1"/>
      <c r="AB132" s="1"/>
      <c r="AC132" s="1"/>
      <c r="AD132" s="1"/>
      <c r="AE132" s="1"/>
    </row>
    <row r="133" spans="2:31" x14ac:dyDescent="0.25"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AA133" s="1"/>
      <c r="AB133" s="1"/>
      <c r="AC133" s="1"/>
      <c r="AD133" s="1"/>
      <c r="AE133" s="1"/>
    </row>
    <row r="134" spans="2:31" x14ac:dyDescent="0.25"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AA134" s="1"/>
      <c r="AB134" s="1"/>
      <c r="AC134" s="1"/>
      <c r="AD134" s="1"/>
      <c r="AE134" s="1"/>
    </row>
    <row r="135" spans="2:31" x14ac:dyDescent="0.25"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AA135" s="1"/>
      <c r="AB135" s="1"/>
      <c r="AC135" s="1"/>
      <c r="AD135" s="1"/>
      <c r="AE135" s="1"/>
    </row>
    <row r="136" spans="2:31" x14ac:dyDescent="0.25"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AA136" s="1"/>
      <c r="AB136" s="1"/>
      <c r="AC136" s="1"/>
      <c r="AD136" s="1"/>
      <c r="AE136" s="1"/>
    </row>
    <row r="137" spans="2:31" x14ac:dyDescent="0.25"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AA137" s="1"/>
      <c r="AB137" s="1"/>
      <c r="AC137" s="1"/>
      <c r="AD137" s="1"/>
      <c r="AE137" s="1"/>
    </row>
    <row r="138" spans="2:31" x14ac:dyDescent="0.25"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AA138" s="1"/>
      <c r="AB138" s="1"/>
      <c r="AC138" s="1"/>
      <c r="AD138" s="1"/>
      <c r="AE138" s="1"/>
    </row>
    <row r="139" spans="2:31" x14ac:dyDescent="0.25"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AA139" s="1"/>
      <c r="AB139" s="1"/>
      <c r="AC139" s="1"/>
      <c r="AD139" s="1"/>
      <c r="AE139" s="1"/>
    </row>
    <row r="140" spans="2:31" x14ac:dyDescent="0.25"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AA140" s="1"/>
      <c r="AB140" s="1"/>
      <c r="AC140" s="1"/>
      <c r="AD140" s="1"/>
      <c r="AE140" s="1"/>
    </row>
    <row r="141" spans="2:31" x14ac:dyDescent="0.25"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AA141" s="1"/>
      <c r="AB141" s="1"/>
      <c r="AC141" s="1"/>
      <c r="AD141" s="1"/>
      <c r="AE141" s="1"/>
    </row>
    <row r="142" spans="2:31" x14ac:dyDescent="0.25"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AA142" s="1"/>
      <c r="AB142" s="1"/>
      <c r="AC142" s="1"/>
      <c r="AD142" s="1"/>
      <c r="AE142" s="1"/>
    </row>
    <row r="143" spans="2:31" x14ac:dyDescent="0.25"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AA143" s="1"/>
      <c r="AB143" s="1"/>
      <c r="AC143" s="1"/>
      <c r="AD143" s="1"/>
      <c r="AE143" s="1"/>
    </row>
    <row r="144" spans="2:31" x14ac:dyDescent="0.25"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AA144" s="1"/>
      <c r="AB144" s="1"/>
      <c r="AC144" s="1"/>
      <c r="AD144" s="1"/>
      <c r="AE144" s="1"/>
    </row>
    <row r="145" spans="2:31" x14ac:dyDescent="0.25"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AA145" s="1"/>
      <c r="AB145" s="1"/>
      <c r="AC145" s="1"/>
      <c r="AD145" s="1"/>
      <c r="AE145" s="1"/>
    </row>
    <row r="146" spans="2:31" x14ac:dyDescent="0.25"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AA146" s="1"/>
      <c r="AB146" s="1"/>
      <c r="AC146" s="1"/>
      <c r="AD146" s="1"/>
      <c r="AE146" s="1"/>
    </row>
    <row r="147" spans="2:31" x14ac:dyDescent="0.25"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AA147" s="1"/>
      <c r="AB147" s="1"/>
      <c r="AC147" s="1"/>
      <c r="AD147" s="1"/>
      <c r="AE147" s="1"/>
    </row>
    <row r="148" spans="2:31" x14ac:dyDescent="0.25"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AA148" s="1"/>
      <c r="AB148" s="1"/>
      <c r="AC148" s="1"/>
      <c r="AD148" s="1"/>
      <c r="AE148" s="1"/>
    </row>
    <row r="149" spans="2:31" x14ac:dyDescent="0.25"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AA149" s="1"/>
      <c r="AB149" s="1"/>
      <c r="AC149" s="1"/>
      <c r="AD149" s="1"/>
      <c r="AE149" s="1"/>
    </row>
    <row r="150" spans="2:31" x14ac:dyDescent="0.25"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AA150" s="1"/>
      <c r="AB150" s="1"/>
      <c r="AC150" s="1"/>
      <c r="AD150" s="1"/>
      <c r="AE150" s="1"/>
    </row>
    <row r="151" spans="2:31" x14ac:dyDescent="0.25"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AA151" s="1"/>
      <c r="AB151" s="1"/>
      <c r="AC151" s="1"/>
      <c r="AD151" s="1"/>
      <c r="AE151" s="1"/>
    </row>
    <row r="152" spans="2:31" x14ac:dyDescent="0.25"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AA152" s="1"/>
      <c r="AB152" s="1"/>
      <c r="AC152" s="1"/>
      <c r="AD152" s="1"/>
      <c r="AE152" s="1"/>
    </row>
    <row r="153" spans="2:31" x14ac:dyDescent="0.25"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AA153" s="1"/>
      <c r="AB153" s="1"/>
      <c r="AC153" s="1"/>
      <c r="AD153" s="1"/>
      <c r="AE153" s="1"/>
    </row>
    <row r="154" spans="2:31" x14ac:dyDescent="0.25"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AA154" s="1"/>
      <c r="AB154" s="1"/>
      <c r="AC154" s="1"/>
      <c r="AD154" s="1"/>
      <c r="AE154" s="1"/>
    </row>
    <row r="155" spans="2:31" x14ac:dyDescent="0.25"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AA155" s="1"/>
      <c r="AB155" s="1"/>
      <c r="AC155" s="1"/>
      <c r="AD155" s="1"/>
      <c r="AE155" s="1"/>
    </row>
    <row r="156" spans="2:31" x14ac:dyDescent="0.25"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AA156" s="1"/>
      <c r="AB156" s="1"/>
      <c r="AC156" s="1"/>
      <c r="AD156" s="1"/>
      <c r="AE156" s="1"/>
    </row>
    <row r="157" spans="2:31" x14ac:dyDescent="0.25"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AA157" s="1"/>
      <c r="AB157" s="1"/>
      <c r="AC157" s="1"/>
      <c r="AD157" s="1"/>
      <c r="AE157" s="1"/>
    </row>
    <row r="158" spans="2:31" x14ac:dyDescent="0.25"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AA158" s="1"/>
      <c r="AB158" s="1"/>
      <c r="AC158" s="1"/>
      <c r="AD158" s="1"/>
      <c r="AE158" s="1"/>
    </row>
    <row r="159" spans="2:31" x14ac:dyDescent="0.25"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AA159" s="1"/>
      <c r="AB159" s="1"/>
      <c r="AC159" s="1"/>
      <c r="AD159" s="1"/>
      <c r="AE159" s="1"/>
    </row>
    <row r="160" spans="2:31" x14ac:dyDescent="0.25"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AA160" s="1"/>
      <c r="AB160" s="1"/>
      <c r="AC160" s="1"/>
      <c r="AD160" s="1"/>
      <c r="AE160" s="1"/>
    </row>
    <row r="161" spans="2:31" x14ac:dyDescent="0.25"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AA161" s="1"/>
      <c r="AB161" s="1"/>
      <c r="AC161" s="1"/>
      <c r="AD161" s="1"/>
      <c r="AE161" s="1"/>
    </row>
    <row r="162" spans="2:31" x14ac:dyDescent="0.25"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AA162" s="1"/>
      <c r="AB162" s="1"/>
      <c r="AC162" s="1"/>
      <c r="AD162" s="1"/>
      <c r="AE162" s="1"/>
    </row>
    <row r="163" spans="2:31" x14ac:dyDescent="0.25"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AA163" s="1"/>
      <c r="AB163" s="1"/>
      <c r="AC163" s="1"/>
      <c r="AD163" s="1"/>
      <c r="AE163" s="1"/>
    </row>
    <row r="164" spans="2:31" x14ac:dyDescent="0.25"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AA164" s="1"/>
      <c r="AB164" s="1"/>
      <c r="AC164" s="1"/>
      <c r="AD164" s="1"/>
      <c r="AE164" s="1"/>
    </row>
    <row r="165" spans="2:31" x14ac:dyDescent="0.25"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AA165" s="1"/>
      <c r="AB165" s="1"/>
      <c r="AC165" s="1"/>
      <c r="AD165" s="1"/>
      <c r="AE165" s="1"/>
    </row>
    <row r="166" spans="2:31" x14ac:dyDescent="0.25"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AA166" s="1"/>
      <c r="AB166" s="1"/>
      <c r="AC166" s="1"/>
      <c r="AD166" s="1"/>
      <c r="AE166" s="1"/>
    </row>
    <row r="167" spans="2:31" x14ac:dyDescent="0.25"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AA167" s="1"/>
      <c r="AB167" s="1"/>
      <c r="AC167" s="1"/>
      <c r="AD167" s="1"/>
    </row>
    <row r="168" spans="2:31" x14ac:dyDescent="0.25"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AA168" s="1"/>
      <c r="AB168" s="1"/>
      <c r="AC168" s="1"/>
    </row>
    <row r="169" spans="2:31" x14ac:dyDescent="0.25"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AA169" s="1"/>
      <c r="AB169" s="1"/>
      <c r="AC169" s="1"/>
    </row>
    <row r="170" spans="2:31" x14ac:dyDescent="0.25"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AA170" s="1"/>
      <c r="AB170" s="1"/>
      <c r="AC170" s="1"/>
    </row>
    <row r="171" spans="2:31" x14ac:dyDescent="0.25"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AA171" s="1"/>
      <c r="AB171" s="1"/>
      <c r="AC171" s="1"/>
    </row>
    <row r="172" spans="2:31" x14ac:dyDescent="0.25"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AA172" s="1"/>
      <c r="AB172" s="1"/>
    </row>
    <row r="173" spans="2:31" x14ac:dyDescent="0.25"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AA173" s="1"/>
      <c r="AB173" s="1"/>
    </row>
    <row r="174" spans="2:31" x14ac:dyDescent="0.25"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AA174" s="1"/>
      <c r="AB174" s="1"/>
    </row>
    <row r="175" spans="2:31" x14ac:dyDescent="0.25">
      <c r="C175" s="1"/>
      <c r="F175"/>
      <c r="G175" s="1"/>
      <c r="M175" s="1"/>
      <c r="O175"/>
      <c r="P175"/>
      <c r="AA175" s="1"/>
      <c r="AB175" s="1"/>
    </row>
    <row r="176" spans="2:31" x14ac:dyDescent="0.25">
      <c r="C176" s="1"/>
      <c r="F176"/>
      <c r="G176" s="1"/>
      <c r="M176" s="1"/>
      <c r="O176"/>
      <c r="P176"/>
      <c r="AA176" s="1"/>
      <c r="AB176" s="1"/>
    </row>
    <row r="177" spans="3:28" x14ac:dyDescent="0.25">
      <c r="C177" s="1"/>
      <c r="F177"/>
      <c r="G177" s="1"/>
      <c r="M177" s="1"/>
      <c r="O177"/>
      <c r="P177"/>
      <c r="AA177" s="1"/>
      <c r="AB177" s="1"/>
    </row>
    <row r="178" spans="3:28" x14ac:dyDescent="0.25">
      <c r="O178"/>
      <c r="AA178" s="1"/>
    </row>
  </sheetData>
  <sortState ref="B4:U166">
    <sortCondition ref="C3"/>
  </sortState>
  <pageMargins left="1.25" right="1.25" top="1" bottom="0.74583333333333302" header="0.25" footer="0.2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85" zoomScaleNormal="85" workbookViewId="0">
      <selection sqref="A1:F27"/>
    </sheetView>
  </sheetViews>
  <sheetFormatPr defaultColWidth="9.140625" defaultRowHeight="12.75" x14ac:dyDescent="0.2"/>
  <cols>
    <col min="1" max="1" width="12" style="7" customWidth="1"/>
    <col min="2" max="2" width="10.85546875" style="7" customWidth="1"/>
    <col min="3" max="3" width="12.7109375" style="7" customWidth="1"/>
    <col min="4" max="4" width="9.85546875" style="7" customWidth="1"/>
    <col min="5" max="5" width="7.7109375" style="7" customWidth="1"/>
    <col min="6" max="6" width="11.85546875" style="7" bestFit="1" customWidth="1"/>
    <col min="7" max="16384" width="9.140625" style="7"/>
  </cols>
  <sheetData>
    <row r="1" spans="1:7" x14ac:dyDescent="0.2">
      <c r="A1" s="10" t="s">
        <v>90</v>
      </c>
      <c r="B1" s="6"/>
      <c r="C1" s="6"/>
    </row>
    <row r="2" spans="1:7" ht="45.95" customHeight="1" x14ac:dyDescent="0.2">
      <c r="A2" s="8" t="s">
        <v>78</v>
      </c>
      <c r="B2" s="8" t="s">
        <v>2</v>
      </c>
      <c r="C2" s="8" t="s">
        <v>3</v>
      </c>
      <c r="D2" s="9" t="s">
        <v>16</v>
      </c>
      <c r="E2" s="9" t="s">
        <v>17</v>
      </c>
      <c r="F2" s="9" t="s">
        <v>15</v>
      </c>
    </row>
    <row r="3" spans="1:7" ht="15" x14ac:dyDescent="0.2">
      <c r="A3" s="19" t="s">
        <v>79</v>
      </c>
      <c r="B3" s="20"/>
      <c r="C3" s="20"/>
      <c r="D3" s="20"/>
      <c r="E3" s="20"/>
      <c r="F3" s="21"/>
    </row>
    <row r="4" spans="1:7" s="17" customFormat="1" x14ac:dyDescent="0.2">
      <c r="A4" s="15" t="str">
        <f>'Alluvial for Mapping'!B3</f>
        <v>SCA-1-DP</v>
      </c>
      <c r="B4" s="15">
        <f>'Alluvial for Mapping'!D3</f>
        <v>35.873609999999999</v>
      </c>
      <c r="C4" s="15">
        <f>'Alluvial for Mapping'!E3</f>
        <v>-106.31054</v>
      </c>
      <c r="D4" s="16">
        <f>IF('Alluvial for Mapping'!H3&lt;&gt;0,'Alluvial for Mapping'!H3,"")</f>
        <v>39862</v>
      </c>
      <c r="E4" s="15">
        <f>IF('Alluvial for Mapping'!I3&lt;&gt;0,'Alluvial for Mapping'!I3,"")</f>
        <v>2.66</v>
      </c>
      <c r="F4" s="15" t="str">
        <f>'Alluvial for Mapping'!K3&amp;" - "&amp;'Alluvial for Mapping'!L3</f>
        <v>2.16 - 2.66</v>
      </c>
      <c r="G4" s="7"/>
    </row>
    <row r="5" spans="1:7" x14ac:dyDescent="0.2">
      <c r="A5" s="15" t="str">
        <f>'Alluvial for Mapping'!B4</f>
        <v>SCPZ-11(B)</v>
      </c>
      <c r="B5" s="15">
        <f>'Alluvial for Mapping'!D4</f>
        <v>35.873649999999998</v>
      </c>
      <c r="C5" s="15">
        <f>'Alluvial for Mapping'!E4</f>
        <v>-106.31059999999999</v>
      </c>
      <c r="D5" s="16" t="str">
        <f>IF('Alluvial for Mapping'!H4&lt;&gt;0,'Alluvial for Mapping'!H4,"")</f>
        <v/>
      </c>
      <c r="E5" s="15" t="str">
        <f>IF('Alluvial for Mapping'!I4&lt;&gt;0,'Alluvial for Mapping'!I4,"")</f>
        <v/>
      </c>
      <c r="F5" s="15" t="str">
        <f>'Alluvial for Mapping'!K4&amp;" - "&amp;'Alluvial for Mapping'!L4</f>
        <v>1 - 5.4</v>
      </c>
    </row>
    <row r="6" spans="1:7" x14ac:dyDescent="0.2">
      <c r="A6" s="15" t="str">
        <f>'Alluvial for Mapping'!B5</f>
        <v>SCPZ-2</v>
      </c>
      <c r="B6" s="15">
        <f>'Alluvial for Mapping'!D5</f>
        <v>35.875410000000002</v>
      </c>
      <c r="C6" s="15">
        <f>'Alluvial for Mapping'!E5</f>
        <v>-106.31476000000001</v>
      </c>
      <c r="D6" s="16" t="str">
        <f>IF('Alluvial for Mapping'!H5&lt;&gt;0,'Alluvial for Mapping'!H5,"")</f>
        <v/>
      </c>
      <c r="E6" s="15" t="str">
        <f>IF('Alluvial for Mapping'!I5&lt;&gt;0,'Alluvial for Mapping'!I5,"")</f>
        <v/>
      </c>
      <c r="F6" s="15" t="str">
        <f>'Alluvial for Mapping'!K5&amp;" - "&amp;'Alluvial for Mapping'!L5</f>
        <v>6 - 8.3</v>
      </c>
    </row>
    <row r="7" spans="1:7" x14ac:dyDescent="0.2">
      <c r="A7" s="15" t="str">
        <f>'Alluvial for Mapping'!B6</f>
        <v>SCPZ-5</v>
      </c>
      <c r="B7" s="15">
        <f>'Alluvial for Mapping'!D6</f>
        <v>35.874670000000002</v>
      </c>
      <c r="C7" s="15">
        <f>'Alluvial for Mapping'!E6</f>
        <v>-106.31247999999999</v>
      </c>
      <c r="D7" s="16" t="str">
        <f>IF('Alluvial for Mapping'!H6&lt;&gt;0,'Alluvial for Mapping'!H6,"")</f>
        <v/>
      </c>
      <c r="E7" s="15" t="str">
        <f>IF('Alluvial for Mapping'!I6&lt;&gt;0,'Alluvial for Mapping'!I6,"")</f>
        <v/>
      </c>
      <c r="F7" s="15" t="str">
        <f>'Alluvial for Mapping'!K6&amp;" - "&amp;'Alluvial for Mapping'!L6</f>
        <v>3 - 5.4</v>
      </c>
    </row>
    <row r="8" spans="1:7" x14ac:dyDescent="0.2">
      <c r="A8" s="15" t="str">
        <f>'Alluvial for Mapping'!B7</f>
        <v>SCPZ-8</v>
      </c>
      <c r="B8" s="15">
        <f>'Alluvial for Mapping'!D7</f>
        <v>35.873779999999996</v>
      </c>
      <c r="C8" s="15">
        <f>'Alluvial for Mapping'!E7</f>
        <v>-106.3111</v>
      </c>
      <c r="D8" s="16" t="str">
        <f>IF('Alluvial for Mapping'!H7&lt;&gt;0,'Alluvial for Mapping'!H7,"")</f>
        <v/>
      </c>
      <c r="E8" s="15" t="str">
        <f>IF('Alluvial for Mapping'!I7&lt;&gt;0,'Alluvial for Mapping'!I7,"")</f>
        <v/>
      </c>
      <c r="F8" s="15" t="str">
        <f>'Alluvial for Mapping'!K7&amp;" - "&amp;'Alluvial for Mapping'!L7</f>
        <v>5.3 - 7.6</v>
      </c>
    </row>
    <row r="9" spans="1:7" x14ac:dyDescent="0.2">
      <c r="A9" s="15" t="str">
        <f>'Alluvial for Mapping'!B8</f>
        <v>SWA-2-4</v>
      </c>
      <c r="B9" s="15">
        <f>'Alluvial for Mapping'!D8</f>
        <v>35.874560899999999</v>
      </c>
      <c r="C9" s="15">
        <f>'Alluvial for Mapping'!E8</f>
        <v>-106.31252360000001</v>
      </c>
      <c r="D9" s="16" t="str">
        <f>IF('Alluvial for Mapping'!H8&lt;&gt;0,'Alluvial for Mapping'!H8,"")</f>
        <v/>
      </c>
      <c r="E9" s="15">
        <f>IF('Alluvial for Mapping'!I8&lt;&gt;0,'Alluvial for Mapping'!I8,"")</f>
        <v>9</v>
      </c>
      <c r="F9" s="15" t="str">
        <f>'Alluvial for Mapping'!K8&amp;" - "&amp;'Alluvial for Mapping'!L8</f>
        <v>3 - 9</v>
      </c>
    </row>
    <row r="10" spans="1:7" x14ac:dyDescent="0.2">
      <c r="A10" s="15" t="str">
        <f>'Alluvial for Mapping'!B9</f>
        <v>SWA-2-5</v>
      </c>
      <c r="B10" s="15">
        <f>'Alluvial for Mapping'!D9</f>
        <v>35.874673999999999</v>
      </c>
      <c r="C10" s="15">
        <f>'Alluvial for Mapping'!E9</f>
        <v>-106.31248170000001</v>
      </c>
      <c r="D10" s="16" t="str">
        <f>IF('Alluvial for Mapping'!H9&lt;&gt;0,'Alluvial for Mapping'!H9,"")</f>
        <v/>
      </c>
      <c r="E10" s="15">
        <f>IF('Alluvial for Mapping'!I9&lt;&gt;0,'Alluvial for Mapping'!I9,"")</f>
        <v>8.9600000000000009</v>
      </c>
      <c r="F10" s="15" t="str">
        <f>'Alluvial for Mapping'!K9&amp;" - "&amp;'Alluvial for Mapping'!L9</f>
        <v>3 - 8.96</v>
      </c>
    </row>
    <row r="11" spans="1:7" x14ac:dyDescent="0.2">
      <c r="A11" s="15" t="str">
        <f>'Alluvial for Mapping'!B10</f>
        <v>SWA-2-6</v>
      </c>
      <c r="B11" s="15">
        <f>'Alluvial for Mapping'!D10</f>
        <v>35.874748599999997</v>
      </c>
      <c r="C11" s="15">
        <f>'Alluvial for Mapping'!E10</f>
        <v>-106.3124341</v>
      </c>
      <c r="D11" s="16" t="str">
        <f>IF('Alluvial for Mapping'!H10&lt;&gt;0,'Alluvial for Mapping'!H10,"")</f>
        <v/>
      </c>
      <c r="E11" s="15">
        <f>IF('Alluvial for Mapping'!I10&lt;&gt;0,'Alluvial for Mapping'!I10,"")</f>
        <v>8.2200000000000006</v>
      </c>
      <c r="F11" s="15" t="str">
        <f>'Alluvial for Mapping'!K10&amp;" - "&amp;'Alluvial for Mapping'!L10</f>
        <v>3.12 - 8.22</v>
      </c>
    </row>
    <row r="12" spans="1:7" x14ac:dyDescent="0.2">
      <c r="A12" s="15" t="str">
        <f>'Alluvial for Mapping'!B11</f>
        <v>SWA-3-7</v>
      </c>
      <c r="B12" s="15">
        <f>'Alluvial for Mapping'!D11</f>
        <v>35.873759999999997</v>
      </c>
      <c r="C12" s="15">
        <f>'Alluvial for Mapping'!E11</f>
        <v>-106.31113999999999</v>
      </c>
      <c r="D12" s="16">
        <f>IF('Alluvial for Mapping'!H11&lt;&gt;0,'Alluvial for Mapping'!H11,"")</f>
        <v>42548</v>
      </c>
      <c r="E12" s="15">
        <f>IF('Alluvial for Mapping'!I11&lt;&gt;0,'Alluvial for Mapping'!I11,"")</f>
        <v>3.6</v>
      </c>
      <c r="F12" s="15" t="str">
        <f>'Alluvial for Mapping'!K11&amp;" - "&amp;'Alluvial for Mapping'!L11</f>
        <v>0.6 - 3.1</v>
      </c>
    </row>
    <row r="13" spans="1:7" x14ac:dyDescent="0.2">
      <c r="A13" s="15" t="str">
        <f>'Alluvial for Mapping'!B12</f>
        <v>SWA-3-8</v>
      </c>
      <c r="B13" s="15">
        <f>'Alluvial for Mapping'!D12</f>
        <v>35.873800000000003</v>
      </c>
      <c r="C13" s="15">
        <f>'Alluvial for Mapping'!E12</f>
        <v>-106.31108999999999</v>
      </c>
      <c r="D13" s="16">
        <f>IF('Alluvial for Mapping'!H12&lt;&gt;0,'Alluvial for Mapping'!H12,"")</f>
        <v>42548</v>
      </c>
      <c r="E13" s="15">
        <f>IF('Alluvial for Mapping'!I12&lt;&gt;0,'Alluvial for Mapping'!I12,"")</f>
        <v>7.8</v>
      </c>
      <c r="F13" s="15" t="str">
        <f>'Alluvial for Mapping'!K12&amp;" - "&amp;'Alluvial for Mapping'!L12</f>
        <v>3.6 - 7.8</v>
      </c>
    </row>
    <row r="14" spans="1:7" x14ac:dyDescent="0.2">
      <c r="A14" s="15" t="str">
        <f>'Alluvial for Mapping'!B13</f>
        <v>SWA-3-9</v>
      </c>
      <c r="B14" s="15">
        <f>'Alluvial for Mapping'!D13</f>
        <v>35.873860000000001</v>
      </c>
      <c r="C14" s="15">
        <f>'Alluvial for Mapping'!E13</f>
        <v>-106.31104999999999</v>
      </c>
      <c r="D14" s="16">
        <f>IF('Alluvial for Mapping'!H13&lt;&gt;0,'Alluvial for Mapping'!H13,"")</f>
        <v>42556</v>
      </c>
      <c r="E14" s="15">
        <f>IF('Alluvial for Mapping'!I13&lt;&gt;0,'Alluvial for Mapping'!I13,"")</f>
        <v>5.2</v>
      </c>
      <c r="F14" s="15" t="str">
        <f>'Alluvial for Mapping'!K13&amp;" - "&amp;'Alluvial for Mapping'!L13</f>
        <v>2.2 - 4.7</v>
      </c>
    </row>
    <row r="15" spans="1:7" x14ac:dyDescent="0.2">
      <c r="A15" s="15" t="str">
        <f>'Alluvial for Mapping'!B14</f>
        <v>SWA-4-10</v>
      </c>
      <c r="B15" s="15">
        <f>'Alluvial for Mapping'!D14</f>
        <v>35.873572299999999</v>
      </c>
      <c r="C15" s="15">
        <f>'Alluvial for Mapping'!E14</f>
        <v>-106.3106197</v>
      </c>
      <c r="D15" s="16" t="str">
        <f>IF('Alluvial for Mapping'!H14&lt;&gt;0,'Alluvial for Mapping'!H14,"")</f>
        <v/>
      </c>
      <c r="E15" s="15">
        <f>IF('Alluvial for Mapping'!I14&lt;&gt;0,'Alluvial for Mapping'!I14,"")</f>
        <v>8.44</v>
      </c>
      <c r="F15" s="15" t="str">
        <f>'Alluvial for Mapping'!K14&amp;" - "&amp;'Alluvial for Mapping'!L14</f>
        <v>2.5 - 8.44</v>
      </c>
    </row>
    <row r="16" spans="1:7" x14ac:dyDescent="0.2">
      <c r="A16" s="15" t="str">
        <f>'Alluvial for Mapping'!B15</f>
        <v>SWA-4-11</v>
      </c>
      <c r="B16" s="15">
        <f>'Alluvial for Mapping'!D15</f>
        <v>35.8736526</v>
      </c>
      <c r="C16" s="15">
        <f>'Alluvial for Mapping'!E15</f>
        <v>-106.31059759999999</v>
      </c>
      <c r="D16" s="16" t="str">
        <f>IF('Alluvial for Mapping'!H15&lt;&gt;0,'Alluvial for Mapping'!H15,"")</f>
        <v/>
      </c>
      <c r="E16" s="15">
        <f>IF('Alluvial for Mapping'!I15&lt;&gt;0,'Alluvial for Mapping'!I15,"")</f>
        <v>9.17</v>
      </c>
      <c r="F16" s="15" t="str">
        <f>'Alluvial for Mapping'!K15&amp;" - "&amp;'Alluvial for Mapping'!L15</f>
        <v>3 - 9.17</v>
      </c>
    </row>
    <row r="17" spans="1:26" x14ac:dyDescent="0.2">
      <c r="A17" s="15" t="str">
        <f>'Alluvial for Mapping'!B16</f>
        <v>SWA-4-12</v>
      </c>
      <c r="B17" s="15">
        <f>'Alluvial for Mapping'!D16</f>
        <v>35.873700100000001</v>
      </c>
      <c r="C17" s="15">
        <f>'Alluvial for Mapping'!E16</f>
        <v>-106.3105616</v>
      </c>
      <c r="D17" s="16" t="str">
        <f>IF('Alluvial for Mapping'!H16&lt;&gt;0,'Alluvial for Mapping'!H16,"")</f>
        <v/>
      </c>
      <c r="E17" s="15">
        <f>IF('Alluvial for Mapping'!I16&lt;&gt;0,'Alluvial for Mapping'!I16,"")</f>
        <v>8.5299999999999994</v>
      </c>
      <c r="F17" s="15" t="str">
        <f>'Alluvial for Mapping'!K16&amp;" - "&amp;'Alluvial for Mapping'!L16</f>
        <v>2.99 - 8.19</v>
      </c>
    </row>
    <row r="18" spans="1:26" ht="15" customHeight="1" x14ac:dyDescent="0.2">
      <c r="A18" s="19" t="s">
        <v>80</v>
      </c>
      <c r="B18" s="22"/>
      <c r="C18" s="22"/>
      <c r="D18" s="22"/>
      <c r="E18" s="22"/>
      <c r="F18" s="23"/>
    </row>
    <row r="19" spans="1:26" x14ac:dyDescent="0.2">
      <c r="A19" s="15" t="str">
        <f>'Alluvial for Mapping'!B17</f>
        <v>MCO-0.6</v>
      </c>
      <c r="B19" s="15">
        <f>'Alluvial for Mapping'!D17</f>
        <v>35.867890000000003</v>
      </c>
      <c r="C19" s="15">
        <f>'Alluvial for Mapping'!E17</f>
        <v>-106.30544999999999</v>
      </c>
      <c r="D19" s="16">
        <f>IF('Alluvial for Mapping'!H17&lt;&gt;0,'Alluvial for Mapping'!H17,"")</f>
        <v>36216</v>
      </c>
      <c r="E19" s="15">
        <f>IF('Alluvial for Mapping'!I17&lt;&gt;0,'Alluvial for Mapping'!I17,"")</f>
        <v>3.1</v>
      </c>
      <c r="F19" s="15" t="str">
        <f>'Alluvial for Mapping'!K17&amp;" - "&amp;'Alluvial for Mapping'!L17</f>
        <v>1.05 - 3.05</v>
      </c>
    </row>
    <row r="20" spans="1:26" x14ac:dyDescent="0.2">
      <c r="A20" s="15" t="str">
        <f>'Alluvial for Mapping'!B18</f>
        <v>MCO-5</v>
      </c>
      <c r="B20" s="15">
        <f>'Alluvial for Mapping'!D18</f>
        <v>35.863390000000003</v>
      </c>
      <c r="C20" s="15">
        <f>'Alluvial for Mapping'!E18</f>
        <v>-106.27683</v>
      </c>
      <c r="D20" s="16">
        <f>IF('Alluvial for Mapping'!H18&lt;&gt;0,'Alluvial for Mapping'!H18,"")</f>
        <v>22190</v>
      </c>
      <c r="E20" s="15">
        <f>IF('Alluvial for Mapping'!I18&lt;&gt;0,'Alluvial for Mapping'!I18,"")</f>
        <v>46</v>
      </c>
      <c r="F20" s="15" t="str">
        <f>'Alluvial for Mapping'!K18&amp;" - "&amp;'Alluvial for Mapping'!L18</f>
        <v>21 - 46</v>
      </c>
    </row>
    <row r="21" spans="1:26" x14ac:dyDescent="0.2">
      <c r="A21" s="15" t="str">
        <f>'Alluvial for Mapping'!B19</f>
        <v>MCO-7</v>
      </c>
      <c r="B21" s="15">
        <f>'Alluvial for Mapping'!D19</f>
        <v>35.86056</v>
      </c>
      <c r="C21" s="15">
        <f>'Alluvial for Mapping'!E19</f>
        <v>-106.26991</v>
      </c>
      <c r="D21" s="16">
        <f>IF('Alluvial for Mapping'!H19&lt;&gt;0,'Alluvial for Mapping'!H19,"")</f>
        <v>22190</v>
      </c>
      <c r="E21" s="15">
        <f>IF('Alluvial for Mapping'!I19&lt;&gt;0,'Alluvial for Mapping'!I19,"")</f>
        <v>69</v>
      </c>
      <c r="F21" s="15" t="str">
        <f>'Alluvial for Mapping'!K19&amp;" - "&amp;'Alluvial for Mapping'!L19</f>
        <v>39 - 69</v>
      </c>
    </row>
    <row r="22" spans="1:26" ht="15" x14ac:dyDescent="0.25">
      <c r="A22" s="19" t="s">
        <v>89</v>
      </c>
      <c r="B22" s="20"/>
      <c r="C22" s="20"/>
      <c r="D22" s="20"/>
      <c r="E22" s="20"/>
      <c r="F22" s="2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5" t="str">
        <f>'Alluvial for Mapping'!B20</f>
        <v>LAO-3a</v>
      </c>
      <c r="B23" s="15">
        <f>'Alluvial for Mapping'!D20</f>
        <v>35.873170000000002</v>
      </c>
      <c r="C23" s="15">
        <f>'Alluvial for Mapping'!E20</f>
        <v>-106.25821999999999</v>
      </c>
      <c r="D23" s="16">
        <f>IF('Alluvial for Mapping'!H20&lt;&gt;0,'Alluvial for Mapping'!H20,"")</f>
        <v>32765</v>
      </c>
      <c r="E23" s="15">
        <f>IF('Alluvial for Mapping'!I20&lt;&gt;0,'Alluvial for Mapping'!I20,"")</f>
        <v>14.7</v>
      </c>
      <c r="F23" s="15" t="str">
        <f>'Alluvial for Mapping'!K20&amp;" - "&amp;'Alluvial for Mapping'!L20</f>
        <v>4.7 - 14.7</v>
      </c>
    </row>
    <row r="24" spans="1:26" x14ac:dyDescent="0.2">
      <c r="A24" s="15" t="str">
        <f>'Alluvial for Mapping'!B21</f>
        <v>LAUZ-1</v>
      </c>
      <c r="B24" s="15">
        <f>'Alluvial for Mapping'!D21</f>
        <v>35.877870000000001</v>
      </c>
      <c r="C24" s="15">
        <f>'Alluvial for Mapping'!E21</f>
        <v>-106.27357000000001</v>
      </c>
      <c r="D24" s="16" t="str">
        <f>IF('Alluvial for Mapping'!H21&lt;&gt;0,'Alluvial for Mapping'!H21,"")</f>
        <v/>
      </c>
      <c r="E24" s="15">
        <f>IF('Alluvial for Mapping'!I21&lt;&gt;0,'Alluvial for Mapping'!I21,"")</f>
        <v>10.55</v>
      </c>
      <c r="F24" s="15" t="str">
        <f>'Alluvial for Mapping'!K21&amp;" - "&amp;'Alluvial for Mapping'!L21</f>
        <v>5.35 - 10.35</v>
      </c>
    </row>
    <row r="25" spans="1:26" x14ac:dyDescent="0.2">
      <c r="A25" s="15" t="str">
        <f>'Alluvial for Mapping'!B22</f>
        <v>PAO-5n</v>
      </c>
      <c r="B25" s="15">
        <f>'Alluvial for Mapping'!D22</f>
        <v>35.873260000000002</v>
      </c>
      <c r="C25" s="15">
        <f>'Alluvial for Mapping'!E22</f>
        <v>-106.22011000000001</v>
      </c>
      <c r="D25" s="16">
        <f>IF('Alluvial for Mapping'!H22&lt;&gt;0,'Alluvial for Mapping'!H22,"")</f>
        <v>35878</v>
      </c>
      <c r="E25" s="15">
        <f>IF('Alluvial for Mapping'!I22&lt;&gt;0,'Alluvial for Mapping'!I22,"")</f>
        <v>15.28</v>
      </c>
      <c r="F25" s="15" t="str">
        <f>'Alluvial for Mapping'!K22&amp;" - "&amp;'Alluvial for Mapping'!L22</f>
        <v>7.43 - 12.43</v>
      </c>
    </row>
    <row r="26" spans="1:26" x14ac:dyDescent="0.2">
      <c r="A26" s="15" t="str">
        <f>'Alluvial for Mapping'!B23</f>
        <v>18-MW-18</v>
      </c>
      <c r="B26" s="15">
        <f>'Alluvial for Mapping'!D23</f>
        <v>35.832369999999997</v>
      </c>
      <c r="C26" s="15">
        <f>'Alluvial for Mapping'!E23</f>
        <v>-106.25166</v>
      </c>
      <c r="D26" s="16">
        <f>IF('Alluvial for Mapping'!H23&lt;&gt;0,'Alluvial for Mapping'!H23,"")</f>
        <v>34911</v>
      </c>
      <c r="E26" s="15">
        <f>IF('Alluvial for Mapping'!I23&lt;&gt;0,'Alluvial for Mapping'!I23,"")</f>
        <v>23</v>
      </c>
      <c r="F26" s="15" t="str">
        <f>'Alluvial for Mapping'!K23&amp;" - "&amp;'Alluvial for Mapping'!L23</f>
        <v>12.5 - 23</v>
      </c>
    </row>
    <row r="27" spans="1:26" x14ac:dyDescent="0.2">
      <c r="A27" s="15" t="str">
        <f>'Alluvial for Mapping'!B24</f>
        <v>PCAO-8</v>
      </c>
      <c r="B27" s="15">
        <f>'Alluvial for Mapping'!D24</f>
        <v>35.827219999999997</v>
      </c>
      <c r="C27" s="15">
        <f>'Alluvial for Mapping'!E24</f>
        <v>-106.23837</v>
      </c>
      <c r="D27" s="16">
        <f>IF('Alluvial for Mapping'!H24&lt;&gt;0,'Alluvial for Mapping'!H24,"")</f>
        <v>39601</v>
      </c>
      <c r="E27" s="15">
        <f>IF('Alluvial for Mapping'!I24&lt;&gt;0,'Alluvial for Mapping'!I24,"")</f>
        <v>25</v>
      </c>
      <c r="F27" s="15" t="str">
        <f>'Alluvial for Mapping'!K24&amp;" - "&amp;'Alluvial for Mapping'!L24</f>
        <v>9.7 - 19.7</v>
      </c>
    </row>
  </sheetData>
  <mergeCells count="3">
    <mergeCell ref="A3:F3"/>
    <mergeCell ref="A18:F18"/>
    <mergeCell ref="A22:F2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G1" workbookViewId="0">
      <selection activeCell="H1" sqref="H1"/>
    </sheetView>
  </sheetViews>
  <sheetFormatPr defaultRowHeight="15" x14ac:dyDescent="0.25"/>
  <sheetData>
    <row r="1" spans="1:29" s="1" customFormat="1" ht="63" x14ac:dyDescent="0.25">
      <c r="A1" s="2" t="s">
        <v>0</v>
      </c>
      <c r="B1" s="2" t="s">
        <v>1</v>
      </c>
      <c r="C1" s="4" t="s">
        <v>2</v>
      </c>
      <c r="D1" s="4" t="s">
        <v>3</v>
      </c>
      <c r="E1" s="4" t="s">
        <v>12</v>
      </c>
      <c r="F1" s="4" t="s">
        <v>4</v>
      </c>
      <c r="G1" s="1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1" t="s">
        <v>13</v>
      </c>
      <c r="N1" s="12" t="s">
        <v>87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98</v>
      </c>
      <c r="W1" s="12" t="s">
        <v>14</v>
      </c>
      <c r="X1" s="12" t="s">
        <v>100</v>
      </c>
      <c r="Y1" s="12" t="s">
        <v>101</v>
      </c>
      <c r="Z1" s="12" t="s">
        <v>99</v>
      </c>
      <c r="AA1" s="12" t="s">
        <v>83</v>
      </c>
      <c r="AB1" s="12" t="s">
        <v>81</v>
      </c>
      <c r="AC1" s="12" t="s">
        <v>88</v>
      </c>
    </row>
    <row r="2" spans="1:29" s="1" customFormat="1" x14ac:dyDescent="0.25"/>
    <row r="3" spans="1:29" x14ac:dyDescent="0.25">
      <c r="A3" t="s">
        <v>102</v>
      </c>
      <c r="B3" t="s">
        <v>31</v>
      </c>
      <c r="C3">
        <v>35.873609999999999</v>
      </c>
      <c r="D3">
        <v>-106.31054</v>
      </c>
      <c r="E3">
        <v>7211.22</v>
      </c>
      <c r="G3" s="24">
        <v>38954</v>
      </c>
      <c r="H3">
        <v>2.1</v>
      </c>
      <c r="I3" t="s">
        <v>47</v>
      </c>
      <c r="J3">
        <v>1.3</v>
      </c>
      <c r="K3">
        <v>1.9</v>
      </c>
      <c r="L3" t="s">
        <v>103</v>
      </c>
      <c r="N3" t="s">
        <v>85</v>
      </c>
      <c r="O3" t="s">
        <v>25</v>
      </c>
      <c r="P3" t="s">
        <v>46</v>
      </c>
      <c r="Q3" t="s">
        <v>27</v>
      </c>
      <c r="S3" t="s">
        <v>28</v>
      </c>
      <c r="T3" t="s">
        <v>50</v>
      </c>
      <c r="U3" t="s">
        <v>29</v>
      </c>
      <c r="V3">
        <v>40.299999999999997</v>
      </c>
      <c r="W3" s="13">
        <v>39324</v>
      </c>
      <c r="X3">
        <v>5.63</v>
      </c>
      <c r="Y3" s="13">
        <v>39932</v>
      </c>
      <c r="Z3">
        <v>12</v>
      </c>
      <c r="AB3" t="s">
        <v>81</v>
      </c>
      <c r="AC3" t="s">
        <v>82</v>
      </c>
    </row>
    <row r="4" spans="1:29" x14ac:dyDescent="0.25">
      <c r="A4" t="s">
        <v>104</v>
      </c>
      <c r="B4" t="s">
        <v>31</v>
      </c>
      <c r="C4">
        <v>35.865430000000003</v>
      </c>
      <c r="D4">
        <v>-106.26452</v>
      </c>
      <c r="E4">
        <v>6749.08</v>
      </c>
      <c r="G4" s="24">
        <v>38953</v>
      </c>
      <c r="H4">
        <v>15.6</v>
      </c>
      <c r="I4" t="s">
        <v>47</v>
      </c>
      <c r="J4">
        <v>10.3</v>
      </c>
      <c r="K4">
        <v>15</v>
      </c>
      <c r="L4" t="s">
        <v>105</v>
      </c>
      <c r="O4" t="s">
        <v>34</v>
      </c>
      <c r="P4" t="s">
        <v>46</v>
      </c>
      <c r="Q4" t="s">
        <v>27</v>
      </c>
      <c r="S4" t="s">
        <v>28</v>
      </c>
      <c r="T4" t="s">
        <v>40</v>
      </c>
      <c r="U4" t="s">
        <v>29</v>
      </c>
      <c r="V4">
        <v>552</v>
      </c>
      <c r="W4" s="13">
        <v>39401</v>
      </c>
      <c r="X4">
        <v>8.4</v>
      </c>
      <c r="Y4" s="13">
        <v>40310</v>
      </c>
      <c r="Z4">
        <v>18</v>
      </c>
      <c r="AB4" t="s">
        <v>81</v>
      </c>
      <c r="AC4" t="s">
        <v>82</v>
      </c>
    </row>
    <row r="5" spans="1:29" x14ac:dyDescent="0.25">
      <c r="A5" t="s">
        <v>106</v>
      </c>
      <c r="B5" t="s">
        <v>31</v>
      </c>
      <c r="C5">
        <v>35.86347</v>
      </c>
      <c r="D5">
        <v>-106.25727999999999</v>
      </c>
      <c r="E5">
        <v>6703.58</v>
      </c>
      <c r="G5" s="24">
        <v>38970</v>
      </c>
      <c r="H5">
        <v>42</v>
      </c>
      <c r="I5" t="s">
        <v>47</v>
      </c>
      <c r="J5">
        <v>37</v>
      </c>
      <c r="K5">
        <v>41.5</v>
      </c>
      <c r="L5" t="s">
        <v>107</v>
      </c>
      <c r="O5" t="s">
        <v>34</v>
      </c>
      <c r="P5" t="s">
        <v>46</v>
      </c>
      <c r="Q5" t="s">
        <v>27</v>
      </c>
      <c r="S5" t="s">
        <v>28</v>
      </c>
      <c r="T5" t="s">
        <v>40</v>
      </c>
      <c r="U5" t="s">
        <v>29</v>
      </c>
      <c r="V5">
        <v>95.2</v>
      </c>
      <c r="W5" s="13">
        <v>39580</v>
      </c>
      <c r="X5">
        <v>11.2</v>
      </c>
      <c r="Y5" s="13">
        <v>40308</v>
      </c>
      <c r="Z5">
        <v>20</v>
      </c>
      <c r="AB5" t="s">
        <v>81</v>
      </c>
      <c r="AC5" t="s">
        <v>82</v>
      </c>
    </row>
    <row r="6" spans="1:29" x14ac:dyDescent="0.25">
      <c r="A6" t="s">
        <v>108</v>
      </c>
      <c r="B6" t="s">
        <v>31</v>
      </c>
      <c r="C6">
        <v>35.863909999999997</v>
      </c>
      <c r="D6">
        <v>-106.25182</v>
      </c>
      <c r="E6">
        <v>6669.02</v>
      </c>
      <c r="G6" s="24">
        <v>38971</v>
      </c>
      <c r="H6">
        <v>64.900000000000006</v>
      </c>
      <c r="I6" t="s">
        <v>47</v>
      </c>
      <c r="J6">
        <v>55</v>
      </c>
      <c r="K6">
        <v>64.400000000000006</v>
      </c>
      <c r="L6" t="s">
        <v>109</v>
      </c>
      <c r="N6" t="s">
        <v>85</v>
      </c>
      <c r="O6" t="s">
        <v>34</v>
      </c>
      <c r="P6" t="s">
        <v>46</v>
      </c>
      <c r="Q6" t="s">
        <v>27</v>
      </c>
      <c r="S6" t="s">
        <v>28</v>
      </c>
      <c r="T6" t="s">
        <v>50</v>
      </c>
      <c r="U6" t="s">
        <v>29</v>
      </c>
      <c r="V6">
        <v>13.9</v>
      </c>
      <c r="W6" s="13">
        <v>39001</v>
      </c>
      <c r="X6">
        <v>13.7</v>
      </c>
      <c r="Y6" s="13">
        <v>40121</v>
      </c>
      <c r="Z6">
        <v>4</v>
      </c>
      <c r="AB6" t="s">
        <v>81</v>
      </c>
    </row>
    <row r="7" spans="1:29" x14ac:dyDescent="0.25">
      <c r="A7" t="s">
        <v>110</v>
      </c>
      <c r="B7" t="s">
        <v>31</v>
      </c>
      <c r="C7">
        <v>35.865780000000001</v>
      </c>
      <c r="D7">
        <v>-106.29667999999999</v>
      </c>
      <c r="E7">
        <v>7070.6</v>
      </c>
      <c r="F7" t="s">
        <v>11</v>
      </c>
      <c r="G7" s="24">
        <v>38376</v>
      </c>
      <c r="H7">
        <v>5.9</v>
      </c>
      <c r="I7" t="s">
        <v>111</v>
      </c>
      <c r="J7">
        <v>2.4</v>
      </c>
      <c r="K7">
        <v>5.4</v>
      </c>
      <c r="L7" t="s">
        <v>112</v>
      </c>
      <c r="N7" t="s">
        <v>85</v>
      </c>
      <c r="O7" t="s">
        <v>25</v>
      </c>
      <c r="P7" t="s">
        <v>86</v>
      </c>
      <c r="Q7" t="s">
        <v>27</v>
      </c>
      <c r="S7" t="s">
        <v>28</v>
      </c>
      <c r="T7" t="s">
        <v>113</v>
      </c>
      <c r="U7" t="s">
        <v>29</v>
      </c>
      <c r="V7">
        <v>17.100000000000001</v>
      </c>
      <c r="W7" s="13">
        <v>39588</v>
      </c>
      <c r="X7">
        <v>10</v>
      </c>
      <c r="Y7" s="13">
        <v>40031</v>
      </c>
      <c r="Z7">
        <v>22</v>
      </c>
      <c r="AB7" t="s">
        <v>81</v>
      </c>
      <c r="AC7" t="s">
        <v>82</v>
      </c>
    </row>
    <row r="8" spans="1:29" x14ac:dyDescent="0.25">
      <c r="A8" t="s">
        <v>114</v>
      </c>
      <c r="B8" t="s">
        <v>31</v>
      </c>
      <c r="C8">
        <v>35.865000000000002</v>
      </c>
      <c r="D8">
        <v>-106.29884</v>
      </c>
      <c r="E8">
        <v>7135.1</v>
      </c>
      <c r="F8" t="s">
        <v>11</v>
      </c>
      <c r="G8" s="24">
        <v>38388</v>
      </c>
      <c r="H8">
        <v>5.4</v>
      </c>
      <c r="I8" t="s">
        <v>115</v>
      </c>
      <c r="J8">
        <v>3.3</v>
      </c>
      <c r="K8">
        <v>5.3</v>
      </c>
      <c r="L8" t="s">
        <v>112</v>
      </c>
      <c r="N8" t="s">
        <v>85</v>
      </c>
      <c r="O8" t="s">
        <v>25</v>
      </c>
      <c r="P8" t="s">
        <v>86</v>
      </c>
      <c r="Q8" t="s">
        <v>27</v>
      </c>
      <c r="S8" t="s">
        <v>28</v>
      </c>
      <c r="T8" t="s">
        <v>113</v>
      </c>
      <c r="U8" t="s">
        <v>29</v>
      </c>
      <c r="V8">
        <v>101</v>
      </c>
      <c r="W8" s="13">
        <v>38611</v>
      </c>
      <c r="X8">
        <v>43</v>
      </c>
      <c r="Y8" s="13">
        <v>38611</v>
      </c>
      <c r="Z8">
        <v>2</v>
      </c>
      <c r="AB8" t="s">
        <v>81</v>
      </c>
    </row>
    <row r="9" spans="1:29" x14ac:dyDescent="0.25">
      <c r="A9" t="s">
        <v>116</v>
      </c>
      <c r="B9" t="s">
        <v>31</v>
      </c>
      <c r="C9">
        <v>35.865020000000001</v>
      </c>
      <c r="D9">
        <v>-106.29893</v>
      </c>
      <c r="G9" s="24">
        <v>22221</v>
      </c>
      <c r="H9">
        <v>9</v>
      </c>
      <c r="J9">
        <v>2</v>
      </c>
      <c r="K9">
        <v>9</v>
      </c>
      <c r="O9" t="s">
        <v>25</v>
      </c>
      <c r="P9" t="s">
        <v>86</v>
      </c>
      <c r="Q9" t="s">
        <v>27</v>
      </c>
      <c r="S9" t="s">
        <v>28</v>
      </c>
      <c r="U9" t="s">
        <v>29</v>
      </c>
      <c r="V9">
        <v>275</v>
      </c>
      <c r="W9" s="13">
        <v>39596</v>
      </c>
      <c r="X9">
        <v>10.6</v>
      </c>
      <c r="Y9" s="13">
        <v>40360</v>
      </c>
      <c r="Z9">
        <v>20</v>
      </c>
      <c r="AB9" t="s">
        <v>81</v>
      </c>
      <c r="AC9" t="s">
        <v>82</v>
      </c>
    </row>
    <row r="10" spans="1:29" x14ac:dyDescent="0.25">
      <c r="A10" t="s">
        <v>117</v>
      </c>
      <c r="B10" t="s">
        <v>31</v>
      </c>
      <c r="C10">
        <v>35.865299999999998</v>
      </c>
      <c r="D10">
        <v>-106.29406</v>
      </c>
      <c r="F10" t="s">
        <v>11</v>
      </c>
      <c r="G10" s="24">
        <v>24532</v>
      </c>
      <c r="H10">
        <v>12</v>
      </c>
      <c r="I10">
        <v>3</v>
      </c>
      <c r="J10">
        <v>2</v>
      </c>
      <c r="K10">
        <v>12</v>
      </c>
      <c r="O10" t="s">
        <v>25</v>
      </c>
      <c r="P10" t="s">
        <v>86</v>
      </c>
      <c r="Q10" t="s">
        <v>27</v>
      </c>
      <c r="S10" t="s">
        <v>28</v>
      </c>
      <c r="U10" t="s">
        <v>29</v>
      </c>
      <c r="V10">
        <v>14.6</v>
      </c>
      <c r="W10" s="13">
        <v>40037</v>
      </c>
      <c r="X10">
        <v>3.4</v>
      </c>
      <c r="Y10" s="13">
        <v>40211</v>
      </c>
      <c r="Z10">
        <v>17</v>
      </c>
      <c r="AB10" t="s">
        <v>81</v>
      </c>
      <c r="AC10" t="s">
        <v>82</v>
      </c>
    </row>
    <row r="11" spans="1:29" x14ac:dyDescent="0.25">
      <c r="A11" t="s">
        <v>118</v>
      </c>
      <c r="B11" t="s">
        <v>31</v>
      </c>
      <c r="C11">
        <v>35.850259999999999</v>
      </c>
      <c r="D11">
        <v>-106.2642</v>
      </c>
      <c r="E11">
        <v>6817.2</v>
      </c>
      <c r="F11" t="s">
        <v>11</v>
      </c>
      <c r="G11" s="24">
        <v>33756</v>
      </c>
      <c r="H11">
        <v>49</v>
      </c>
      <c r="I11">
        <v>2</v>
      </c>
      <c r="J11">
        <v>34</v>
      </c>
      <c r="K11">
        <v>44</v>
      </c>
      <c r="O11" t="s">
        <v>25</v>
      </c>
      <c r="P11" t="s">
        <v>84</v>
      </c>
      <c r="Q11" t="s">
        <v>27</v>
      </c>
      <c r="S11" t="s">
        <v>28</v>
      </c>
      <c r="T11" t="s">
        <v>33</v>
      </c>
      <c r="U11" t="s">
        <v>29</v>
      </c>
      <c r="V11">
        <v>50</v>
      </c>
      <c r="W11" s="13">
        <v>39590</v>
      </c>
      <c r="X11">
        <v>10</v>
      </c>
      <c r="Y11" s="13">
        <v>40392</v>
      </c>
      <c r="Z11">
        <v>33</v>
      </c>
      <c r="AB11" t="s">
        <v>81</v>
      </c>
      <c r="AC11" t="s">
        <v>82</v>
      </c>
    </row>
    <row r="12" spans="1:29" x14ac:dyDescent="0.25">
      <c r="A12" t="s">
        <v>119</v>
      </c>
      <c r="B12" t="s">
        <v>31</v>
      </c>
      <c r="C12">
        <v>35.846249999999998</v>
      </c>
      <c r="D12">
        <v>-106.26018000000001</v>
      </c>
      <c r="E12">
        <v>6771.81</v>
      </c>
      <c r="G12" s="24">
        <v>33756</v>
      </c>
      <c r="H12">
        <v>44</v>
      </c>
      <c r="J12">
        <v>29</v>
      </c>
      <c r="K12">
        <v>39</v>
      </c>
      <c r="O12" t="s">
        <v>25</v>
      </c>
      <c r="P12" t="s">
        <v>84</v>
      </c>
      <c r="Q12" t="s">
        <v>27</v>
      </c>
      <c r="S12" t="s">
        <v>28</v>
      </c>
      <c r="T12" t="s">
        <v>33</v>
      </c>
      <c r="U12" t="s">
        <v>29</v>
      </c>
      <c r="V12">
        <v>3</v>
      </c>
      <c r="W12" s="13">
        <v>39765</v>
      </c>
      <c r="X12">
        <v>2.38</v>
      </c>
      <c r="Y12" s="13">
        <v>39939</v>
      </c>
      <c r="Z12">
        <v>10</v>
      </c>
      <c r="AC12" t="s">
        <v>82</v>
      </c>
    </row>
    <row r="13" spans="1:29" x14ac:dyDescent="0.25">
      <c r="A13" t="s">
        <v>120</v>
      </c>
      <c r="B13" t="s">
        <v>31</v>
      </c>
      <c r="C13">
        <v>35.860770000000002</v>
      </c>
      <c r="D13">
        <v>-106.27133000000001</v>
      </c>
      <c r="E13">
        <v>6837.2</v>
      </c>
      <c r="F13" t="s">
        <v>11</v>
      </c>
      <c r="G13" s="24">
        <v>38284</v>
      </c>
      <c r="H13">
        <v>65</v>
      </c>
      <c r="I13" t="s">
        <v>121</v>
      </c>
      <c r="J13">
        <v>45</v>
      </c>
      <c r="K13">
        <v>60</v>
      </c>
      <c r="L13" t="s">
        <v>112</v>
      </c>
      <c r="N13" t="s">
        <v>85</v>
      </c>
      <c r="O13" t="s">
        <v>34</v>
      </c>
      <c r="P13" t="s">
        <v>84</v>
      </c>
      <c r="Q13" t="s">
        <v>27</v>
      </c>
      <c r="S13" t="s">
        <v>28</v>
      </c>
      <c r="T13" t="s">
        <v>113</v>
      </c>
      <c r="U13" t="s">
        <v>29</v>
      </c>
      <c r="V13">
        <v>2.9</v>
      </c>
      <c r="W13" s="13">
        <v>39141</v>
      </c>
      <c r="X13">
        <v>2.2999999999999998</v>
      </c>
      <c r="Y13" s="13">
        <v>39238</v>
      </c>
      <c r="Z13">
        <v>10</v>
      </c>
      <c r="AC13" t="s">
        <v>82</v>
      </c>
    </row>
    <row r="14" spans="1:29" x14ac:dyDescent="0.25">
      <c r="A14" t="s">
        <v>122</v>
      </c>
      <c r="B14" t="s">
        <v>31</v>
      </c>
      <c r="C14">
        <v>35.863819999999997</v>
      </c>
      <c r="D14">
        <v>-106.27828</v>
      </c>
      <c r="F14" t="s">
        <v>11</v>
      </c>
      <c r="G14" s="24">
        <v>33086</v>
      </c>
      <c r="H14">
        <v>33.9</v>
      </c>
      <c r="I14">
        <v>2</v>
      </c>
      <c r="J14">
        <v>8.9</v>
      </c>
      <c r="K14">
        <v>28.9</v>
      </c>
      <c r="O14" t="s">
        <v>34</v>
      </c>
      <c r="P14" t="s">
        <v>84</v>
      </c>
      <c r="Q14" t="s">
        <v>27</v>
      </c>
      <c r="S14" t="s">
        <v>28</v>
      </c>
      <c r="U14" t="s">
        <v>29</v>
      </c>
      <c r="V14">
        <v>10</v>
      </c>
      <c r="W14" s="13">
        <v>35129</v>
      </c>
      <c r="X14">
        <v>4.78</v>
      </c>
      <c r="Y14" s="13">
        <v>40365</v>
      </c>
      <c r="Z14">
        <v>38</v>
      </c>
      <c r="AB14" t="s">
        <v>81</v>
      </c>
      <c r="AC14" t="s">
        <v>82</v>
      </c>
    </row>
    <row r="15" spans="1:29" x14ac:dyDescent="0.25">
      <c r="A15" t="s">
        <v>123</v>
      </c>
      <c r="B15" t="s">
        <v>31</v>
      </c>
      <c r="C15">
        <v>35.861939999999997</v>
      </c>
      <c r="D15">
        <v>-106.27289</v>
      </c>
      <c r="F15" t="s">
        <v>11</v>
      </c>
      <c r="G15" s="24">
        <v>27089</v>
      </c>
      <c r="H15">
        <v>47</v>
      </c>
      <c r="I15">
        <v>4</v>
      </c>
      <c r="J15">
        <v>27</v>
      </c>
      <c r="K15">
        <v>47</v>
      </c>
      <c r="L15" t="s">
        <v>124</v>
      </c>
      <c r="O15" t="s">
        <v>34</v>
      </c>
      <c r="P15" t="s">
        <v>84</v>
      </c>
      <c r="Q15" t="s">
        <v>27</v>
      </c>
      <c r="S15" t="s">
        <v>28</v>
      </c>
      <c r="U15" t="s">
        <v>29</v>
      </c>
      <c r="V15">
        <v>10</v>
      </c>
      <c r="W15" s="13">
        <v>39499</v>
      </c>
      <c r="X15">
        <v>4.8099999999999996</v>
      </c>
      <c r="Y15" s="13">
        <v>40366</v>
      </c>
      <c r="Z15">
        <v>41</v>
      </c>
      <c r="AB15" t="s">
        <v>81</v>
      </c>
      <c r="AC15" t="s">
        <v>82</v>
      </c>
    </row>
    <row r="16" spans="1:29" x14ac:dyDescent="0.25">
      <c r="A16" t="s">
        <v>125</v>
      </c>
      <c r="B16" t="s">
        <v>31</v>
      </c>
      <c r="C16">
        <v>35.860370000000003</v>
      </c>
      <c r="D16">
        <v>-106.26675</v>
      </c>
      <c r="G16" s="24">
        <v>27120</v>
      </c>
      <c r="H16">
        <v>60</v>
      </c>
      <c r="J16">
        <v>35</v>
      </c>
      <c r="K16">
        <v>60</v>
      </c>
      <c r="L16" t="s">
        <v>126</v>
      </c>
      <c r="O16" t="s">
        <v>34</v>
      </c>
      <c r="P16" t="s">
        <v>84</v>
      </c>
      <c r="Q16" t="s">
        <v>27</v>
      </c>
      <c r="S16" t="s">
        <v>28</v>
      </c>
      <c r="U16" t="s">
        <v>29</v>
      </c>
      <c r="V16">
        <v>10</v>
      </c>
      <c r="W16" s="13">
        <v>39484</v>
      </c>
      <c r="X16">
        <v>3.89</v>
      </c>
      <c r="Y16" s="13">
        <v>40367</v>
      </c>
      <c r="Z16">
        <v>37</v>
      </c>
      <c r="AB16" t="s">
        <v>81</v>
      </c>
      <c r="AC16" t="s">
        <v>82</v>
      </c>
    </row>
    <row r="17" spans="1:29" x14ac:dyDescent="0.25">
      <c r="A17" t="s">
        <v>127</v>
      </c>
      <c r="B17" t="s">
        <v>31</v>
      </c>
      <c r="C17">
        <v>35.860970000000002</v>
      </c>
      <c r="D17">
        <v>-106.26497000000001</v>
      </c>
      <c r="E17">
        <v>6796.65</v>
      </c>
      <c r="G17" s="24">
        <v>32448</v>
      </c>
      <c r="H17">
        <v>74</v>
      </c>
      <c r="J17">
        <v>44</v>
      </c>
      <c r="K17">
        <v>64</v>
      </c>
      <c r="O17" t="s">
        <v>34</v>
      </c>
      <c r="P17" t="s">
        <v>84</v>
      </c>
      <c r="Q17" t="s">
        <v>27</v>
      </c>
      <c r="S17" t="s">
        <v>28</v>
      </c>
      <c r="T17" t="s">
        <v>33</v>
      </c>
      <c r="U17" t="s">
        <v>29</v>
      </c>
      <c r="V17">
        <v>10</v>
      </c>
      <c r="W17" s="13">
        <v>39484</v>
      </c>
      <c r="X17">
        <v>5.63</v>
      </c>
      <c r="Y17" s="13">
        <v>40368</v>
      </c>
      <c r="Z17">
        <v>22</v>
      </c>
      <c r="AB17" t="s">
        <v>81</v>
      </c>
      <c r="AC17" t="s">
        <v>82</v>
      </c>
    </row>
    <row r="18" spans="1:29" x14ac:dyDescent="0.25">
      <c r="A18" t="s">
        <v>128</v>
      </c>
      <c r="B18" t="s">
        <v>31</v>
      </c>
      <c r="C18">
        <v>35.872950000000003</v>
      </c>
      <c r="D18">
        <v>-106.22032</v>
      </c>
      <c r="E18">
        <v>6367.53</v>
      </c>
      <c r="F18" t="s">
        <v>11</v>
      </c>
      <c r="G18" s="24">
        <v>33100</v>
      </c>
      <c r="H18">
        <v>19.7</v>
      </c>
      <c r="I18">
        <v>2</v>
      </c>
      <c r="J18">
        <v>4.7</v>
      </c>
      <c r="K18">
        <v>14.7</v>
      </c>
      <c r="O18" t="s">
        <v>25</v>
      </c>
      <c r="P18" t="s">
        <v>36</v>
      </c>
      <c r="Q18" t="s">
        <v>27</v>
      </c>
      <c r="S18" t="s">
        <v>28</v>
      </c>
      <c r="T18" t="s">
        <v>33</v>
      </c>
      <c r="U18" t="s">
        <v>29</v>
      </c>
      <c r="V18">
        <v>10</v>
      </c>
      <c r="W18" s="13">
        <v>39463</v>
      </c>
      <c r="X18">
        <v>2.2599999999999998</v>
      </c>
      <c r="Y18" s="13">
        <v>41430</v>
      </c>
      <c r="Z18">
        <v>37</v>
      </c>
      <c r="AB18" t="s">
        <v>81</v>
      </c>
      <c r="AC18" t="s">
        <v>82</v>
      </c>
    </row>
    <row r="19" spans="1:29" x14ac:dyDescent="0.25">
      <c r="A19" t="s">
        <v>129</v>
      </c>
      <c r="B19" t="s">
        <v>31</v>
      </c>
      <c r="C19">
        <v>35.877040000000001</v>
      </c>
      <c r="D19">
        <v>-106.30271999999999</v>
      </c>
      <c r="G19" s="24">
        <v>34481</v>
      </c>
      <c r="H19">
        <v>11.25</v>
      </c>
      <c r="J19">
        <v>5.9</v>
      </c>
      <c r="K19">
        <v>10.9</v>
      </c>
      <c r="O19" t="s">
        <v>25</v>
      </c>
      <c r="P19" t="s">
        <v>36</v>
      </c>
      <c r="Q19" t="s">
        <v>27</v>
      </c>
      <c r="S19" t="s">
        <v>28</v>
      </c>
      <c r="U19" t="s">
        <v>29</v>
      </c>
      <c r="V19">
        <v>10</v>
      </c>
      <c r="W19" s="13">
        <v>40609</v>
      </c>
      <c r="X19">
        <v>10</v>
      </c>
      <c r="Y19" s="13">
        <v>40609</v>
      </c>
      <c r="Z19">
        <v>11</v>
      </c>
      <c r="AB19" t="s">
        <v>81</v>
      </c>
      <c r="AC19" t="s">
        <v>82</v>
      </c>
    </row>
    <row r="20" spans="1:29" x14ac:dyDescent="0.25">
      <c r="A20" t="s">
        <v>130</v>
      </c>
      <c r="B20" t="s">
        <v>31</v>
      </c>
      <c r="C20">
        <v>35.876550000000002</v>
      </c>
      <c r="D20">
        <v>-106.29613999999999</v>
      </c>
      <c r="E20">
        <v>6910.74</v>
      </c>
      <c r="F20" t="s">
        <v>11</v>
      </c>
      <c r="G20" s="24">
        <v>34460</v>
      </c>
      <c r="H20">
        <v>13.35</v>
      </c>
      <c r="I20" t="s">
        <v>39</v>
      </c>
      <c r="J20">
        <v>8</v>
      </c>
      <c r="K20">
        <v>13</v>
      </c>
      <c r="L20" t="s">
        <v>131</v>
      </c>
      <c r="O20" t="s">
        <v>25</v>
      </c>
      <c r="P20" t="s">
        <v>36</v>
      </c>
      <c r="Q20" t="s">
        <v>27</v>
      </c>
      <c r="S20" t="s">
        <v>28</v>
      </c>
      <c r="T20" t="s">
        <v>132</v>
      </c>
      <c r="U20" t="s">
        <v>29</v>
      </c>
      <c r="V20">
        <v>10</v>
      </c>
      <c r="W20" s="13">
        <v>40610</v>
      </c>
      <c r="X20">
        <v>10</v>
      </c>
      <c r="Y20" s="13">
        <v>40610</v>
      </c>
      <c r="Z20">
        <v>11</v>
      </c>
      <c r="AB20" t="s">
        <v>81</v>
      </c>
      <c r="AC20" t="s">
        <v>82</v>
      </c>
    </row>
    <row r="21" spans="1:29" x14ac:dyDescent="0.25">
      <c r="A21" t="s">
        <v>133</v>
      </c>
      <c r="B21" t="s">
        <v>31</v>
      </c>
      <c r="C21">
        <v>35.876350000000002</v>
      </c>
      <c r="D21">
        <v>-106.29456999999999</v>
      </c>
      <c r="E21">
        <v>6904</v>
      </c>
      <c r="G21" s="24">
        <v>34136</v>
      </c>
      <c r="H21">
        <v>23</v>
      </c>
      <c r="I21" t="s">
        <v>47</v>
      </c>
      <c r="J21">
        <v>15</v>
      </c>
      <c r="K21">
        <v>20</v>
      </c>
      <c r="L21" t="s">
        <v>134</v>
      </c>
      <c r="O21" t="s">
        <v>25</v>
      </c>
      <c r="P21" t="s">
        <v>36</v>
      </c>
      <c r="Q21" t="s">
        <v>27</v>
      </c>
      <c r="S21" t="s">
        <v>28</v>
      </c>
      <c r="T21" t="s">
        <v>135</v>
      </c>
      <c r="U21" t="s">
        <v>29</v>
      </c>
      <c r="V21">
        <v>4.8</v>
      </c>
      <c r="W21" s="13">
        <v>35599</v>
      </c>
      <c r="X21">
        <v>0.503</v>
      </c>
      <c r="Y21" s="13">
        <v>37811</v>
      </c>
      <c r="Z21">
        <v>13</v>
      </c>
      <c r="AC21" t="s">
        <v>82</v>
      </c>
    </row>
    <row r="22" spans="1:29" x14ac:dyDescent="0.25">
      <c r="A22" t="s">
        <v>136</v>
      </c>
      <c r="B22" t="s">
        <v>31</v>
      </c>
      <c r="C22">
        <v>35.875520000000002</v>
      </c>
      <c r="D22">
        <v>-106.2872</v>
      </c>
      <c r="E22">
        <v>6836.24</v>
      </c>
      <c r="F22" t="s">
        <v>11</v>
      </c>
      <c r="G22" s="24">
        <v>24139</v>
      </c>
      <c r="H22">
        <v>28</v>
      </c>
      <c r="I22" t="s">
        <v>137</v>
      </c>
      <c r="J22">
        <v>8</v>
      </c>
      <c r="K22">
        <v>28</v>
      </c>
      <c r="O22" t="s">
        <v>35</v>
      </c>
      <c r="P22" t="s">
        <v>36</v>
      </c>
      <c r="Q22" t="s">
        <v>27</v>
      </c>
      <c r="S22" t="s">
        <v>28</v>
      </c>
      <c r="T22" t="s">
        <v>132</v>
      </c>
      <c r="U22" t="s">
        <v>29</v>
      </c>
      <c r="V22">
        <v>17</v>
      </c>
      <c r="W22" s="13">
        <v>37473</v>
      </c>
      <c r="X22">
        <v>5.22</v>
      </c>
      <c r="Y22" s="13">
        <v>40010</v>
      </c>
      <c r="Z22">
        <v>20</v>
      </c>
      <c r="AB22" t="s">
        <v>81</v>
      </c>
      <c r="AC22" t="s">
        <v>82</v>
      </c>
    </row>
    <row r="23" spans="1:29" x14ac:dyDescent="0.25">
      <c r="A23" t="s">
        <v>138</v>
      </c>
      <c r="B23" t="s">
        <v>31</v>
      </c>
      <c r="C23">
        <v>35.871679999999998</v>
      </c>
      <c r="D23">
        <v>-106.26463</v>
      </c>
      <c r="E23">
        <v>6658.01</v>
      </c>
      <c r="F23" t="s">
        <v>11</v>
      </c>
      <c r="G23" s="24">
        <v>35144</v>
      </c>
      <c r="H23">
        <v>30.82</v>
      </c>
      <c r="I23" t="s">
        <v>39</v>
      </c>
      <c r="J23">
        <v>10.47</v>
      </c>
      <c r="K23">
        <v>25.47</v>
      </c>
      <c r="O23" t="s">
        <v>35</v>
      </c>
      <c r="P23" t="s">
        <v>36</v>
      </c>
      <c r="Q23" t="s">
        <v>27</v>
      </c>
      <c r="S23" t="s">
        <v>28</v>
      </c>
      <c r="T23" t="s">
        <v>132</v>
      </c>
      <c r="U23" t="s">
        <v>29</v>
      </c>
      <c r="V23">
        <v>10.8</v>
      </c>
      <c r="W23" s="13">
        <v>39687</v>
      </c>
      <c r="X23">
        <v>10</v>
      </c>
      <c r="Y23" s="13">
        <v>40010</v>
      </c>
      <c r="Z23">
        <v>30</v>
      </c>
      <c r="AB23" t="s">
        <v>81</v>
      </c>
      <c r="AC23" t="s">
        <v>82</v>
      </c>
    </row>
    <row r="24" spans="1:29" x14ac:dyDescent="0.25">
      <c r="A24" t="s">
        <v>139</v>
      </c>
      <c r="B24" t="s">
        <v>31</v>
      </c>
      <c r="C24">
        <v>35.873159999999999</v>
      </c>
      <c r="D24">
        <v>-106.25948</v>
      </c>
      <c r="G24" s="24">
        <v>24139</v>
      </c>
      <c r="H24">
        <v>32</v>
      </c>
      <c r="J24">
        <v>7</v>
      </c>
      <c r="K24">
        <v>32</v>
      </c>
      <c r="O24" t="s">
        <v>35</v>
      </c>
      <c r="P24" t="s">
        <v>36</v>
      </c>
      <c r="Q24" t="s">
        <v>27</v>
      </c>
      <c r="S24" t="s">
        <v>28</v>
      </c>
      <c r="U24" t="s">
        <v>29</v>
      </c>
      <c r="V24">
        <v>7</v>
      </c>
      <c r="W24" s="13">
        <v>35382</v>
      </c>
      <c r="X24">
        <v>2.61</v>
      </c>
      <c r="Y24" s="13">
        <v>40009</v>
      </c>
      <c r="Z24">
        <v>28</v>
      </c>
      <c r="AC24" t="s">
        <v>82</v>
      </c>
    </row>
    <row r="25" spans="1:29" x14ac:dyDescent="0.25">
      <c r="A25" t="s">
        <v>140</v>
      </c>
      <c r="B25" t="s">
        <v>31</v>
      </c>
      <c r="C25">
        <v>35.872160000000001</v>
      </c>
      <c r="D25">
        <v>-106.24887</v>
      </c>
      <c r="E25">
        <v>6548</v>
      </c>
      <c r="F25" t="s">
        <v>11</v>
      </c>
      <c r="G25" s="24">
        <v>24139</v>
      </c>
      <c r="H25">
        <v>24</v>
      </c>
      <c r="I25" t="s">
        <v>137</v>
      </c>
      <c r="J25">
        <v>14</v>
      </c>
      <c r="K25">
        <v>24</v>
      </c>
      <c r="L25" t="s">
        <v>141</v>
      </c>
      <c r="N25" t="s">
        <v>85</v>
      </c>
      <c r="O25" t="s">
        <v>35</v>
      </c>
      <c r="P25" t="s">
        <v>36</v>
      </c>
      <c r="Q25" t="s">
        <v>27</v>
      </c>
      <c r="S25" t="s">
        <v>28</v>
      </c>
      <c r="T25" t="s">
        <v>113</v>
      </c>
      <c r="U25" t="s">
        <v>29</v>
      </c>
      <c r="V25">
        <v>5</v>
      </c>
      <c r="W25" s="13">
        <v>35275</v>
      </c>
      <c r="X25">
        <v>0.68700000000000006</v>
      </c>
      <c r="Y25" s="13">
        <v>36986</v>
      </c>
      <c r="Z25">
        <v>8</v>
      </c>
      <c r="AC25" t="s">
        <v>82</v>
      </c>
    </row>
    <row r="26" spans="1:29" x14ac:dyDescent="0.25">
      <c r="A26" t="s">
        <v>142</v>
      </c>
      <c r="B26" t="s">
        <v>31</v>
      </c>
      <c r="C26">
        <v>35.870359999999998</v>
      </c>
      <c r="D26">
        <v>-106.23943</v>
      </c>
      <c r="G26" s="24">
        <v>32813</v>
      </c>
      <c r="H26">
        <v>23.3</v>
      </c>
      <c r="J26">
        <v>13.3</v>
      </c>
      <c r="K26">
        <v>23.3</v>
      </c>
      <c r="O26" t="s">
        <v>35</v>
      </c>
      <c r="P26" t="s">
        <v>36</v>
      </c>
      <c r="Q26" t="s">
        <v>27</v>
      </c>
      <c r="S26" t="s">
        <v>28</v>
      </c>
      <c r="U26" t="s">
        <v>29</v>
      </c>
      <c r="V26">
        <v>10</v>
      </c>
      <c r="W26" s="13">
        <v>40008</v>
      </c>
      <c r="X26">
        <v>10</v>
      </c>
      <c r="Y26" s="13">
        <v>40008</v>
      </c>
      <c r="Z26">
        <v>20</v>
      </c>
      <c r="AB26" t="s">
        <v>81</v>
      </c>
      <c r="AC26" t="s">
        <v>82</v>
      </c>
    </row>
    <row r="27" spans="1:29" x14ac:dyDescent="0.25">
      <c r="A27" t="s">
        <v>143</v>
      </c>
      <c r="B27" t="s">
        <v>31</v>
      </c>
      <c r="C27">
        <v>35.878830000000001</v>
      </c>
      <c r="D27">
        <v>-106.3353</v>
      </c>
      <c r="E27">
        <v>7323.59</v>
      </c>
      <c r="F27" t="s">
        <v>11</v>
      </c>
      <c r="G27" s="24">
        <v>34452</v>
      </c>
      <c r="H27">
        <v>27.2</v>
      </c>
      <c r="I27" t="s">
        <v>39</v>
      </c>
      <c r="J27">
        <v>11.84</v>
      </c>
      <c r="K27">
        <v>26.84</v>
      </c>
      <c r="L27" t="s">
        <v>144</v>
      </c>
      <c r="O27" t="s">
        <v>25</v>
      </c>
      <c r="P27" t="s">
        <v>36</v>
      </c>
      <c r="Q27" t="s">
        <v>27</v>
      </c>
      <c r="S27" t="s">
        <v>28</v>
      </c>
      <c r="T27" t="s">
        <v>132</v>
      </c>
      <c r="U27" t="s">
        <v>29</v>
      </c>
      <c r="V27">
        <v>10</v>
      </c>
      <c r="W27" s="13">
        <v>40008</v>
      </c>
      <c r="X27">
        <v>10</v>
      </c>
      <c r="Y27" s="13">
        <v>40609</v>
      </c>
      <c r="Z27">
        <v>36</v>
      </c>
      <c r="AB27" t="s">
        <v>81</v>
      </c>
      <c r="AC27" t="s">
        <v>82</v>
      </c>
    </row>
    <row r="28" spans="1:29" x14ac:dyDescent="0.25">
      <c r="A28" t="s">
        <v>145</v>
      </c>
      <c r="B28" t="s">
        <v>31</v>
      </c>
      <c r="C28">
        <v>35.879060000000003</v>
      </c>
      <c r="D28">
        <v>-106.31164</v>
      </c>
      <c r="E28">
        <v>7049.98</v>
      </c>
      <c r="F28" t="s">
        <v>11</v>
      </c>
      <c r="G28" s="24">
        <v>25781</v>
      </c>
      <c r="H28">
        <v>13</v>
      </c>
      <c r="I28" t="s">
        <v>137</v>
      </c>
      <c r="J28">
        <v>3</v>
      </c>
      <c r="K28">
        <v>13</v>
      </c>
      <c r="N28" t="s">
        <v>85</v>
      </c>
      <c r="O28" t="s">
        <v>25</v>
      </c>
      <c r="P28" t="s">
        <v>36</v>
      </c>
      <c r="Q28" t="s">
        <v>27</v>
      </c>
      <c r="S28" t="s">
        <v>28</v>
      </c>
      <c r="T28" t="s">
        <v>113</v>
      </c>
      <c r="U28" t="s">
        <v>29</v>
      </c>
      <c r="V28">
        <v>6.5</v>
      </c>
      <c r="W28" s="13">
        <v>35256</v>
      </c>
      <c r="X28">
        <v>1</v>
      </c>
      <c r="Y28" s="13">
        <v>38477</v>
      </c>
      <c r="Z28">
        <v>24</v>
      </c>
      <c r="AC28" t="s">
        <v>82</v>
      </c>
    </row>
    <row r="29" spans="1:29" x14ac:dyDescent="0.25">
      <c r="A29" t="s">
        <v>146</v>
      </c>
      <c r="B29" t="s">
        <v>31</v>
      </c>
      <c r="C29">
        <v>35.877650000000003</v>
      </c>
      <c r="D29">
        <v>-106.27161</v>
      </c>
      <c r="E29">
        <v>7026.72</v>
      </c>
      <c r="H29">
        <v>10.47</v>
      </c>
      <c r="I29" t="s">
        <v>39</v>
      </c>
      <c r="J29">
        <v>5.27</v>
      </c>
      <c r="K29">
        <v>10.27</v>
      </c>
      <c r="L29" t="s">
        <v>147</v>
      </c>
      <c r="O29" t="s">
        <v>25</v>
      </c>
      <c r="P29" t="s">
        <v>36</v>
      </c>
      <c r="Q29" t="s">
        <v>27</v>
      </c>
      <c r="S29" t="s">
        <v>28</v>
      </c>
      <c r="T29" t="s">
        <v>40</v>
      </c>
      <c r="U29" t="s">
        <v>29</v>
      </c>
      <c r="V29">
        <v>10</v>
      </c>
      <c r="W29" s="13">
        <v>35768</v>
      </c>
      <c r="X29">
        <v>4.2</v>
      </c>
      <c r="Y29" s="13">
        <v>36042</v>
      </c>
      <c r="Z29">
        <v>2</v>
      </c>
      <c r="AB29" t="s">
        <v>81</v>
      </c>
    </row>
    <row r="30" spans="1:29" x14ac:dyDescent="0.25">
      <c r="A30" t="s">
        <v>148</v>
      </c>
      <c r="B30" t="s">
        <v>31</v>
      </c>
      <c r="C30">
        <v>35.878660000000004</v>
      </c>
      <c r="D30">
        <v>-106.23085</v>
      </c>
      <c r="E30">
        <v>6437.37</v>
      </c>
      <c r="F30" t="s">
        <v>31</v>
      </c>
      <c r="G30" s="24">
        <v>35635</v>
      </c>
      <c r="H30">
        <v>9.82</v>
      </c>
      <c r="I30">
        <v>6440.77</v>
      </c>
      <c r="J30">
        <v>1.97</v>
      </c>
      <c r="K30">
        <v>6.97</v>
      </c>
      <c r="L30" t="s">
        <v>149</v>
      </c>
      <c r="N30" t="s">
        <v>85</v>
      </c>
      <c r="O30" t="s">
        <v>25</v>
      </c>
      <c r="P30" t="s">
        <v>36</v>
      </c>
      <c r="Q30" t="s">
        <v>27</v>
      </c>
      <c r="S30" t="s">
        <v>28</v>
      </c>
      <c r="T30" t="s">
        <v>113</v>
      </c>
      <c r="U30" t="s">
        <v>29</v>
      </c>
      <c r="V30">
        <v>7.04</v>
      </c>
      <c r="W30" s="13">
        <v>40014</v>
      </c>
      <c r="X30">
        <v>7.04</v>
      </c>
      <c r="Y30" s="13">
        <v>40014</v>
      </c>
      <c r="Z30">
        <v>28</v>
      </c>
      <c r="AC30" t="s">
        <v>82</v>
      </c>
    </row>
    <row r="31" spans="1:29" x14ac:dyDescent="0.25">
      <c r="A31" t="s">
        <v>150</v>
      </c>
      <c r="B31" t="s">
        <v>31</v>
      </c>
      <c r="C31">
        <v>35.844259999999998</v>
      </c>
      <c r="D31">
        <v>-106.27114</v>
      </c>
      <c r="E31">
        <v>6776.45</v>
      </c>
      <c r="F31" t="s">
        <v>11</v>
      </c>
      <c r="G31" s="24">
        <v>34578</v>
      </c>
      <c r="H31">
        <v>35</v>
      </c>
      <c r="I31" t="s">
        <v>47</v>
      </c>
      <c r="J31">
        <v>10</v>
      </c>
      <c r="K31">
        <v>35</v>
      </c>
      <c r="N31" t="s">
        <v>85</v>
      </c>
      <c r="O31" t="s">
        <v>25</v>
      </c>
      <c r="P31" t="s">
        <v>26</v>
      </c>
      <c r="Q31" t="s">
        <v>27</v>
      </c>
      <c r="S31" t="s">
        <v>28</v>
      </c>
      <c r="T31" t="s">
        <v>113</v>
      </c>
      <c r="U31" t="s">
        <v>29</v>
      </c>
      <c r="V31">
        <v>10</v>
      </c>
      <c r="W31" s="13">
        <v>39511</v>
      </c>
      <c r="X31">
        <v>2.82</v>
      </c>
      <c r="Y31" s="13">
        <v>40385</v>
      </c>
      <c r="Z31">
        <v>30</v>
      </c>
      <c r="AB31" t="s">
        <v>81</v>
      </c>
      <c r="AC31" t="s">
        <v>82</v>
      </c>
    </row>
    <row r="32" spans="1:29" x14ac:dyDescent="0.25">
      <c r="A32" t="s">
        <v>151</v>
      </c>
      <c r="B32" t="s">
        <v>31</v>
      </c>
      <c r="C32">
        <v>35.840310000000002</v>
      </c>
      <c r="D32">
        <v>-106.2649</v>
      </c>
      <c r="E32">
        <v>6740.13</v>
      </c>
      <c r="F32" t="s">
        <v>11</v>
      </c>
      <c r="H32">
        <v>47</v>
      </c>
      <c r="I32" t="s">
        <v>47</v>
      </c>
      <c r="J32">
        <v>27</v>
      </c>
      <c r="K32">
        <v>47</v>
      </c>
      <c r="N32" t="s">
        <v>85</v>
      </c>
      <c r="O32" t="s">
        <v>32</v>
      </c>
      <c r="P32" t="s">
        <v>26</v>
      </c>
      <c r="Q32" t="s">
        <v>27</v>
      </c>
      <c r="S32" t="s">
        <v>28</v>
      </c>
      <c r="T32" t="s">
        <v>113</v>
      </c>
      <c r="U32" t="s">
        <v>29</v>
      </c>
      <c r="V32">
        <v>10.9</v>
      </c>
      <c r="W32" s="13">
        <v>39169</v>
      </c>
      <c r="X32">
        <v>3.27</v>
      </c>
      <c r="Y32" s="13">
        <v>40389</v>
      </c>
      <c r="Z32">
        <v>28</v>
      </c>
      <c r="AB32" t="s">
        <v>81</v>
      </c>
      <c r="AC32" t="s">
        <v>82</v>
      </c>
    </row>
    <row r="33" spans="1:29" x14ac:dyDescent="0.25">
      <c r="A33" t="s">
        <v>152</v>
      </c>
      <c r="B33" t="s">
        <v>31</v>
      </c>
      <c r="C33">
        <v>35.838990000000003</v>
      </c>
      <c r="D33">
        <v>-106.26924</v>
      </c>
      <c r="E33">
        <v>6747.79</v>
      </c>
      <c r="F33" t="s">
        <v>11</v>
      </c>
      <c r="G33" s="24">
        <v>34550</v>
      </c>
      <c r="H33">
        <v>37.9</v>
      </c>
      <c r="I33" t="s">
        <v>47</v>
      </c>
      <c r="J33">
        <v>8</v>
      </c>
      <c r="K33">
        <v>38</v>
      </c>
      <c r="N33" t="s">
        <v>85</v>
      </c>
      <c r="O33" t="s">
        <v>25</v>
      </c>
      <c r="P33" t="s">
        <v>26</v>
      </c>
      <c r="Q33" t="s">
        <v>27</v>
      </c>
      <c r="S33" t="s">
        <v>28</v>
      </c>
      <c r="T33" t="s">
        <v>113</v>
      </c>
      <c r="U33" t="s">
        <v>29</v>
      </c>
      <c r="V33">
        <v>10</v>
      </c>
      <c r="W33" s="13">
        <v>39510</v>
      </c>
      <c r="X33">
        <v>10</v>
      </c>
      <c r="Y33" s="13">
        <v>40388</v>
      </c>
      <c r="Z33">
        <v>28</v>
      </c>
      <c r="AB33" t="s">
        <v>81</v>
      </c>
      <c r="AC33" t="s">
        <v>82</v>
      </c>
    </row>
    <row r="34" spans="1:29" x14ac:dyDescent="0.25">
      <c r="A34" t="s">
        <v>153</v>
      </c>
      <c r="B34" t="s">
        <v>31</v>
      </c>
      <c r="C34">
        <v>35.839640000000003</v>
      </c>
      <c r="D34">
        <v>-106.26506999999999</v>
      </c>
      <c r="E34">
        <v>6732.91</v>
      </c>
      <c r="F34" t="s">
        <v>11</v>
      </c>
      <c r="G34" s="24">
        <v>34536</v>
      </c>
      <c r="H34">
        <v>21</v>
      </c>
      <c r="I34" t="s">
        <v>47</v>
      </c>
      <c r="J34">
        <v>6</v>
      </c>
      <c r="K34">
        <v>21</v>
      </c>
      <c r="L34" t="s">
        <v>92</v>
      </c>
      <c r="N34" t="s">
        <v>85</v>
      </c>
      <c r="O34" t="s">
        <v>25</v>
      </c>
      <c r="P34" t="s">
        <v>26</v>
      </c>
      <c r="Q34" t="s">
        <v>27</v>
      </c>
      <c r="S34" t="s">
        <v>28</v>
      </c>
      <c r="T34" t="s">
        <v>113</v>
      </c>
      <c r="U34" t="s">
        <v>29</v>
      </c>
      <c r="V34">
        <v>10</v>
      </c>
      <c r="W34" s="13">
        <v>39434</v>
      </c>
      <c r="X34">
        <v>10</v>
      </c>
      <c r="Y34" s="13">
        <v>40393</v>
      </c>
      <c r="Z34">
        <v>28</v>
      </c>
      <c r="AB34" t="s">
        <v>81</v>
      </c>
      <c r="AC34" t="s">
        <v>82</v>
      </c>
    </row>
    <row r="35" spans="1:29" x14ac:dyDescent="0.25">
      <c r="A35" t="s">
        <v>154</v>
      </c>
      <c r="B35" t="s">
        <v>31</v>
      </c>
      <c r="C35">
        <v>35.839149999999997</v>
      </c>
      <c r="D35">
        <v>-106.27238</v>
      </c>
      <c r="E35">
        <v>6759.4350000000004</v>
      </c>
      <c r="F35" t="s">
        <v>11</v>
      </c>
      <c r="G35" s="24">
        <v>39603</v>
      </c>
      <c r="H35">
        <v>30</v>
      </c>
      <c r="I35" t="s">
        <v>39</v>
      </c>
      <c r="J35">
        <v>14.7</v>
      </c>
      <c r="K35">
        <v>24.7</v>
      </c>
      <c r="L35" t="s">
        <v>94</v>
      </c>
      <c r="N35" t="s">
        <v>85</v>
      </c>
      <c r="O35" t="s">
        <v>25</v>
      </c>
      <c r="P35" t="s">
        <v>26</v>
      </c>
      <c r="Q35" t="s">
        <v>27</v>
      </c>
      <c r="S35" t="s">
        <v>28</v>
      </c>
      <c r="T35" t="s">
        <v>113</v>
      </c>
      <c r="U35" t="s">
        <v>29</v>
      </c>
      <c r="V35">
        <v>10</v>
      </c>
      <c r="W35" s="13">
        <v>39622</v>
      </c>
      <c r="X35">
        <v>10</v>
      </c>
      <c r="Y35" s="13">
        <v>40660</v>
      </c>
      <c r="Z35">
        <v>18</v>
      </c>
      <c r="AB35" t="s">
        <v>81</v>
      </c>
      <c r="AC35" t="s">
        <v>82</v>
      </c>
    </row>
    <row r="36" spans="1:29" x14ac:dyDescent="0.25">
      <c r="A36" t="s">
        <v>155</v>
      </c>
      <c r="B36" t="s">
        <v>31</v>
      </c>
      <c r="C36">
        <v>35.853529999999999</v>
      </c>
      <c r="D36">
        <v>-106.29474</v>
      </c>
      <c r="E36">
        <v>6943.29</v>
      </c>
      <c r="F36" t="s">
        <v>11</v>
      </c>
      <c r="G36" s="24">
        <v>39571</v>
      </c>
      <c r="H36">
        <v>30</v>
      </c>
      <c r="I36" t="s">
        <v>39</v>
      </c>
      <c r="J36">
        <v>14.7</v>
      </c>
      <c r="K36">
        <v>24.7</v>
      </c>
      <c r="L36" t="s">
        <v>94</v>
      </c>
      <c r="N36" t="s">
        <v>85</v>
      </c>
      <c r="O36" t="s">
        <v>25</v>
      </c>
      <c r="P36" t="s">
        <v>26</v>
      </c>
      <c r="Q36" t="s">
        <v>27</v>
      </c>
      <c r="S36" t="s">
        <v>28</v>
      </c>
      <c r="T36" t="s">
        <v>113</v>
      </c>
      <c r="U36" t="s">
        <v>29</v>
      </c>
      <c r="V36">
        <v>10</v>
      </c>
      <c r="W36" s="13">
        <v>39608</v>
      </c>
      <c r="X36">
        <v>10</v>
      </c>
      <c r="Y36" s="13">
        <v>40469</v>
      </c>
      <c r="Z36">
        <v>14</v>
      </c>
      <c r="AB36" t="s">
        <v>81</v>
      </c>
      <c r="AC36" t="s">
        <v>82</v>
      </c>
    </row>
    <row r="37" spans="1:29" x14ac:dyDescent="0.25">
      <c r="A37" t="s">
        <v>156</v>
      </c>
      <c r="B37" t="s">
        <v>31</v>
      </c>
      <c r="C37">
        <v>35.853360000000002</v>
      </c>
      <c r="D37">
        <v>-106.29322000000001</v>
      </c>
      <c r="E37">
        <v>6921.4</v>
      </c>
      <c r="F37" t="s">
        <v>11</v>
      </c>
      <c r="G37" s="24">
        <v>39604</v>
      </c>
      <c r="H37">
        <v>20</v>
      </c>
      <c r="I37" t="s">
        <v>39</v>
      </c>
      <c r="J37">
        <v>8</v>
      </c>
      <c r="K37">
        <v>15</v>
      </c>
      <c r="L37" t="s">
        <v>94</v>
      </c>
      <c r="N37" t="s">
        <v>85</v>
      </c>
      <c r="O37" t="s">
        <v>25</v>
      </c>
      <c r="P37" t="s">
        <v>26</v>
      </c>
      <c r="Q37" t="s">
        <v>27</v>
      </c>
      <c r="S37" t="s">
        <v>28</v>
      </c>
      <c r="T37" t="s">
        <v>113</v>
      </c>
      <c r="U37" t="s">
        <v>29</v>
      </c>
      <c r="V37">
        <v>10</v>
      </c>
      <c r="W37" s="13">
        <v>40333</v>
      </c>
      <c r="X37">
        <v>2.68</v>
      </c>
      <c r="Y37" s="13">
        <v>40333</v>
      </c>
      <c r="Z37">
        <v>4</v>
      </c>
      <c r="AB37" t="s">
        <v>81</v>
      </c>
    </row>
    <row r="38" spans="1:29" x14ac:dyDescent="0.25">
      <c r="A38" t="s">
        <v>157</v>
      </c>
      <c r="B38" t="s">
        <v>31</v>
      </c>
      <c r="C38">
        <v>35.83869</v>
      </c>
      <c r="D38">
        <v>-106.26174</v>
      </c>
      <c r="E38">
        <v>6711.97</v>
      </c>
      <c r="F38" t="s">
        <v>11</v>
      </c>
      <c r="G38" s="24">
        <v>39598</v>
      </c>
      <c r="H38">
        <v>25</v>
      </c>
      <c r="I38" t="s">
        <v>39</v>
      </c>
      <c r="J38">
        <v>9.6999999999999993</v>
      </c>
      <c r="K38">
        <v>19.7</v>
      </c>
      <c r="L38" t="s">
        <v>94</v>
      </c>
      <c r="N38" t="s">
        <v>85</v>
      </c>
      <c r="O38" t="s">
        <v>32</v>
      </c>
      <c r="P38" t="s">
        <v>26</v>
      </c>
      <c r="Q38" t="s">
        <v>27</v>
      </c>
      <c r="S38" t="s">
        <v>28</v>
      </c>
      <c r="T38" t="s">
        <v>113</v>
      </c>
      <c r="U38" t="s">
        <v>29</v>
      </c>
      <c r="V38">
        <v>10</v>
      </c>
      <c r="W38" s="13">
        <v>39621</v>
      </c>
      <c r="X38">
        <v>10</v>
      </c>
      <c r="Y38" s="13">
        <v>40471</v>
      </c>
      <c r="Z38">
        <v>18</v>
      </c>
      <c r="AB38" t="s">
        <v>81</v>
      </c>
      <c r="AC38" t="s">
        <v>82</v>
      </c>
    </row>
    <row r="39" spans="1:29" x14ac:dyDescent="0.25">
      <c r="A39" t="s">
        <v>158</v>
      </c>
      <c r="B39" t="s">
        <v>31</v>
      </c>
      <c r="C39">
        <v>35.838500000000003</v>
      </c>
      <c r="D39">
        <v>-106.26205</v>
      </c>
      <c r="E39">
        <v>6713.39</v>
      </c>
      <c r="F39" t="s">
        <v>11</v>
      </c>
      <c r="G39" s="24">
        <v>39595</v>
      </c>
      <c r="H39">
        <v>25</v>
      </c>
      <c r="I39" t="s">
        <v>39</v>
      </c>
      <c r="J39">
        <v>10</v>
      </c>
      <c r="K39">
        <v>20</v>
      </c>
      <c r="L39" t="s">
        <v>94</v>
      </c>
      <c r="N39" t="s">
        <v>85</v>
      </c>
      <c r="O39" t="s">
        <v>32</v>
      </c>
      <c r="P39" t="s">
        <v>26</v>
      </c>
      <c r="Q39" t="s">
        <v>27</v>
      </c>
      <c r="S39" t="s">
        <v>28</v>
      </c>
      <c r="T39" t="s">
        <v>113</v>
      </c>
      <c r="U39" t="s">
        <v>29</v>
      </c>
      <c r="V39">
        <v>10</v>
      </c>
      <c r="W39" s="13">
        <v>39624</v>
      </c>
      <c r="X39">
        <v>10</v>
      </c>
      <c r="Y39" s="13">
        <v>40472</v>
      </c>
      <c r="Z39">
        <v>14</v>
      </c>
      <c r="AB39" t="s">
        <v>81</v>
      </c>
      <c r="AC39" t="s">
        <v>82</v>
      </c>
    </row>
    <row r="40" spans="1:29" x14ac:dyDescent="0.25">
      <c r="A40" t="s">
        <v>159</v>
      </c>
      <c r="B40" t="s">
        <v>31</v>
      </c>
      <c r="C40">
        <v>35.838099999999997</v>
      </c>
      <c r="D40">
        <v>-106.26251999999999</v>
      </c>
      <c r="E40">
        <v>6714.57</v>
      </c>
      <c r="F40" t="s">
        <v>11</v>
      </c>
      <c r="G40" s="24">
        <v>39584</v>
      </c>
      <c r="H40">
        <v>25</v>
      </c>
      <c r="I40" t="s">
        <v>39</v>
      </c>
      <c r="J40">
        <v>9.6999999999999993</v>
      </c>
      <c r="K40">
        <v>19.7</v>
      </c>
      <c r="L40" t="s">
        <v>94</v>
      </c>
      <c r="N40" t="s">
        <v>85</v>
      </c>
      <c r="O40" t="s">
        <v>25</v>
      </c>
      <c r="P40" t="s">
        <v>26</v>
      </c>
      <c r="Q40" t="s">
        <v>27</v>
      </c>
      <c r="S40" t="s">
        <v>28</v>
      </c>
      <c r="T40" t="s">
        <v>113</v>
      </c>
      <c r="U40" t="s">
        <v>29</v>
      </c>
      <c r="V40">
        <v>10</v>
      </c>
      <c r="W40" s="13">
        <v>39621</v>
      </c>
      <c r="X40">
        <v>2.2799999999999998</v>
      </c>
      <c r="Y40" s="13">
        <v>40654</v>
      </c>
      <c r="Z40">
        <v>20</v>
      </c>
      <c r="AB40" t="s">
        <v>81</v>
      </c>
      <c r="AC40" t="s">
        <v>82</v>
      </c>
    </row>
    <row r="41" spans="1:29" x14ac:dyDescent="0.25">
      <c r="A41" t="s">
        <v>160</v>
      </c>
      <c r="B41" t="s">
        <v>31</v>
      </c>
      <c r="C41">
        <v>35.826140000000002</v>
      </c>
      <c r="D41">
        <v>-106.23271</v>
      </c>
      <c r="E41">
        <v>6558.6</v>
      </c>
      <c r="F41" t="s">
        <v>11</v>
      </c>
      <c r="G41" s="24">
        <v>39611</v>
      </c>
      <c r="H41">
        <v>21</v>
      </c>
      <c r="I41" t="s">
        <v>39</v>
      </c>
      <c r="J41">
        <v>6</v>
      </c>
      <c r="K41">
        <v>16</v>
      </c>
      <c r="L41" t="s">
        <v>94</v>
      </c>
      <c r="N41" t="s">
        <v>85</v>
      </c>
      <c r="O41" t="s">
        <v>32</v>
      </c>
      <c r="P41" t="s">
        <v>26</v>
      </c>
      <c r="Q41" t="s">
        <v>27</v>
      </c>
      <c r="S41" t="s">
        <v>28</v>
      </c>
      <c r="T41" t="s">
        <v>113</v>
      </c>
      <c r="U41" t="s">
        <v>29</v>
      </c>
      <c r="V41">
        <v>10</v>
      </c>
      <c r="W41" s="13">
        <v>39624</v>
      </c>
      <c r="X41">
        <v>10</v>
      </c>
      <c r="Y41" s="13">
        <v>40332</v>
      </c>
      <c r="Z41">
        <v>6</v>
      </c>
      <c r="AB41" t="s">
        <v>81</v>
      </c>
      <c r="AC41" t="s">
        <v>82</v>
      </c>
    </row>
    <row r="42" spans="1:29" x14ac:dyDescent="0.25">
      <c r="A42" t="s">
        <v>161</v>
      </c>
      <c r="B42" t="s">
        <v>31</v>
      </c>
      <c r="C42">
        <v>35.837159999999997</v>
      </c>
      <c r="D42">
        <v>-106.25843</v>
      </c>
      <c r="E42">
        <v>6687</v>
      </c>
      <c r="G42" s="24">
        <v>31228</v>
      </c>
      <c r="H42">
        <v>12</v>
      </c>
      <c r="J42">
        <v>4</v>
      </c>
      <c r="K42">
        <v>12</v>
      </c>
      <c r="O42" t="s">
        <v>32</v>
      </c>
      <c r="P42" t="s">
        <v>26</v>
      </c>
      <c r="Q42" t="s">
        <v>27</v>
      </c>
      <c r="S42" t="s">
        <v>28</v>
      </c>
      <c r="T42" t="s">
        <v>33</v>
      </c>
      <c r="U42" t="s">
        <v>29</v>
      </c>
      <c r="V42">
        <v>3</v>
      </c>
      <c r="W42" s="13">
        <v>36245</v>
      </c>
      <c r="X42">
        <v>1.1000000000000001</v>
      </c>
      <c r="Y42" s="13">
        <v>38588</v>
      </c>
      <c r="Z42">
        <v>9</v>
      </c>
      <c r="AC42" t="s">
        <v>82</v>
      </c>
    </row>
    <row r="43" spans="1:29" x14ac:dyDescent="0.25">
      <c r="A43" t="s">
        <v>162</v>
      </c>
      <c r="B43" t="s">
        <v>31</v>
      </c>
      <c r="C43">
        <v>35.830159999999999</v>
      </c>
      <c r="D43">
        <v>-106.24567</v>
      </c>
      <c r="E43">
        <v>6618.3</v>
      </c>
      <c r="G43" s="24">
        <v>31228</v>
      </c>
      <c r="H43">
        <v>9.5</v>
      </c>
      <c r="J43">
        <v>1.5</v>
      </c>
      <c r="K43">
        <v>9.5</v>
      </c>
      <c r="O43" t="s">
        <v>32</v>
      </c>
      <c r="P43" t="s">
        <v>26</v>
      </c>
      <c r="Q43" t="s">
        <v>27</v>
      </c>
      <c r="S43" t="s">
        <v>28</v>
      </c>
      <c r="T43" t="s">
        <v>33</v>
      </c>
      <c r="U43" t="s">
        <v>29</v>
      </c>
      <c r="V43">
        <v>10</v>
      </c>
      <c r="W43" s="13">
        <v>39514</v>
      </c>
      <c r="X43">
        <v>10</v>
      </c>
      <c r="Y43" s="13">
        <v>40331</v>
      </c>
      <c r="Z43">
        <v>15</v>
      </c>
      <c r="AB43" t="s">
        <v>81</v>
      </c>
      <c r="AC43" t="s">
        <v>82</v>
      </c>
    </row>
    <row r="44" spans="1:29" x14ac:dyDescent="0.25">
      <c r="A44" t="s">
        <v>163</v>
      </c>
      <c r="B44" t="s">
        <v>31</v>
      </c>
      <c r="C44">
        <v>35.82479</v>
      </c>
      <c r="D44">
        <v>-106.23087</v>
      </c>
      <c r="E44">
        <v>6546.3</v>
      </c>
      <c r="G44" s="24">
        <v>31228</v>
      </c>
      <c r="H44">
        <v>17.7</v>
      </c>
      <c r="J44">
        <v>5.7</v>
      </c>
      <c r="K44">
        <v>17.7</v>
      </c>
      <c r="O44" t="s">
        <v>25</v>
      </c>
      <c r="P44" t="s">
        <v>26</v>
      </c>
      <c r="Q44" t="s">
        <v>27</v>
      </c>
      <c r="S44" t="s">
        <v>28</v>
      </c>
      <c r="T44" t="s">
        <v>33</v>
      </c>
      <c r="U44" t="s">
        <v>29</v>
      </c>
      <c r="V44">
        <v>10</v>
      </c>
      <c r="W44" s="13">
        <v>39525</v>
      </c>
      <c r="X44">
        <v>10</v>
      </c>
      <c r="Y44" s="13">
        <v>39525</v>
      </c>
      <c r="Z44">
        <v>14</v>
      </c>
      <c r="AB44" t="s">
        <v>81</v>
      </c>
      <c r="AC44" t="s">
        <v>82</v>
      </c>
    </row>
    <row r="45" spans="1:29" x14ac:dyDescent="0.25">
      <c r="A45" t="s">
        <v>164</v>
      </c>
      <c r="B45" t="s">
        <v>31</v>
      </c>
      <c r="C45">
        <v>35.854100000000003</v>
      </c>
      <c r="D45">
        <v>-106.29585</v>
      </c>
      <c r="E45">
        <v>6945.2</v>
      </c>
      <c r="F45" t="s">
        <v>11</v>
      </c>
      <c r="G45" s="24">
        <v>39608</v>
      </c>
      <c r="H45">
        <v>6.5</v>
      </c>
      <c r="I45" t="s">
        <v>165</v>
      </c>
      <c r="J45">
        <v>3.5</v>
      </c>
      <c r="K45">
        <v>6.5</v>
      </c>
      <c r="L45" t="s">
        <v>94</v>
      </c>
      <c r="N45" t="s">
        <v>85</v>
      </c>
      <c r="O45" t="s">
        <v>25</v>
      </c>
      <c r="P45" t="s">
        <v>26</v>
      </c>
      <c r="Q45" t="s">
        <v>27</v>
      </c>
      <c r="S45" t="s">
        <v>28</v>
      </c>
      <c r="T45" t="s">
        <v>113</v>
      </c>
      <c r="U45" t="s">
        <v>29</v>
      </c>
      <c r="V45">
        <v>10</v>
      </c>
      <c r="W45" s="13">
        <v>40331</v>
      </c>
      <c r="X45">
        <v>10</v>
      </c>
      <c r="Y45" s="13">
        <v>40331</v>
      </c>
      <c r="Z45">
        <v>6</v>
      </c>
      <c r="AB45" t="s">
        <v>81</v>
      </c>
      <c r="AC4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7" workbookViewId="0">
      <selection activeCell="C51" sqref="C51"/>
    </sheetView>
  </sheetViews>
  <sheetFormatPr defaultRowHeight="15" x14ac:dyDescent="0.25"/>
  <cols>
    <col min="7" max="7" width="9.140625" style="28"/>
    <col min="8" max="8" width="9.140625" style="30"/>
  </cols>
  <sheetData>
    <row r="1" spans="1:9" ht="27" customHeight="1" x14ac:dyDescent="0.25">
      <c r="A1" s="33" t="s">
        <v>167</v>
      </c>
      <c r="B1" s="34"/>
      <c r="C1" s="34"/>
      <c r="D1" s="34"/>
      <c r="E1" s="34"/>
      <c r="F1" s="34"/>
      <c r="G1" s="34"/>
      <c r="H1" s="34"/>
    </row>
    <row r="2" spans="1:9" ht="38.25" x14ac:dyDescent="0.25">
      <c r="A2" s="8" t="s">
        <v>78</v>
      </c>
      <c r="B2" s="8" t="s">
        <v>2</v>
      </c>
      <c r="C2" s="8" t="s">
        <v>3</v>
      </c>
      <c r="D2" s="9" t="s">
        <v>16</v>
      </c>
      <c r="E2" s="9" t="s">
        <v>17</v>
      </c>
      <c r="F2" s="9" t="s">
        <v>15</v>
      </c>
      <c r="G2" s="9" t="s">
        <v>166</v>
      </c>
      <c r="H2" s="31" t="s">
        <v>14</v>
      </c>
    </row>
    <row r="3" spans="1:9" x14ac:dyDescent="0.25">
      <c r="A3" s="25" t="s">
        <v>79</v>
      </c>
      <c r="B3" s="26"/>
      <c r="C3" s="26"/>
      <c r="D3" s="26"/>
      <c r="E3" s="26"/>
      <c r="F3" s="26"/>
      <c r="G3" s="27"/>
      <c r="H3" s="27"/>
    </row>
    <row r="4" spans="1:9" x14ac:dyDescent="0.25">
      <c r="A4" s="15" t="str">
        <f>'Alluvial for Appendix'!A3</f>
        <v>SCA-1</v>
      </c>
      <c r="B4" s="15">
        <f>'Alluvial for Appendix'!C3</f>
        <v>35.873609999999999</v>
      </c>
      <c r="C4" s="15">
        <f>'Alluvial for Appendix'!D3</f>
        <v>-106.31054</v>
      </c>
      <c r="D4" s="16">
        <f>IF('Alluvial for Appendix'!G3&lt;&gt;0,'Alluvial for Appendix'!G3,"")</f>
        <v>38954</v>
      </c>
      <c r="E4" s="15">
        <f>IF('Alluvial for Appendix'!H3&lt;&gt;0,'Alluvial for Appendix'!H3,"")</f>
        <v>2.1</v>
      </c>
      <c r="F4" s="15" t="str">
        <f>'Alluvial for Appendix'!J3&amp;" - "&amp;'Alluvial for Appendix'!K3</f>
        <v>1.3 - 1.9</v>
      </c>
      <c r="G4" s="29">
        <f>'Alluvial for Appendix'!V3</f>
        <v>40.299999999999997</v>
      </c>
      <c r="H4" s="32">
        <f>'Alluvial for Appendix'!W3</f>
        <v>39324</v>
      </c>
    </row>
    <row r="5" spans="1:9" x14ac:dyDescent="0.25">
      <c r="A5" s="15" t="str">
        <f>'Alluvial for Appendix'!A4</f>
        <v>SCA-2</v>
      </c>
      <c r="B5" s="15">
        <f>'Alluvial for Appendix'!C4</f>
        <v>35.865430000000003</v>
      </c>
      <c r="C5" s="15">
        <f>'Alluvial for Appendix'!D4</f>
        <v>-106.26452</v>
      </c>
      <c r="D5" s="16">
        <f>IF('Alluvial for Appendix'!G4&lt;&gt;0,'Alluvial for Appendix'!G4,"")</f>
        <v>38953</v>
      </c>
      <c r="E5" s="15">
        <f>IF('Alluvial for Appendix'!H4&lt;&gt;0,'Alluvial for Appendix'!H4,"")</f>
        <v>15.6</v>
      </c>
      <c r="F5" s="15" t="str">
        <f>'Alluvial for Appendix'!J4&amp;" - "&amp;'Alluvial for Appendix'!K4</f>
        <v>10.3 - 15</v>
      </c>
      <c r="G5" s="29">
        <f>'Alluvial for Appendix'!V4</f>
        <v>552</v>
      </c>
      <c r="H5" s="32">
        <f>'Alluvial for Appendix'!W4</f>
        <v>39401</v>
      </c>
      <c r="I5" s="1"/>
    </row>
    <row r="6" spans="1:9" x14ac:dyDescent="0.25">
      <c r="A6" s="15" t="str">
        <f>'Alluvial for Appendix'!A5</f>
        <v>SCA-4</v>
      </c>
      <c r="B6" s="15">
        <f>'Alluvial for Appendix'!C5</f>
        <v>35.86347</v>
      </c>
      <c r="C6" s="15">
        <f>'Alluvial for Appendix'!D5</f>
        <v>-106.25727999999999</v>
      </c>
      <c r="D6" s="16">
        <f>IF('Alluvial for Appendix'!G5&lt;&gt;0,'Alluvial for Appendix'!G5,"")</f>
        <v>38970</v>
      </c>
      <c r="E6" s="15">
        <f>IF('Alluvial for Appendix'!H5&lt;&gt;0,'Alluvial for Appendix'!H5,"")</f>
        <v>42</v>
      </c>
      <c r="F6" s="15" t="str">
        <f>'Alluvial for Appendix'!J5&amp;" - "&amp;'Alluvial for Appendix'!K5</f>
        <v>37 - 41.5</v>
      </c>
      <c r="G6" s="29">
        <f>'Alluvial for Appendix'!V5</f>
        <v>95.2</v>
      </c>
      <c r="H6" s="32">
        <f>'Alluvial for Appendix'!W5</f>
        <v>39580</v>
      </c>
      <c r="I6" s="1"/>
    </row>
    <row r="7" spans="1:9" x14ac:dyDescent="0.25">
      <c r="A7" s="15" t="str">
        <f>'Alluvial for Appendix'!A6</f>
        <v>SCA-5</v>
      </c>
      <c r="B7" s="15">
        <f>'Alluvial for Appendix'!C6</f>
        <v>35.863909999999997</v>
      </c>
      <c r="C7" s="15">
        <f>'Alluvial for Appendix'!D6</f>
        <v>-106.25182</v>
      </c>
      <c r="D7" s="16">
        <f>IF('Alluvial for Appendix'!G6&lt;&gt;0,'Alluvial for Appendix'!G6,"")</f>
        <v>38971</v>
      </c>
      <c r="E7" s="15">
        <f>IF('Alluvial for Appendix'!H6&lt;&gt;0,'Alluvial for Appendix'!H6,"")</f>
        <v>64.900000000000006</v>
      </c>
      <c r="F7" s="15" t="str">
        <f>'Alluvial for Appendix'!J6&amp;" - "&amp;'Alluvial for Appendix'!K6</f>
        <v>55 - 64.4</v>
      </c>
      <c r="G7" s="29">
        <f>'Alluvial for Appendix'!V6</f>
        <v>13.9</v>
      </c>
      <c r="H7" s="32">
        <f>'Alluvial for Appendix'!W6</f>
        <v>39001</v>
      </c>
      <c r="I7" s="1"/>
    </row>
    <row r="8" spans="1:9" x14ac:dyDescent="0.25">
      <c r="A8" s="25" t="s">
        <v>80</v>
      </c>
      <c r="B8" s="25"/>
      <c r="C8" s="25"/>
      <c r="D8" s="25"/>
      <c r="E8" s="25"/>
      <c r="F8" s="25"/>
      <c r="G8" s="27"/>
      <c r="H8" s="27"/>
    </row>
    <row r="9" spans="1:9" x14ac:dyDescent="0.25">
      <c r="A9" s="15" t="str">
        <f>'Alluvial for Appendix'!A7</f>
        <v>MCA-1</v>
      </c>
      <c r="B9" s="15">
        <f>'Alluvial for Appendix'!C7</f>
        <v>35.865780000000001</v>
      </c>
      <c r="C9" s="15">
        <f>'Alluvial for Appendix'!D7</f>
        <v>-106.29667999999999</v>
      </c>
      <c r="D9" s="16">
        <f>IF('Alluvial for Appendix'!G7&lt;&gt;0,'Alluvial for Appendix'!G7,"")</f>
        <v>38376</v>
      </c>
      <c r="E9" s="15">
        <f>IF('Alluvial for Appendix'!H7&lt;&gt;0,'Alluvial for Appendix'!H7,"")</f>
        <v>5.9</v>
      </c>
      <c r="F9" s="15" t="str">
        <f>'Alluvial for Appendix'!J7&amp;" - "&amp;'Alluvial for Appendix'!K7</f>
        <v>2.4 - 5.4</v>
      </c>
      <c r="G9" s="29">
        <f>'Alluvial for Appendix'!V7</f>
        <v>17.100000000000001</v>
      </c>
      <c r="H9" s="32">
        <f>'Alluvial for Appendix'!W7</f>
        <v>39588</v>
      </c>
      <c r="I9" s="1"/>
    </row>
    <row r="10" spans="1:9" x14ac:dyDescent="0.25">
      <c r="A10" s="15" t="str">
        <f>'Alluvial for Appendix'!A8</f>
        <v>MCA-4</v>
      </c>
      <c r="B10" s="15">
        <f>'Alluvial for Appendix'!C8</f>
        <v>35.865000000000002</v>
      </c>
      <c r="C10" s="15">
        <f>'Alluvial for Appendix'!D8</f>
        <v>-106.29884</v>
      </c>
      <c r="D10" s="16">
        <f>IF('Alluvial for Appendix'!G8&lt;&gt;0,'Alluvial for Appendix'!G8,"")</f>
        <v>38388</v>
      </c>
      <c r="E10" s="15">
        <f>IF('Alluvial for Appendix'!H8&lt;&gt;0,'Alluvial for Appendix'!H8,"")</f>
        <v>5.4</v>
      </c>
      <c r="F10" s="15" t="str">
        <f>'Alluvial for Appendix'!J8&amp;" - "&amp;'Alluvial for Appendix'!K8</f>
        <v>3.3 - 5.3</v>
      </c>
      <c r="G10" s="29">
        <f>'Alluvial for Appendix'!V8</f>
        <v>101</v>
      </c>
      <c r="H10" s="32">
        <f>'Alluvial for Appendix'!W8</f>
        <v>38611</v>
      </c>
      <c r="I10" s="1"/>
    </row>
    <row r="11" spans="1:9" x14ac:dyDescent="0.25">
      <c r="A11" s="15" t="str">
        <f>'Alluvial for Appendix'!A9</f>
        <v>MCO-2</v>
      </c>
      <c r="B11" s="15">
        <f>'Alluvial for Appendix'!C9</f>
        <v>35.865020000000001</v>
      </c>
      <c r="C11" s="15">
        <f>'Alluvial for Appendix'!D9</f>
        <v>-106.29893</v>
      </c>
      <c r="D11" s="16">
        <f>IF('Alluvial for Appendix'!G9&lt;&gt;0,'Alluvial for Appendix'!G9,"")</f>
        <v>22221</v>
      </c>
      <c r="E11" s="15">
        <f>IF('Alluvial for Appendix'!H9&lt;&gt;0,'Alluvial for Appendix'!H9,"")</f>
        <v>9</v>
      </c>
      <c r="F11" s="15" t="str">
        <f>'Alluvial for Appendix'!J9&amp;" - "&amp;'Alluvial for Appendix'!K9</f>
        <v>2 - 9</v>
      </c>
      <c r="G11" s="29">
        <f>'Alluvial for Appendix'!V9</f>
        <v>275</v>
      </c>
      <c r="H11" s="32">
        <f>'Alluvial for Appendix'!W9</f>
        <v>39596</v>
      </c>
      <c r="I11" s="1"/>
    </row>
    <row r="12" spans="1:9" x14ac:dyDescent="0.25">
      <c r="A12" s="15" t="str">
        <f>'Alluvial for Appendix'!A10</f>
        <v>MCO-3</v>
      </c>
      <c r="B12" s="15">
        <f>'Alluvial for Appendix'!C10</f>
        <v>35.865299999999998</v>
      </c>
      <c r="C12" s="15">
        <f>'Alluvial for Appendix'!D10</f>
        <v>-106.29406</v>
      </c>
      <c r="D12" s="16">
        <f>IF('Alluvial for Appendix'!G10&lt;&gt;0,'Alluvial for Appendix'!G10,"")</f>
        <v>24532</v>
      </c>
      <c r="E12" s="15">
        <f>IF('Alluvial for Appendix'!H10&lt;&gt;0,'Alluvial for Appendix'!H10,"")</f>
        <v>12</v>
      </c>
      <c r="F12" s="15" t="str">
        <f>'Alluvial for Appendix'!J10&amp;" - "&amp;'Alluvial for Appendix'!K10</f>
        <v>2 - 12</v>
      </c>
      <c r="G12" s="29">
        <f>'Alluvial for Appendix'!V10</f>
        <v>14.6</v>
      </c>
      <c r="H12" s="32">
        <f>'Alluvial for Appendix'!W10</f>
        <v>40037</v>
      </c>
      <c r="I12" s="1"/>
    </row>
    <row r="13" spans="1:9" x14ac:dyDescent="0.25">
      <c r="A13" s="15" t="str">
        <f>'Alluvial for Appendix'!A11</f>
        <v>CDBO-6</v>
      </c>
      <c r="B13" s="15">
        <f>'Alluvial for Appendix'!C11</f>
        <v>35.850259999999999</v>
      </c>
      <c r="C13" s="15">
        <f>'Alluvial for Appendix'!D11</f>
        <v>-106.2642</v>
      </c>
      <c r="D13" s="16">
        <f>IF('Alluvial for Appendix'!G11&lt;&gt;0,'Alluvial for Appendix'!G11,"")</f>
        <v>33756</v>
      </c>
      <c r="E13" s="15">
        <f>IF('Alluvial for Appendix'!H11&lt;&gt;0,'Alluvial for Appendix'!H11,"")</f>
        <v>49</v>
      </c>
      <c r="F13" s="15" t="str">
        <f>'Alluvial for Appendix'!J11&amp;" - "&amp;'Alluvial for Appendix'!K11</f>
        <v>34 - 44</v>
      </c>
      <c r="G13" s="29">
        <f>'Alluvial for Appendix'!V11</f>
        <v>50</v>
      </c>
      <c r="H13" s="32">
        <f>'Alluvial for Appendix'!W11</f>
        <v>39590</v>
      </c>
      <c r="I13" s="1"/>
    </row>
    <row r="14" spans="1:9" x14ac:dyDescent="0.25">
      <c r="A14" s="15" t="str">
        <f>'Alluvial for Appendix'!A12</f>
        <v>CDBO-7</v>
      </c>
      <c r="B14" s="15">
        <f>'Alluvial for Appendix'!C12</f>
        <v>35.846249999999998</v>
      </c>
      <c r="C14" s="15">
        <f>'Alluvial for Appendix'!D12</f>
        <v>-106.26018000000001</v>
      </c>
      <c r="D14" s="16">
        <f>IF('Alluvial for Appendix'!G12&lt;&gt;0,'Alluvial for Appendix'!G12,"")</f>
        <v>33756</v>
      </c>
      <c r="E14" s="15">
        <f>IF('Alluvial for Appendix'!H12&lt;&gt;0,'Alluvial for Appendix'!H12,"")</f>
        <v>44</v>
      </c>
      <c r="F14" s="15" t="str">
        <f>'Alluvial for Appendix'!J12&amp;" - "&amp;'Alluvial for Appendix'!K12</f>
        <v>29 - 39</v>
      </c>
      <c r="G14" s="29">
        <f>'Alluvial for Appendix'!V12</f>
        <v>3</v>
      </c>
      <c r="H14" s="32">
        <f>'Alluvial for Appendix'!W12</f>
        <v>39765</v>
      </c>
      <c r="I14" s="1"/>
    </row>
    <row r="15" spans="1:9" x14ac:dyDescent="0.25">
      <c r="A15" s="15" t="str">
        <f>'Alluvial for Appendix'!A13</f>
        <v>MCA-2</v>
      </c>
      <c r="B15" s="15">
        <f>'Alluvial for Appendix'!C13</f>
        <v>35.860770000000002</v>
      </c>
      <c r="C15" s="15">
        <f>'Alluvial for Appendix'!D13</f>
        <v>-106.27133000000001</v>
      </c>
      <c r="D15" s="16">
        <f>IF('Alluvial for Appendix'!G13&lt;&gt;0,'Alluvial for Appendix'!G13,"")</f>
        <v>38284</v>
      </c>
      <c r="E15" s="15">
        <f>IF('Alluvial for Appendix'!H13&lt;&gt;0,'Alluvial for Appendix'!H13,"")</f>
        <v>65</v>
      </c>
      <c r="F15" s="15" t="str">
        <f>'Alluvial for Appendix'!J13&amp;" - "&amp;'Alluvial for Appendix'!K13</f>
        <v>45 - 60</v>
      </c>
      <c r="G15" s="29">
        <f>'Alluvial for Appendix'!V13</f>
        <v>2.9</v>
      </c>
      <c r="H15" s="32">
        <f>'Alluvial for Appendix'!W13</f>
        <v>39141</v>
      </c>
      <c r="I15" s="1"/>
    </row>
    <row r="16" spans="1:9" x14ac:dyDescent="0.25">
      <c r="A16" s="15" t="str">
        <f>'Alluvial for Appendix'!A14</f>
        <v>MCO-4B</v>
      </c>
      <c r="B16" s="15">
        <f>'Alluvial for Appendix'!C14</f>
        <v>35.863819999999997</v>
      </c>
      <c r="C16" s="15">
        <f>'Alluvial for Appendix'!D14</f>
        <v>-106.27828</v>
      </c>
      <c r="D16" s="16">
        <f>IF('Alluvial for Appendix'!G14&lt;&gt;0,'Alluvial for Appendix'!G14,"")</f>
        <v>33086</v>
      </c>
      <c r="E16" s="15">
        <f>IF('Alluvial for Appendix'!H14&lt;&gt;0,'Alluvial for Appendix'!H14,"")</f>
        <v>33.9</v>
      </c>
      <c r="F16" s="15" t="str">
        <f>'Alluvial for Appendix'!J14&amp;" - "&amp;'Alluvial for Appendix'!K14</f>
        <v>8.9 - 28.9</v>
      </c>
      <c r="G16" s="29">
        <f>'Alluvial for Appendix'!V14</f>
        <v>10</v>
      </c>
      <c r="H16" s="32">
        <f>'Alluvial for Appendix'!W14</f>
        <v>35129</v>
      </c>
      <c r="I16" s="1"/>
    </row>
    <row r="17" spans="1:9" x14ac:dyDescent="0.25">
      <c r="A17" s="15" t="str">
        <f>'Alluvial for Appendix'!A15</f>
        <v>MCO-6</v>
      </c>
      <c r="B17" s="15">
        <f>'Alluvial for Appendix'!C15</f>
        <v>35.861939999999997</v>
      </c>
      <c r="C17" s="15">
        <f>'Alluvial for Appendix'!D15</f>
        <v>-106.27289</v>
      </c>
      <c r="D17" s="16">
        <f>IF('Alluvial for Appendix'!G15&lt;&gt;0,'Alluvial for Appendix'!G15,"")</f>
        <v>27089</v>
      </c>
      <c r="E17" s="15">
        <f>IF('Alluvial for Appendix'!H15&lt;&gt;0,'Alluvial for Appendix'!H15,"")</f>
        <v>47</v>
      </c>
      <c r="F17" s="15" t="str">
        <f>'Alluvial for Appendix'!J15&amp;" - "&amp;'Alluvial for Appendix'!K15</f>
        <v>27 - 47</v>
      </c>
      <c r="G17" s="29">
        <f>'Alluvial for Appendix'!V15</f>
        <v>10</v>
      </c>
      <c r="H17" s="32">
        <f>'Alluvial for Appendix'!W15</f>
        <v>39499</v>
      </c>
      <c r="I17" s="1"/>
    </row>
    <row r="18" spans="1:9" x14ac:dyDescent="0.25">
      <c r="A18" s="15" t="str">
        <f>'Alluvial for Appendix'!A16</f>
        <v>MCO-7.5</v>
      </c>
      <c r="B18" s="15">
        <f>'Alluvial for Appendix'!C16</f>
        <v>35.860370000000003</v>
      </c>
      <c r="C18" s="15">
        <f>'Alluvial for Appendix'!D16</f>
        <v>-106.26675</v>
      </c>
      <c r="D18" s="16">
        <f>IF('Alluvial for Appendix'!G16&lt;&gt;0,'Alluvial for Appendix'!G16,"")</f>
        <v>27120</v>
      </c>
      <c r="E18" s="15">
        <f>IF('Alluvial for Appendix'!H16&lt;&gt;0,'Alluvial for Appendix'!H16,"")</f>
        <v>60</v>
      </c>
      <c r="F18" s="15" t="str">
        <f>'Alluvial for Appendix'!J16&amp;" - "&amp;'Alluvial for Appendix'!K16</f>
        <v>35 - 60</v>
      </c>
      <c r="G18" s="29">
        <f>'Alluvial for Appendix'!V16</f>
        <v>10</v>
      </c>
      <c r="H18" s="32">
        <f>'Alluvial for Appendix'!W16</f>
        <v>39484</v>
      </c>
      <c r="I18" s="1"/>
    </row>
    <row r="19" spans="1:9" x14ac:dyDescent="0.25">
      <c r="A19" s="15" t="str">
        <f>'Alluvial for Appendix'!A17</f>
        <v>MT-3</v>
      </c>
      <c r="B19" s="15">
        <f>'Alluvial for Appendix'!C17</f>
        <v>35.860970000000002</v>
      </c>
      <c r="C19" s="15">
        <f>'Alluvial for Appendix'!D17</f>
        <v>-106.26497000000001</v>
      </c>
      <c r="D19" s="16">
        <f>IF('Alluvial for Appendix'!G17&lt;&gt;0,'Alluvial for Appendix'!G17,"")</f>
        <v>32448</v>
      </c>
      <c r="E19" s="15">
        <f>IF('Alluvial for Appendix'!H17&lt;&gt;0,'Alluvial for Appendix'!H17,"")</f>
        <v>74</v>
      </c>
      <c r="F19" s="15" t="str">
        <f>'Alluvial for Appendix'!J17&amp;" - "&amp;'Alluvial for Appendix'!K17</f>
        <v>44 - 64</v>
      </c>
      <c r="G19" s="29">
        <f>'Alluvial for Appendix'!V17</f>
        <v>10</v>
      </c>
      <c r="H19" s="32">
        <f>'Alluvial for Appendix'!W17</f>
        <v>39484</v>
      </c>
      <c r="I19" s="1"/>
    </row>
    <row r="20" spans="1:9" x14ac:dyDescent="0.25">
      <c r="A20" s="25" t="s">
        <v>89</v>
      </c>
      <c r="B20" s="26"/>
      <c r="C20" s="26"/>
      <c r="D20" s="26"/>
      <c r="E20" s="26"/>
      <c r="F20" s="26"/>
      <c r="G20" s="27"/>
      <c r="H20" s="27"/>
    </row>
    <row r="21" spans="1:9" x14ac:dyDescent="0.25">
      <c r="A21" s="15" t="str">
        <f>'Alluvial for Appendix'!A18</f>
        <v>APCO-1</v>
      </c>
      <c r="B21" s="15">
        <f>'Alluvial for Appendix'!C18</f>
        <v>35.872950000000003</v>
      </c>
      <c r="C21" s="15">
        <f>'Alluvial for Appendix'!D18</f>
        <v>-106.22032</v>
      </c>
      <c r="D21" s="16">
        <f>IF('Alluvial for Appendix'!G18&lt;&gt;0,'Alluvial for Appendix'!G18,"")</f>
        <v>33100</v>
      </c>
      <c r="E21" s="15">
        <f>IF('Alluvial for Appendix'!H18&lt;&gt;0,'Alluvial for Appendix'!H18,"")</f>
        <v>19.7</v>
      </c>
      <c r="F21" s="15" t="str">
        <f>'Alluvial for Appendix'!J18&amp;" - "&amp;'Alluvial for Appendix'!K18</f>
        <v>4.7 - 14.7</v>
      </c>
      <c r="G21" s="29">
        <f>'Alluvial for Appendix'!V18</f>
        <v>10</v>
      </c>
      <c r="H21" s="32">
        <f>'Alluvial for Appendix'!W18</f>
        <v>39463</v>
      </c>
      <c r="I21" s="1"/>
    </row>
    <row r="22" spans="1:9" x14ac:dyDescent="0.25">
      <c r="A22" s="15" t="str">
        <f>'Alluvial for Appendix'!A19</f>
        <v>LAO-0.3</v>
      </c>
      <c r="B22" s="15">
        <f>'Alluvial for Appendix'!C19</f>
        <v>35.877040000000001</v>
      </c>
      <c r="C22" s="15">
        <f>'Alluvial for Appendix'!D19</f>
        <v>-106.30271999999999</v>
      </c>
      <c r="D22" s="16">
        <f>IF('Alluvial for Appendix'!G19&lt;&gt;0,'Alluvial for Appendix'!G19,"")</f>
        <v>34481</v>
      </c>
      <c r="E22" s="15">
        <f>IF('Alluvial for Appendix'!H19&lt;&gt;0,'Alluvial for Appendix'!H19,"")</f>
        <v>11.25</v>
      </c>
      <c r="F22" s="15" t="str">
        <f>'Alluvial for Appendix'!J19&amp;" - "&amp;'Alluvial for Appendix'!K19</f>
        <v>5.9 - 10.9</v>
      </c>
      <c r="G22" s="29">
        <f>'Alluvial for Appendix'!V19</f>
        <v>10</v>
      </c>
      <c r="H22" s="32">
        <f>'Alluvial for Appendix'!W19</f>
        <v>40609</v>
      </c>
      <c r="I22" s="1"/>
    </row>
    <row r="23" spans="1:9" x14ac:dyDescent="0.25">
      <c r="A23" s="15" t="str">
        <f>'Alluvial for Appendix'!A20</f>
        <v>LAO-0.6</v>
      </c>
      <c r="B23" s="15">
        <f>'Alluvial for Appendix'!C20</f>
        <v>35.876550000000002</v>
      </c>
      <c r="C23" s="15">
        <f>'Alluvial for Appendix'!D20</f>
        <v>-106.29613999999999</v>
      </c>
      <c r="D23" s="16">
        <f>IF('Alluvial for Appendix'!G20&lt;&gt;0,'Alluvial for Appendix'!G20,"")</f>
        <v>34460</v>
      </c>
      <c r="E23" s="15">
        <f>IF('Alluvial for Appendix'!H20&lt;&gt;0,'Alluvial for Appendix'!H20,"")</f>
        <v>13.35</v>
      </c>
      <c r="F23" s="15" t="str">
        <f>'Alluvial for Appendix'!J20&amp;" - "&amp;'Alluvial for Appendix'!K20</f>
        <v>8 - 13</v>
      </c>
      <c r="G23" s="29">
        <f>'Alluvial for Appendix'!V20</f>
        <v>10</v>
      </c>
      <c r="H23" s="32">
        <f>'Alluvial for Appendix'!W20</f>
        <v>40610</v>
      </c>
      <c r="I23" s="1"/>
    </row>
    <row r="24" spans="1:9" x14ac:dyDescent="0.25">
      <c r="A24" s="15" t="str">
        <f>'Alluvial for Appendix'!A21</f>
        <v>LAO-0.7</v>
      </c>
      <c r="B24" s="15">
        <f>'Alluvial for Appendix'!C21</f>
        <v>35.876350000000002</v>
      </c>
      <c r="C24" s="15">
        <f>'Alluvial for Appendix'!D21</f>
        <v>-106.29456999999999</v>
      </c>
      <c r="D24" s="16">
        <f>IF('Alluvial for Appendix'!G21&lt;&gt;0,'Alluvial for Appendix'!G21,"")</f>
        <v>34136</v>
      </c>
      <c r="E24" s="15">
        <f>IF('Alluvial for Appendix'!H21&lt;&gt;0,'Alluvial for Appendix'!H21,"")</f>
        <v>23</v>
      </c>
      <c r="F24" s="15" t="str">
        <f>'Alluvial for Appendix'!J21&amp;" - "&amp;'Alluvial for Appendix'!K21</f>
        <v>15 - 20</v>
      </c>
      <c r="G24" s="29">
        <f>'Alluvial for Appendix'!V21</f>
        <v>4.8</v>
      </c>
      <c r="H24" s="32">
        <f>'Alluvial for Appendix'!W21</f>
        <v>35599</v>
      </c>
      <c r="I24" s="1"/>
    </row>
    <row r="25" spans="1:9" x14ac:dyDescent="0.25">
      <c r="A25" s="15" t="str">
        <f>'Alluvial for Appendix'!A22</f>
        <v>LAO-1</v>
      </c>
      <c r="B25" s="15">
        <f>'Alluvial for Appendix'!C22</f>
        <v>35.875520000000002</v>
      </c>
      <c r="C25" s="15">
        <f>'Alluvial for Appendix'!D22</f>
        <v>-106.2872</v>
      </c>
      <c r="D25" s="16">
        <f>IF('Alluvial for Appendix'!G22&lt;&gt;0,'Alluvial for Appendix'!G22,"")</f>
        <v>24139</v>
      </c>
      <c r="E25" s="15">
        <f>IF('Alluvial for Appendix'!H22&lt;&gt;0,'Alluvial for Appendix'!H22,"")</f>
        <v>28</v>
      </c>
      <c r="F25" s="15" t="str">
        <f>'Alluvial for Appendix'!J22&amp;" - "&amp;'Alluvial for Appendix'!K22</f>
        <v>8 - 28</v>
      </c>
      <c r="G25" s="29">
        <f>'Alluvial for Appendix'!V22</f>
        <v>17</v>
      </c>
      <c r="H25" s="32">
        <f>'Alluvial for Appendix'!W22</f>
        <v>37473</v>
      </c>
      <c r="I25" s="1"/>
    </row>
    <row r="26" spans="1:9" x14ac:dyDescent="0.25">
      <c r="A26" s="15" t="str">
        <f>'Alluvial for Appendix'!A23</f>
        <v>LAO-1.6g</v>
      </c>
      <c r="B26" s="15">
        <f>'Alluvial for Appendix'!C23</f>
        <v>35.871679999999998</v>
      </c>
      <c r="C26" s="15">
        <f>'Alluvial for Appendix'!D23</f>
        <v>-106.26463</v>
      </c>
      <c r="D26" s="16">
        <f>IF('Alluvial for Appendix'!G23&lt;&gt;0,'Alluvial for Appendix'!G23,"")</f>
        <v>35144</v>
      </c>
      <c r="E26" s="15">
        <f>IF('Alluvial for Appendix'!H23&lt;&gt;0,'Alluvial for Appendix'!H23,"")</f>
        <v>30.82</v>
      </c>
      <c r="F26" s="15" t="str">
        <f>'Alluvial for Appendix'!J23&amp;" - "&amp;'Alluvial for Appendix'!K23</f>
        <v>10.47 - 25.47</v>
      </c>
      <c r="G26" s="29">
        <f>'Alluvial for Appendix'!V23</f>
        <v>10.8</v>
      </c>
      <c r="H26" s="32">
        <f>'Alluvial for Appendix'!W23</f>
        <v>39687</v>
      </c>
      <c r="I26" s="1"/>
    </row>
    <row r="27" spans="1:9" x14ac:dyDescent="0.25">
      <c r="A27" s="15" t="str">
        <f>'Alluvial for Appendix'!A24</f>
        <v>LAO-2</v>
      </c>
      <c r="B27" s="15">
        <f>'Alluvial for Appendix'!C24</f>
        <v>35.873159999999999</v>
      </c>
      <c r="C27" s="15">
        <f>'Alluvial for Appendix'!D24</f>
        <v>-106.25948</v>
      </c>
      <c r="D27" s="16">
        <f>IF('Alluvial for Appendix'!G24&lt;&gt;0,'Alluvial for Appendix'!G24,"")</f>
        <v>24139</v>
      </c>
      <c r="E27" s="15">
        <f>IF('Alluvial for Appendix'!H24&lt;&gt;0,'Alluvial for Appendix'!H24,"")</f>
        <v>32</v>
      </c>
      <c r="F27" s="15" t="str">
        <f>'Alluvial for Appendix'!J24&amp;" - "&amp;'Alluvial for Appendix'!K24</f>
        <v>7 - 32</v>
      </c>
      <c r="G27" s="29">
        <f>'Alluvial for Appendix'!V24</f>
        <v>7</v>
      </c>
      <c r="H27" s="32">
        <f>'Alluvial for Appendix'!W24</f>
        <v>35382</v>
      </c>
      <c r="I27" s="1"/>
    </row>
    <row r="28" spans="1:9" x14ac:dyDescent="0.25">
      <c r="A28" s="15" t="str">
        <f>'Alluvial for Appendix'!A25</f>
        <v>LAO-4</v>
      </c>
      <c r="B28" s="15">
        <f>'Alluvial for Appendix'!C25</f>
        <v>35.872160000000001</v>
      </c>
      <c r="C28" s="15">
        <f>'Alluvial for Appendix'!D25</f>
        <v>-106.24887</v>
      </c>
      <c r="D28" s="16">
        <f>IF('Alluvial for Appendix'!G25&lt;&gt;0,'Alluvial for Appendix'!G25,"")</f>
        <v>24139</v>
      </c>
      <c r="E28" s="15">
        <f>IF('Alluvial for Appendix'!H25&lt;&gt;0,'Alluvial for Appendix'!H25,"")</f>
        <v>24</v>
      </c>
      <c r="F28" s="15" t="str">
        <f>'Alluvial for Appendix'!J25&amp;" - "&amp;'Alluvial for Appendix'!K25</f>
        <v>14 - 24</v>
      </c>
      <c r="G28" s="29">
        <f>'Alluvial for Appendix'!V25</f>
        <v>5</v>
      </c>
      <c r="H28" s="32">
        <f>'Alluvial for Appendix'!W25</f>
        <v>35275</v>
      </c>
      <c r="I28" s="1"/>
    </row>
    <row r="29" spans="1:9" x14ac:dyDescent="0.25">
      <c r="A29" s="15" t="str">
        <f>'Alluvial for Appendix'!A26</f>
        <v>LAO-4.5c</v>
      </c>
      <c r="B29" s="15">
        <f>'Alluvial for Appendix'!C26</f>
        <v>35.870359999999998</v>
      </c>
      <c r="C29" s="15">
        <f>'Alluvial for Appendix'!D26</f>
        <v>-106.23943</v>
      </c>
      <c r="D29" s="16">
        <f>IF('Alluvial for Appendix'!G26&lt;&gt;0,'Alluvial for Appendix'!G26,"")</f>
        <v>32813</v>
      </c>
      <c r="E29" s="15">
        <f>IF('Alluvial for Appendix'!H26&lt;&gt;0,'Alluvial for Appendix'!H26,"")</f>
        <v>23.3</v>
      </c>
      <c r="F29" s="15" t="str">
        <f>'Alluvial for Appendix'!J26&amp;" - "&amp;'Alluvial for Appendix'!K26</f>
        <v>13.3 - 23.3</v>
      </c>
      <c r="G29" s="29">
        <f>'Alluvial for Appendix'!V26</f>
        <v>10</v>
      </c>
      <c r="H29" s="32">
        <f>'Alluvial for Appendix'!W26</f>
        <v>40008</v>
      </c>
      <c r="I29" s="1"/>
    </row>
    <row r="30" spans="1:9" x14ac:dyDescent="0.25">
      <c r="A30" s="15" t="str">
        <f>'Alluvial for Appendix'!A27</f>
        <v>LAO-B</v>
      </c>
      <c r="B30" s="15">
        <f>'Alluvial for Appendix'!C27</f>
        <v>35.878830000000001</v>
      </c>
      <c r="C30" s="15">
        <f>'Alluvial for Appendix'!D27</f>
        <v>-106.3353</v>
      </c>
      <c r="D30" s="16">
        <f>IF('Alluvial for Appendix'!G27&lt;&gt;0,'Alluvial for Appendix'!G27,"")</f>
        <v>34452</v>
      </c>
      <c r="E30" s="15">
        <f>IF('Alluvial for Appendix'!H27&lt;&gt;0,'Alluvial for Appendix'!H27,"")</f>
        <v>27.2</v>
      </c>
      <c r="F30" s="15" t="str">
        <f>'Alluvial for Appendix'!J27&amp;" - "&amp;'Alluvial for Appendix'!K27</f>
        <v>11.84 - 26.84</v>
      </c>
      <c r="G30" s="29">
        <f>'Alluvial for Appendix'!V27</f>
        <v>10</v>
      </c>
      <c r="H30" s="32">
        <f>'Alluvial for Appendix'!W27</f>
        <v>40008</v>
      </c>
      <c r="I30" s="1"/>
    </row>
    <row r="31" spans="1:9" x14ac:dyDescent="0.25">
      <c r="A31" s="15" t="str">
        <f>'Alluvial for Appendix'!A28</f>
        <v>LAO-C</v>
      </c>
      <c r="B31" s="15">
        <f>'Alluvial for Appendix'!C28</f>
        <v>35.879060000000003</v>
      </c>
      <c r="C31" s="15">
        <f>'Alluvial for Appendix'!D28</f>
        <v>-106.31164</v>
      </c>
      <c r="D31" s="16">
        <f>IF('Alluvial for Appendix'!G28&lt;&gt;0,'Alluvial for Appendix'!G28,"")</f>
        <v>25781</v>
      </c>
      <c r="E31" s="15">
        <f>IF('Alluvial for Appendix'!H28&lt;&gt;0,'Alluvial for Appendix'!H28,"")</f>
        <v>13</v>
      </c>
      <c r="F31" s="15" t="str">
        <f>'Alluvial for Appendix'!J28&amp;" - "&amp;'Alluvial for Appendix'!K28</f>
        <v>3 - 13</v>
      </c>
      <c r="G31" s="29">
        <f>'Alluvial for Appendix'!V28</f>
        <v>6.5</v>
      </c>
      <c r="H31" s="32">
        <f>'Alluvial for Appendix'!W28</f>
        <v>35256</v>
      </c>
      <c r="I31" s="1"/>
    </row>
    <row r="32" spans="1:9" x14ac:dyDescent="0.25">
      <c r="A32" s="15" t="str">
        <f>'Alluvial for Appendix'!A29</f>
        <v>LAUZ-2</v>
      </c>
      <c r="B32" s="15">
        <f>'Alluvial for Appendix'!C29</f>
        <v>35.877650000000003</v>
      </c>
      <c r="C32" s="15">
        <f>'Alluvial for Appendix'!D29</f>
        <v>-106.27161</v>
      </c>
      <c r="D32" s="16" t="str">
        <f>IF('Alluvial for Appendix'!G29&lt;&gt;0,'Alluvial for Appendix'!G29,"")</f>
        <v/>
      </c>
      <c r="E32" s="15">
        <f>IF('Alluvial for Appendix'!H29&lt;&gt;0,'Alluvial for Appendix'!H29,"")</f>
        <v>10.47</v>
      </c>
      <c r="F32" s="15" t="str">
        <f>'Alluvial for Appendix'!J29&amp;" - "&amp;'Alluvial for Appendix'!K29</f>
        <v>5.27 - 10.27</v>
      </c>
      <c r="G32" s="29">
        <f>'Alluvial for Appendix'!V29</f>
        <v>10</v>
      </c>
      <c r="H32" s="32">
        <f>'Alluvial for Appendix'!W29</f>
        <v>35768</v>
      </c>
      <c r="I32" s="1"/>
    </row>
    <row r="33" spans="1:9" x14ac:dyDescent="0.25">
      <c r="A33" s="15" t="str">
        <f>'Alluvial for Appendix'!A30</f>
        <v>PAO-4</v>
      </c>
      <c r="B33" s="15">
        <f>'Alluvial for Appendix'!C30</f>
        <v>35.878660000000004</v>
      </c>
      <c r="C33" s="15">
        <f>'Alluvial for Appendix'!D30</f>
        <v>-106.23085</v>
      </c>
      <c r="D33" s="16">
        <f>IF('Alluvial for Appendix'!G30&lt;&gt;0,'Alluvial for Appendix'!G30,"")</f>
        <v>35635</v>
      </c>
      <c r="E33" s="15">
        <f>IF('Alluvial for Appendix'!H30&lt;&gt;0,'Alluvial for Appendix'!H30,"")</f>
        <v>9.82</v>
      </c>
      <c r="F33" s="15" t="str">
        <f>'Alluvial for Appendix'!J30&amp;" - "&amp;'Alluvial for Appendix'!K30</f>
        <v>1.97 - 6.97</v>
      </c>
      <c r="G33" s="29">
        <f>'Alluvial for Appendix'!V30</f>
        <v>7.04</v>
      </c>
      <c r="H33" s="32">
        <f>'Alluvial for Appendix'!W30</f>
        <v>40014</v>
      </c>
      <c r="I33" s="1"/>
    </row>
    <row r="34" spans="1:9" x14ac:dyDescent="0.25">
      <c r="A34" s="15" t="str">
        <f>'Alluvial for Appendix'!A31</f>
        <v>18-BG-1</v>
      </c>
      <c r="B34" s="15">
        <f>'Alluvial for Appendix'!C31</f>
        <v>35.844259999999998</v>
      </c>
      <c r="C34" s="15">
        <f>'Alluvial for Appendix'!D31</f>
        <v>-106.27114</v>
      </c>
      <c r="D34" s="16">
        <f>IF('Alluvial for Appendix'!G31&lt;&gt;0,'Alluvial for Appendix'!G31,"")</f>
        <v>34578</v>
      </c>
      <c r="E34" s="15">
        <f>IF('Alluvial for Appendix'!H31&lt;&gt;0,'Alluvial for Appendix'!H31,"")</f>
        <v>35</v>
      </c>
      <c r="F34" s="15" t="str">
        <f>'Alluvial for Appendix'!J31&amp;" - "&amp;'Alluvial for Appendix'!K31</f>
        <v>10 - 35</v>
      </c>
      <c r="G34" s="29">
        <f>'Alluvial for Appendix'!V31</f>
        <v>10</v>
      </c>
      <c r="H34" s="32">
        <f>'Alluvial for Appendix'!W31</f>
        <v>39511</v>
      </c>
      <c r="I34" s="1"/>
    </row>
    <row r="35" spans="1:9" x14ac:dyDescent="0.25">
      <c r="A35" s="15" t="str">
        <f>'Alluvial for Appendix'!A32</f>
        <v>18-MW-11</v>
      </c>
      <c r="B35" s="15">
        <f>'Alluvial for Appendix'!C32</f>
        <v>35.840310000000002</v>
      </c>
      <c r="C35" s="15">
        <f>'Alluvial for Appendix'!D32</f>
        <v>-106.2649</v>
      </c>
      <c r="D35" s="16" t="str">
        <f>IF('Alluvial for Appendix'!G32&lt;&gt;0,'Alluvial for Appendix'!G32,"")</f>
        <v/>
      </c>
      <c r="E35" s="15">
        <f>IF('Alluvial for Appendix'!H32&lt;&gt;0,'Alluvial for Appendix'!H32,"")</f>
        <v>47</v>
      </c>
      <c r="F35" s="15" t="str">
        <f>'Alluvial for Appendix'!J32&amp;" - "&amp;'Alluvial for Appendix'!K32</f>
        <v>27 - 47</v>
      </c>
      <c r="G35" s="29">
        <f>'Alluvial for Appendix'!V32</f>
        <v>10.9</v>
      </c>
      <c r="H35" s="32">
        <f>'Alluvial for Appendix'!W32</f>
        <v>39169</v>
      </c>
      <c r="I35" s="1"/>
    </row>
    <row r="36" spans="1:9" x14ac:dyDescent="0.25">
      <c r="A36" s="15" t="str">
        <f>'Alluvial for Appendix'!A33</f>
        <v>18-MW-8</v>
      </c>
      <c r="B36" s="15">
        <f>'Alluvial for Appendix'!C33</f>
        <v>35.838990000000003</v>
      </c>
      <c r="C36" s="15">
        <f>'Alluvial for Appendix'!D33</f>
        <v>-106.26924</v>
      </c>
      <c r="D36" s="16">
        <f>IF('Alluvial for Appendix'!G33&lt;&gt;0,'Alluvial for Appendix'!G33,"")</f>
        <v>34550</v>
      </c>
      <c r="E36" s="15">
        <f>IF('Alluvial for Appendix'!H33&lt;&gt;0,'Alluvial for Appendix'!H33,"")</f>
        <v>37.9</v>
      </c>
      <c r="F36" s="15" t="str">
        <f>'Alluvial for Appendix'!J33&amp;" - "&amp;'Alluvial for Appendix'!K33</f>
        <v>8 - 38</v>
      </c>
      <c r="G36" s="29">
        <f>'Alluvial for Appendix'!V33</f>
        <v>10</v>
      </c>
      <c r="H36" s="32">
        <f>'Alluvial for Appendix'!W33</f>
        <v>39510</v>
      </c>
      <c r="I36" s="1"/>
    </row>
    <row r="37" spans="1:9" x14ac:dyDescent="0.25">
      <c r="A37" s="15" t="str">
        <f>'Alluvial for Appendix'!A34</f>
        <v>18-MW-9</v>
      </c>
      <c r="B37" s="15">
        <f>'Alluvial for Appendix'!C34</f>
        <v>35.839640000000003</v>
      </c>
      <c r="C37" s="15">
        <f>'Alluvial for Appendix'!D34</f>
        <v>-106.26506999999999</v>
      </c>
      <c r="D37" s="16">
        <f>IF('Alluvial for Appendix'!G34&lt;&gt;0,'Alluvial for Appendix'!G34,"")</f>
        <v>34536</v>
      </c>
      <c r="E37" s="15">
        <f>IF('Alluvial for Appendix'!H34&lt;&gt;0,'Alluvial for Appendix'!H34,"")</f>
        <v>21</v>
      </c>
      <c r="F37" s="15" t="str">
        <f>'Alluvial for Appendix'!J34&amp;" - "&amp;'Alluvial for Appendix'!K34</f>
        <v>6 - 21</v>
      </c>
      <c r="G37" s="29">
        <f>'Alluvial for Appendix'!V34</f>
        <v>10</v>
      </c>
      <c r="H37" s="32">
        <f>'Alluvial for Appendix'!W34</f>
        <v>39434</v>
      </c>
      <c r="I37" s="1"/>
    </row>
    <row r="38" spans="1:9" x14ac:dyDescent="0.25">
      <c r="A38" s="15" t="str">
        <f>'Alluvial for Appendix'!A35</f>
        <v>3MAO-2</v>
      </c>
      <c r="B38" s="15">
        <f>'Alluvial for Appendix'!C35</f>
        <v>35.839149999999997</v>
      </c>
      <c r="C38" s="15">
        <f>'Alluvial for Appendix'!D35</f>
        <v>-106.27238</v>
      </c>
      <c r="D38" s="16">
        <f>IF('Alluvial for Appendix'!G35&lt;&gt;0,'Alluvial for Appendix'!G35,"")</f>
        <v>39603</v>
      </c>
      <c r="E38" s="15">
        <f>IF('Alluvial for Appendix'!H35&lt;&gt;0,'Alluvial for Appendix'!H35,"")</f>
        <v>30</v>
      </c>
      <c r="F38" s="15" t="str">
        <f>'Alluvial for Appendix'!J35&amp;" - "&amp;'Alluvial for Appendix'!K35</f>
        <v>14.7 - 24.7</v>
      </c>
      <c r="G38" s="29">
        <f>'Alluvial for Appendix'!V35</f>
        <v>10</v>
      </c>
      <c r="H38" s="32">
        <f>'Alluvial for Appendix'!W35</f>
        <v>39622</v>
      </c>
      <c r="I38" s="1"/>
    </row>
    <row r="39" spans="1:9" x14ac:dyDescent="0.25">
      <c r="A39" s="15" t="str">
        <f>'Alluvial for Appendix'!A36</f>
        <v>PCAO-5</v>
      </c>
      <c r="B39" s="15">
        <f>'Alluvial for Appendix'!C36</f>
        <v>35.853529999999999</v>
      </c>
      <c r="C39" s="15">
        <f>'Alluvial for Appendix'!D36</f>
        <v>-106.29474</v>
      </c>
      <c r="D39" s="16">
        <f>IF('Alluvial for Appendix'!G36&lt;&gt;0,'Alluvial for Appendix'!G36,"")</f>
        <v>39571</v>
      </c>
      <c r="E39" s="15">
        <f>IF('Alluvial for Appendix'!H36&lt;&gt;0,'Alluvial for Appendix'!H36,"")</f>
        <v>30</v>
      </c>
      <c r="F39" s="15" t="str">
        <f>'Alluvial for Appendix'!J36&amp;" - "&amp;'Alluvial for Appendix'!K36</f>
        <v>14.7 - 24.7</v>
      </c>
      <c r="G39" s="29">
        <f>'Alluvial for Appendix'!V36</f>
        <v>10</v>
      </c>
      <c r="H39" s="32">
        <f>'Alluvial for Appendix'!W36</f>
        <v>39608</v>
      </c>
      <c r="I39" s="1"/>
    </row>
    <row r="40" spans="1:9" x14ac:dyDescent="0.25">
      <c r="A40" s="15" t="str">
        <f>'Alluvial for Appendix'!A37</f>
        <v>PCAO-6</v>
      </c>
      <c r="B40" s="15">
        <f>'Alluvial for Appendix'!C37</f>
        <v>35.853360000000002</v>
      </c>
      <c r="C40" s="15">
        <f>'Alluvial for Appendix'!D37</f>
        <v>-106.29322000000001</v>
      </c>
      <c r="D40" s="16">
        <f>IF('Alluvial for Appendix'!G37&lt;&gt;0,'Alluvial for Appendix'!G37,"")</f>
        <v>39604</v>
      </c>
      <c r="E40" s="15">
        <f>IF('Alluvial for Appendix'!H37&lt;&gt;0,'Alluvial for Appendix'!H37,"")</f>
        <v>20</v>
      </c>
      <c r="F40" s="15" t="str">
        <f>'Alluvial for Appendix'!J37&amp;" - "&amp;'Alluvial for Appendix'!K37</f>
        <v>8 - 15</v>
      </c>
      <c r="G40" s="29">
        <f>'Alluvial for Appendix'!V37</f>
        <v>10</v>
      </c>
      <c r="H40" s="32">
        <f>'Alluvial for Appendix'!W37</f>
        <v>40333</v>
      </c>
      <c r="I40" s="1"/>
    </row>
    <row r="41" spans="1:9" x14ac:dyDescent="0.25">
      <c r="A41" s="15" t="str">
        <f>'Alluvial for Appendix'!A38</f>
        <v>PCAO-7a</v>
      </c>
      <c r="B41" s="15">
        <f>'Alluvial for Appendix'!C38</f>
        <v>35.83869</v>
      </c>
      <c r="C41" s="15">
        <f>'Alluvial for Appendix'!D38</f>
        <v>-106.26174</v>
      </c>
      <c r="D41" s="16">
        <f>IF('Alluvial for Appendix'!G38&lt;&gt;0,'Alluvial for Appendix'!G38,"")</f>
        <v>39598</v>
      </c>
      <c r="E41" s="15">
        <f>IF('Alluvial for Appendix'!H38&lt;&gt;0,'Alluvial for Appendix'!H38,"")</f>
        <v>25</v>
      </c>
      <c r="F41" s="15" t="str">
        <f>'Alluvial for Appendix'!J38&amp;" - "&amp;'Alluvial for Appendix'!K38</f>
        <v>9.7 - 19.7</v>
      </c>
      <c r="G41" s="29">
        <f>'Alluvial for Appendix'!V38</f>
        <v>10</v>
      </c>
      <c r="H41" s="32">
        <f>'Alluvial for Appendix'!W38</f>
        <v>39621</v>
      </c>
      <c r="I41" s="1"/>
    </row>
    <row r="42" spans="1:9" x14ac:dyDescent="0.25">
      <c r="A42" s="15" t="str">
        <f>'Alluvial for Appendix'!A39</f>
        <v>PCAO-7b2</v>
      </c>
      <c r="B42" s="15">
        <f>'Alluvial for Appendix'!C39</f>
        <v>35.838500000000003</v>
      </c>
      <c r="C42" s="15">
        <f>'Alluvial for Appendix'!D39</f>
        <v>-106.26205</v>
      </c>
      <c r="D42" s="16">
        <f>IF('Alluvial for Appendix'!G39&lt;&gt;0,'Alluvial for Appendix'!G39,"")</f>
        <v>39595</v>
      </c>
      <c r="E42" s="15">
        <f>IF('Alluvial for Appendix'!H39&lt;&gt;0,'Alluvial for Appendix'!H39,"")</f>
        <v>25</v>
      </c>
      <c r="F42" s="15" t="str">
        <f>'Alluvial for Appendix'!J39&amp;" - "&amp;'Alluvial for Appendix'!K39</f>
        <v>10 - 20</v>
      </c>
      <c r="G42" s="29">
        <f>'Alluvial for Appendix'!V39</f>
        <v>10</v>
      </c>
      <c r="H42" s="32">
        <f>'Alluvial for Appendix'!W39</f>
        <v>39624</v>
      </c>
      <c r="I42" s="1"/>
    </row>
    <row r="43" spans="1:9" x14ac:dyDescent="0.25">
      <c r="A43" s="15" t="str">
        <f>'Alluvial for Appendix'!A40</f>
        <v>PCAO-7c</v>
      </c>
      <c r="B43" s="15">
        <f>'Alluvial for Appendix'!C40</f>
        <v>35.838099999999997</v>
      </c>
      <c r="C43" s="15">
        <f>'Alluvial for Appendix'!D40</f>
        <v>-106.26251999999999</v>
      </c>
      <c r="D43" s="16">
        <f>IF('Alluvial for Appendix'!G40&lt;&gt;0,'Alluvial for Appendix'!G40,"")</f>
        <v>39584</v>
      </c>
      <c r="E43" s="15">
        <f>IF('Alluvial for Appendix'!H40&lt;&gt;0,'Alluvial for Appendix'!H40,"")</f>
        <v>25</v>
      </c>
      <c r="F43" s="15" t="str">
        <f>'Alluvial for Appendix'!J40&amp;" - "&amp;'Alluvial for Appendix'!K40</f>
        <v>9.7 - 19.7</v>
      </c>
      <c r="G43" s="29">
        <f>'Alluvial for Appendix'!V40</f>
        <v>10</v>
      </c>
      <c r="H43" s="32">
        <f>'Alluvial for Appendix'!W40</f>
        <v>39621</v>
      </c>
      <c r="I43" s="1"/>
    </row>
    <row r="44" spans="1:9" x14ac:dyDescent="0.25">
      <c r="A44" s="15" t="str">
        <f>'Alluvial for Appendix'!A41</f>
        <v>PCAO-9</v>
      </c>
      <c r="B44" s="15">
        <f>'Alluvial for Appendix'!C41</f>
        <v>35.826140000000002</v>
      </c>
      <c r="C44" s="15">
        <f>'Alluvial for Appendix'!D41</f>
        <v>-106.23271</v>
      </c>
      <c r="D44" s="16">
        <f>IF('Alluvial for Appendix'!G41&lt;&gt;0,'Alluvial for Appendix'!G41,"")</f>
        <v>39611</v>
      </c>
      <c r="E44" s="15">
        <f>IF('Alluvial for Appendix'!H41&lt;&gt;0,'Alluvial for Appendix'!H41,"")</f>
        <v>21</v>
      </c>
      <c r="F44" s="15" t="str">
        <f>'Alluvial for Appendix'!J41&amp;" - "&amp;'Alluvial for Appendix'!K41</f>
        <v>6 - 16</v>
      </c>
      <c r="G44" s="29">
        <f>'Alluvial for Appendix'!V41</f>
        <v>10</v>
      </c>
      <c r="H44" s="32">
        <f>'Alluvial for Appendix'!W41</f>
        <v>39624</v>
      </c>
      <c r="I44" s="1"/>
    </row>
    <row r="45" spans="1:9" s="1" customFormat="1" ht="38.25" x14ac:dyDescent="0.25">
      <c r="A45" s="8" t="s">
        <v>78</v>
      </c>
      <c r="B45" s="8" t="s">
        <v>2</v>
      </c>
      <c r="C45" s="8" t="s">
        <v>3</v>
      </c>
      <c r="D45" s="9" t="s">
        <v>16</v>
      </c>
      <c r="E45" s="9" t="s">
        <v>17</v>
      </c>
      <c r="F45" s="9" t="s">
        <v>15</v>
      </c>
      <c r="G45" s="9" t="s">
        <v>166</v>
      </c>
      <c r="H45" s="31" t="s">
        <v>14</v>
      </c>
    </row>
    <row r="46" spans="1:9" x14ac:dyDescent="0.25">
      <c r="A46" s="15" t="str">
        <f>'Alluvial for Appendix'!A42</f>
        <v>PCO-1</v>
      </c>
      <c r="B46" s="15">
        <f>'Alluvial for Appendix'!C42</f>
        <v>35.837159999999997</v>
      </c>
      <c r="C46" s="15">
        <f>'Alluvial for Appendix'!D42</f>
        <v>-106.25843</v>
      </c>
      <c r="D46" s="16">
        <f>IF('Alluvial for Appendix'!G42&lt;&gt;0,'Alluvial for Appendix'!G42,"")</f>
        <v>31228</v>
      </c>
      <c r="E46" s="15">
        <f>IF('Alluvial for Appendix'!H42&lt;&gt;0,'Alluvial for Appendix'!H42,"")</f>
        <v>12</v>
      </c>
      <c r="F46" s="15" t="str">
        <f>'Alluvial for Appendix'!J42&amp;" - "&amp;'Alluvial for Appendix'!K42</f>
        <v>4 - 12</v>
      </c>
      <c r="G46" s="29">
        <f>'Alluvial for Appendix'!V42</f>
        <v>3</v>
      </c>
      <c r="H46" s="32">
        <f>'Alluvial for Appendix'!W42</f>
        <v>36245</v>
      </c>
      <c r="I46" s="1"/>
    </row>
    <row r="47" spans="1:9" x14ac:dyDescent="0.25">
      <c r="A47" s="15" t="str">
        <f>'Alluvial for Appendix'!A43</f>
        <v>PCO-2</v>
      </c>
      <c r="B47" s="15">
        <f>'Alluvial for Appendix'!C43</f>
        <v>35.830159999999999</v>
      </c>
      <c r="C47" s="15">
        <f>'Alluvial for Appendix'!D43</f>
        <v>-106.24567</v>
      </c>
      <c r="D47" s="16">
        <f>IF('Alluvial for Appendix'!G43&lt;&gt;0,'Alluvial for Appendix'!G43,"")</f>
        <v>31228</v>
      </c>
      <c r="E47" s="15">
        <f>IF('Alluvial for Appendix'!H43&lt;&gt;0,'Alluvial for Appendix'!H43,"")</f>
        <v>9.5</v>
      </c>
      <c r="F47" s="15" t="str">
        <f>'Alluvial for Appendix'!J43&amp;" - "&amp;'Alluvial for Appendix'!K43</f>
        <v>1.5 - 9.5</v>
      </c>
      <c r="G47" s="29">
        <f>'Alluvial for Appendix'!V43</f>
        <v>10</v>
      </c>
      <c r="H47" s="32">
        <f>'Alluvial for Appendix'!W43</f>
        <v>39514</v>
      </c>
      <c r="I47" s="1"/>
    </row>
    <row r="48" spans="1:9" x14ac:dyDescent="0.25">
      <c r="A48" s="15" t="str">
        <f>'Alluvial for Appendix'!A44</f>
        <v>PCO-3</v>
      </c>
      <c r="B48" s="15">
        <f>'Alluvial for Appendix'!C44</f>
        <v>35.82479</v>
      </c>
      <c r="C48" s="15">
        <f>'Alluvial for Appendix'!D44</f>
        <v>-106.23087</v>
      </c>
      <c r="D48" s="16">
        <f>IF('Alluvial for Appendix'!G44&lt;&gt;0,'Alluvial for Appendix'!G44,"")</f>
        <v>31228</v>
      </c>
      <c r="E48" s="15">
        <f>IF('Alluvial for Appendix'!H44&lt;&gt;0,'Alluvial for Appendix'!H44,"")</f>
        <v>17.7</v>
      </c>
      <c r="F48" s="15" t="str">
        <f>'Alluvial for Appendix'!J44&amp;" - "&amp;'Alluvial for Appendix'!K44</f>
        <v>5.7 - 17.7</v>
      </c>
      <c r="G48" s="29">
        <f>'Alluvial for Appendix'!V44</f>
        <v>10</v>
      </c>
      <c r="H48" s="32">
        <f>'Alluvial for Appendix'!W44</f>
        <v>39525</v>
      </c>
      <c r="I48" s="1"/>
    </row>
    <row r="49" spans="1:9" x14ac:dyDescent="0.25">
      <c r="A49" s="15" t="str">
        <f>'Alluvial for Appendix'!A45</f>
        <v>TMO-1</v>
      </c>
      <c r="B49" s="15">
        <f>'Alluvial for Appendix'!C45</f>
        <v>35.854100000000003</v>
      </c>
      <c r="C49" s="15">
        <f>'Alluvial for Appendix'!D45</f>
        <v>-106.29585</v>
      </c>
      <c r="D49" s="16">
        <f>IF('Alluvial for Appendix'!G45&lt;&gt;0,'Alluvial for Appendix'!G45,"")</f>
        <v>39608</v>
      </c>
      <c r="E49" s="15">
        <f>IF('Alluvial for Appendix'!H45&lt;&gt;0,'Alluvial for Appendix'!H45,"")</f>
        <v>6.5</v>
      </c>
      <c r="F49" s="15" t="str">
        <f>'Alluvial for Appendix'!J45&amp;" - "&amp;'Alluvial for Appendix'!K45</f>
        <v>3.5 - 6.5</v>
      </c>
      <c r="G49" s="29">
        <f>'Alluvial for Appendix'!V45</f>
        <v>10</v>
      </c>
      <c r="H49" s="32">
        <f>'Alluvial for Appendix'!W45</f>
        <v>40331</v>
      </c>
      <c r="I49" s="1"/>
    </row>
  </sheetData>
  <mergeCells count="4">
    <mergeCell ref="A1:H1"/>
    <mergeCell ref="A3:H3"/>
    <mergeCell ref="A8:H8"/>
    <mergeCell ref="A20:H2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Alluvial for Mapping</vt:lpstr>
      <vt:lpstr>Alluvial</vt:lpstr>
      <vt:lpstr>Alluvial for Appendix</vt:lpstr>
      <vt:lpstr>Alluvial Appendix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cp:lastPrinted>2020-05-08T23:27:13Z</cp:lastPrinted>
  <dcterms:created xsi:type="dcterms:W3CDTF">2020-01-08T00:53:20Z</dcterms:created>
  <dcterms:modified xsi:type="dcterms:W3CDTF">2020-05-09T00:47:28Z</dcterms:modified>
</cp:coreProperties>
</file>