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ece\Documents\Columbia Boot Camp\Module 1\Crowdfunding Analysis\"/>
    </mc:Choice>
  </mc:AlternateContent>
  <xr:revisionPtr revIDLastSave="0" documentId="13_ncr:1_{5E36F672-7FAF-4ECB-8511-843EBDC5748D}" xr6:coauthVersionLast="47" xr6:coauthVersionMax="47" xr10:uidLastSave="{00000000-0000-0000-0000-000000000000}"/>
  <bookViews>
    <workbookView xWindow="-120" yWindow="-120" windowWidth="29040" windowHeight="15720" firstSheet="5" activeTab="9" xr2:uid="{00000000-000D-0000-FFFF-FFFF00000000}"/>
  </bookViews>
  <sheets>
    <sheet name="Kickstarter" sheetId="1" r:id="rId1"/>
    <sheet name="Theatre Outcomes by Launch Date" sheetId="12" r:id="rId2"/>
    <sheet name="Outcomes Based on Goals" sheetId="13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Successful US Kickstarters" sheetId="6" r:id="rId8"/>
    <sheet name="Failed US Kickstarters" sheetId="7" r:id="rId9"/>
    <sheet name="Descriptive Statistics" sheetId="8" r:id="rId10"/>
    <sheet name="Box and Whisker" sheetId="9" r:id="rId11"/>
  </sheets>
  <externalReferences>
    <externalReference r:id="rId12"/>
  </externalReference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7" r:id="rId13"/>
    <pivotCache cacheId="18" r:id="rId14"/>
    <pivotCache cacheId="19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C11" i="13"/>
  <c r="D10" i="13"/>
  <c r="D9" i="13"/>
  <c r="D8" i="13"/>
  <c r="D7" i="13"/>
  <c r="D6" i="13"/>
  <c r="D5" i="13"/>
  <c r="D4" i="13"/>
  <c r="D3" i="13"/>
  <c r="D2" i="13"/>
  <c r="C13" i="13"/>
  <c r="C12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3" i="13"/>
  <c r="B2" i="13"/>
  <c r="B4" i="13"/>
  <c r="C14" i="8"/>
  <c r="C13" i="8"/>
  <c r="B13" i="8"/>
  <c r="C12" i="8"/>
  <c r="B12" i="8"/>
  <c r="C11" i="8"/>
  <c r="B11" i="8"/>
  <c r="C7" i="8"/>
  <c r="C6" i="8"/>
  <c r="C5" i="8"/>
  <c r="C4" i="8"/>
  <c r="B7" i="8"/>
  <c r="B6" i="8"/>
  <c r="B5" i="8"/>
  <c r="B4" i="8"/>
  <c r="C10" i="8"/>
  <c r="B10" i="8"/>
  <c r="C9" i="8"/>
  <c r="C2" i="8"/>
  <c r="B2" i="8"/>
  <c r="B9" i="8"/>
  <c r="C3" i="8"/>
  <c r="B3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U246" i="1" s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U282" i="1" s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U517" i="1" s="1"/>
  <c r="S518" i="1"/>
  <c r="S519" i="1"/>
  <c r="S520" i="1"/>
  <c r="U520" i="1" s="1"/>
  <c r="S521" i="1"/>
  <c r="S522" i="1"/>
  <c r="S523" i="1"/>
  <c r="S524" i="1"/>
  <c r="U524" i="1" s="1"/>
  <c r="S525" i="1"/>
  <c r="S526" i="1"/>
  <c r="S527" i="1"/>
  <c r="S528" i="1"/>
  <c r="S529" i="1"/>
  <c r="S530" i="1"/>
  <c r="U530" i="1" s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U658" i="1" s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U680" i="1" s="1"/>
  <c r="S681" i="1"/>
  <c r="S682" i="1"/>
  <c r="S683" i="1"/>
  <c r="S684" i="1"/>
  <c r="S685" i="1"/>
  <c r="S686" i="1"/>
  <c r="U686" i="1" s="1"/>
  <c r="S687" i="1"/>
  <c r="S688" i="1"/>
  <c r="S689" i="1"/>
  <c r="S690" i="1"/>
  <c r="S691" i="1"/>
  <c r="S692" i="1"/>
  <c r="U692" i="1" s="1"/>
  <c r="S693" i="1"/>
  <c r="S694" i="1"/>
  <c r="S695" i="1"/>
  <c r="U695" i="1" s="1"/>
  <c r="S696" i="1"/>
  <c r="S697" i="1"/>
  <c r="S698" i="1"/>
  <c r="S699" i="1"/>
  <c r="U699" i="1" s="1"/>
  <c r="S700" i="1"/>
  <c r="U700" i="1" s="1"/>
  <c r="S701" i="1"/>
  <c r="U701" i="1" s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U794" i="1" s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U829" i="1" s="1"/>
  <c r="S830" i="1"/>
  <c r="S831" i="1"/>
  <c r="S832" i="1"/>
  <c r="S833" i="1"/>
  <c r="S834" i="1"/>
  <c r="S835" i="1"/>
  <c r="U835" i="1" s="1"/>
  <c r="S836" i="1"/>
  <c r="S837" i="1"/>
  <c r="S838" i="1"/>
  <c r="S839" i="1"/>
  <c r="S840" i="1"/>
  <c r="S841" i="1"/>
  <c r="U841" i="1" s="1"/>
  <c r="S842" i="1"/>
  <c r="S843" i="1"/>
  <c r="S844" i="1"/>
  <c r="S845" i="1"/>
  <c r="U845" i="1" s="1"/>
  <c r="S846" i="1"/>
  <c r="S847" i="1"/>
  <c r="S848" i="1"/>
  <c r="U848" i="1" s="1"/>
  <c r="S849" i="1"/>
  <c r="S850" i="1"/>
  <c r="S851" i="1"/>
  <c r="S852" i="1"/>
  <c r="U852" i="1" s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U991" i="1" s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U1020" i="1" s="1"/>
  <c r="S1021" i="1"/>
  <c r="S1022" i="1"/>
  <c r="S1023" i="1"/>
  <c r="S1024" i="1"/>
  <c r="S1025" i="1"/>
  <c r="S1026" i="1"/>
  <c r="S1027" i="1"/>
  <c r="S1028" i="1"/>
  <c r="U1028" i="1" s="1"/>
  <c r="S1029" i="1"/>
  <c r="U1029" i="1" s="1"/>
  <c r="S1030" i="1"/>
  <c r="U1030" i="1" s="1"/>
  <c r="S1031" i="1"/>
  <c r="U1031" i="1" s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U1044" i="1" s="1"/>
  <c r="S1045" i="1"/>
  <c r="S1046" i="1"/>
  <c r="S1047" i="1"/>
  <c r="S1048" i="1"/>
  <c r="S1049" i="1"/>
  <c r="S1050" i="1"/>
  <c r="S1051" i="1"/>
  <c r="S1052" i="1"/>
  <c r="U1052" i="1" s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U1068" i="1" s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U1124" i="1" s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U1157" i="1" s="1"/>
  <c r="S1158" i="1"/>
  <c r="U1158" i="1" s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U1170" i="1" s="1"/>
  <c r="S1171" i="1"/>
  <c r="S1172" i="1"/>
  <c r="U1172" i="1" s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U1199" i="1" s="1"/>
  <c r="S1200" i="1"/>
  <c r="S1201" i="1"/>
  <c r="S1202" i="1"/>
  <c r="S1203" i="1"/>
  <c r="S1204" i="1"/>
  <c r="S1205" i="1"/>
  <c r="S1206" i="1"/>
  <c r="S1207" i="1"/>
  <c r="U1207" i="1" s="1"/>
  <c r="S1208" i="1"/>
  <c r="U1208" i="1" s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U1264" i="1" s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U1283" i="1" s="1"/>
  <c r="S1284" i="1"/>
  <c r="S1285" i="1"/>
  <c r="S1286" i="1"/>
  <c r="S1287" i="1"/>
  <c r="S1288" i="1"/>
  <c r="S1289" i="1"/>
  <c r="S1290" i="1"/>
  <c r="S1291" i="1"/>
  <c r="S1292" i="1"/>
  <c r="U1292" i="1" s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U1305" i="1" s="1"/>
  <c r="S1306" i="1"/>
  <c r="S1307" i="1"/>
  <c r="S1308" i="1"/>
  <c r="U1308" i="1" s="1"/>
  <c r="S1309" i="1"/>
  <c r="U1309" i="1" s="1"/>
  <c r="S1310" i="1"/>
  <c r="S1311" i="1"/>
  <c r="S1312" i="1"/>
  <c r="S1313" i="1"/>
  <c r="S1314" i="1"/>
  <c r="S1315" i="1"/>
  <c r="S1316" i="1"/>
  <c r="U1316" i="1" s="1"/>
  <c r="S1317" i="1"/>
  <c r="S1318" i="1"/>
  <c r="U1318" i="1" s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U1334" i="1" s="1"/>
  <c r="S1335" i="1"/>
  <c r="S1336" i="1"/>
  <c r="S1337" i="1"/>
  <c r="S1338" i="1"/>
  <c r="S1339" i="1"/>
  <c r="S1340" i="1"/>
  <c r="U1340" i="1" s="1"/>
  <c r="S1341" i="1"/>
  <c r="S1342" i="1"/>
  <c r="S1343" i="1"/>
  <c r="S1344" i="1"/>
  <c r="S1345" i="1"/>
  <c r="S1346" i="1"/>
  <c r="S1347" i="1"/>
  <c r="S1348" i="1"/>
  <c r="U1348" i="1" s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U1508" i="1" s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U1529" i="1" s="1"/>
  <c r="S1530" i="1"/>
  <c r="S1531" i="1"/>
  <c r="U1531" i="1" s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U1548" i="1" s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U1561" i="1" s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U1588" i="1" s="1"/>
  <c r="S1589" i="1"/>
  <c r="S1590" i="1"/>
  <c r="U1590" i="1" s="1"/>
  <c r="S1591" i="1"/>
  <c r="S1592" i="1"/>
  <c r="S1593" i="1"/>
  <c r="S1594" i="1"/>
  <c r="U1594" i="1" s="1"/>
  <c r="S1595" i="1"/>
  <c r="S1596" i="1"/>
  <c r="S1597" i="1"/>
  <c r="S1598" i="1"/>
  <c r="S1599" i="1"/>
  <c r="S1600" i="1"/>
  <c r="S1601" i="1"/>
  <c r="S1602" i="1"/>
  <c r="U1602" i="1" s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U1652" i="1" s="1"/>
  <c r="S1653" i="1"/>
  <c r="S1654" i="1"/>
  <c r="S1655" i="1"/>
  <c r="S1656" i="1"/>
  <c r="S1657" i="1"/>
  <c r="S1658" i="1"/>
  <c r="S1659" i="1"/>
  <c r="S1660" i="1"/>
  <c r="U1660" i="1" s="1"/>
  <c r="S1661" i="1"/>
  <c r="S1662" i="1"/>
  <c r="S1663" i="1"/>
  <c r="S1664" i="1"/>
  <c r="S1665" i="1"/>
  <c r="S1666" i="1"/>
  <c r="S1667" i="1"/>
  <c r="S1668" i="1"/>
  <c r="S1669" i="1"/>
  <c r="U1669" i="1" s="1"/>
  <c r="S1670" i="1"/>
  <c r="S1671" i="1"/>
  <c r="S1672" i="1"/>
  <c r="S1673" i="1"/>
  <c r="S1674" i="1"/>
  <c r="S1675" i="1"/>
  <c r="S1676" i="1"/>
  <c r="S1677" i="1"/>
  <c r="U1677" i="1" s="1"/>
  <c r="S1678" i="1"/>
  <c r="S1679" i="1"/>
  <c r="U1679" i="1" s="1"/>
  <c r="S1680" i="1"/>
  <c r="S1681" i="1"/>
  <c r="S1682" i="1"/>
  <c r="U1682" i="1" s="1"/>
  <c r="S1683" i="1"/>
  <c r="S1684" i="1"/>
  <c r="S1685" i="1"/>
  <c r="S1686" i="1"/>
  <c r="S1687" i="1"/>
  <c r="S1688" i="1"/>
  <c r="S1689" i="1"/>
  <c r="S1690" i="1"/>
  <c r="U1690" i="1" s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U1720" i="1" s="1"/>
  <c r="S1721" i="1"/>
  <c r="S1722" i="1"/>
  <c r="S1723" i="1"/>
  <c r="S1724" i="1"/>
  <c r="U1724" i="1" s="1"/>
  <c r="S1725" i="1"/>
  <c r="S1726" i="1"/>
  <c r="U1726" i="1" s="1"/>
  <c r="S1727" i="1"/>
  <c r="S1728" i="1"/>
  <c r="S1729" i="1"/>
  <c r="S1730" i="1"/>
  <c r="U1730" i="1" s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U1800" i="1" s="1"/>
  <c r="S1801" i="1"/>
  <c r="S1802" i="1"/>
  <c r="U1802" i="1" s="1"/>
  <c r="S1803" i="1"/>
  <c r="S1804" i="1"/>
  <c r="U1804" i="1" s="1"/>
  <c r="S1805" i="1"/>
  <c r="S1806" i="1"/>
  <c r="S1807" i="1"/>
  <c r="S1808" i="1"/>
  <c r="S1809" i="1"/>
  <c r="S1810" i="1"/>
  <c r="S1811" i="1"/>
  <c r="S1812" i="1"/>
  <c r="U1812" i="1" s="1"/>
  <c r="S1813" i="1"/>
  <c r="S1814" i="1"/>
  <c r="S1815" i="1"/>
  <c r="S1816" i="1"/>
  <c r="S1817" i="1"/>
  <c r="S1818" i="1"/>
  <c r="S1819" i="1"/>
  <c r="U1819" i="1" s="1"/>
  <c r="S1820" i="1"/>
  <c r="S1821" i="1"/>
  <c r="S1822" i="1"/>
  <c r="S1823" i="1"/>
  <c r="S1824" i="1"/>
  <c r="S1825" i="1"/>
  <c r="S1826" i="1"/>
  <c r="S1827" i="1"/>
  <c r="S1828" i="1"/>
  <c r="S1829" i="1"/>
  <c r="U1829" i="1" s="1"/>
  <c r="S1830" i="1"/>
  <c r="S1831" i="1"/>
  <c r="U1831" i="1" s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U1859" i="1" s="1"/>
  <c r="S1860" i="1"/>
  <c r="S1861" i="1"/>
  <c r="S1862" i="1"/>
  <c r="S1863" i="1"/>
  <c r="S1864" i="1"/>
  <c r="S1865" i="1"/>
  <c r="S1866" i="1"/>
  <c r="S1867" i="1"/>
  <c r="S1868" i="1"/>
  <c r="U1868" i="1" s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U1889" i="1" s="1"/>
  <c r="S1890" i="1"/>
  <c r="S1891" i="1"/>
  <c r="S1892" i="1"/>
  <c r="U1892" i="1" s="1"/>
  <c r="S1893" i="1"/>
  <c r="S1894" i="1"/>
  <c r="S1895" i="1"/>
  <c r="S1896" i="1"/>
  <c r="S1897" i="1"/>
  <c r="S1898" i="1"/>
  <c r="U1898" i="1" s="1"/>
  <c r="S1899" i="1"/>
  <c r="S1900" i="1"/>
  <c r="S1901" i="1"/>
  <c r="S1902" i="1"/>
  <c r="U1902" i="1" s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U1925" i="1" s="1"/>
  <c r="S1926" i="1"/>
  <c r="S1927" i="1"/>
  <c r="S1928" i="1"/>
  <c r="S1929" i="1"/>
  <c r="S1930" i="1"/>
  <c r="S1931" i="1"/>
  <c r="S1932" i="1"/>
  <c r="U1932" i="1" s="1"/>
  <c r="S1933" i="1"/>
  <c r="S1934" i="1"/>
  <c r="S1935" i="1"/>
  <c r="U1935" i="1" s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U1949" i="1" s="1"/>
  <c r="S1950" i="1"/>
  <c r="S1951" i="1"/>
  <c r="U1951" i="1" s="1"/>
  <c r="S1952" i="1"/>
  <c r="U1952" i="1" s="1"/>
  <c r="S1953" i="1"/>
  <c r="U1953" i="1" s="1"/>
  <c r="S1954" i="1"/>
  <c r="S1955" i="1"/>
  <c r="S1956" i="1"/>
  <c r="S1957" i="1"/>
  <c r="S1958" i="1"/>
  <c r="S1959" i="1"/>
  <c r="S1960" i="1"/>
  <c r="U1960" i="1" s="1"/>
  <c r="S1961" i="1"/>
  <c r="S1962" i="1"/>
  <c r="S1963" i="1"/>
  <c r="S1964" i="1"/>
  <c r="U1964" i="1" s="1"/>
  <c r="S1965" i="1"/>
  <c r="S1966" i="1"/>
  <c r="S1967" i="1"/>
  <c r="S1968" i="1"/>
  <c r="S1969" i="1"/>
  <c r="U1969" i="1" s="1"/>
  <c r="S1970" i="1"/>
  <c r="S1971" i="1"/>
  <c r="U1971" i="1" s="1"/>
  <c r="S1972" i="1"/>
  <c r="S1973" i="1"/>
  <c r="U1973" i="1" s="1"/>
  <c r="S1974" i="1"/>
  <c r="S1975" i="1"/>
  <c r="S1976" i="1"/>
  <c r="U1976" i="1" s="1"/>
  <c r="S1977" i="1"/>
  <c r="S1978" i="1"/>
  <c r="S1979" i="1"/>
  <c r="S1980" i="1"/>
  <c r="U1980" i="1" s="1"/>
  <c r="S1981" i="1"/>
  <c r="S1982" i="1"/>
  <c r="S1983" i="1"/>
  <c r="S1984" i="1"/>
  <c r="S1985" i="1"/>
  <c r="S1986" i="1"/>
  <c r="U1986" i="1" s="1"/>
  <c r="S1987" i="1"/>
  <c r="U1987" i="1" s="1"/>
  <c r="S1988" i="1"/>
  <c r="U1988" i="1" s="1"/>
  <c r="S1989" i="1"/>
  <c r="U1989" i="1" s="1"/>
  <c r="S1990" i="1"/>
  <c r="S1991" i="1"/>
  <c r="S1992" i="1"/>
  <c r="S1993" i="1"/>
  <c r="U1993" i="1" s="1"/>
  <c r="S1994" i="1"/>
  <c r="S1995" i="1"/>
  <c r="S1996" i="1"/>
  <c r="S1997" i="1"/>
  <c r="S1998" i="1"/>
  <c r="S1999" i="1"/>
  <c r="S2000" i="1"/>
  <c r="S2001" i="1"/>
  <c r="S2002" i="1"/>
  <c r="S2003" i="1"/>
  <c r="S2004" i="1"/>
  <c r="U2004" i="1" s="1"/>
  <c r="S2005" i="1"/>
  <c r="S2006" i="1"/>
  <c r="S2007" i="1"/>
  <c r="S2008" i="1"/>
  <c r="S2009" i="1"/>
  <c r="S2010" i="1"/>
  <c r="S2011" i="1"/>
  <c r="S2012" i="1"/>
  <c r="U2012" i="1" s="1"/>
  <c r="S2013" i="1"/>
  <c r="S2014" i="1"/>
  <c r="S2015" i="1"/>
  <c r="U2015" i="1" s="1"/>
  <c r="S2016" i="1"/>
  <c r="S2017" i="1"/>
  <c r="S2018" i="1"/>
  <c r="S2019" i="1"/>
  <c r="S2020" i="1"/>
  <c r="S2021" i="1"/>
  <c r="U2021" i="1" s="1"/>
  <c r="S2022" i="1"/>
  <c r="S2023" i="1"/>
  <c r="S2024" i="1"/>
  <c r="S2025" i="1"/>
  <c r="U2025" i="1" s="1"/>
  <c r="S2026" i="1"/>
  <c r="S2027" i="1"/>
  <c r="S2028" i="1"/>
  <c r="S2029" i="1"/>
  <c r="S2030" i="1"/>
  <c r="S2031" i="1"/>
  <c r="S2032" i="1"/>
  <c r="S2033" i="1"/>
  <c r="S2034" i="1"/>
  <c r="S2035" i="1"/>
  <c r="S2036" i="1"/>
  <c r="U2036" i="1" s="1"/>
  <c r="S2037" i="1"/>
  <c r="S2038" i="1"/>
  <c r="S2039" i="1"/>
  <c r="S2040" i="1"/>
  <c r="S2041" i="1"/>
  <c r="S2042" i="1"/>
  <c r="U2042" i="1" s="1"/>
  <c r="S2043" i="1"/>
  <c r="U2043" i="1" s="1"/>
  <c r="S2044" i="1"/>
  <c r="U2044" i="1" s="1"/>
  <c r="S2045" i="1"/>
  <c r="S2046" i="1"/>
  <c r="S2047" i="1"/>
  <c r="S2048" i="1"/>
  <c r="S2049" i="1"/>
  <c r="S2050" i="1"/>
  <c r="S2051" i="1"/>
  <c r="S2052" i="1"/>
  <c r="S2053" i="1"/>
  <c r="S2054" i="1"/>
  <c r="S2055" i="1"/>
  <c r="U2055" i="1" s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U2087" i="1" s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U2235" i="1" s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U2254" i="1" s="1"/>
  <c r="S2255" i="1"/>
  <c r="S2256" i="1"/>
  <c r="U2256" i="1" s="1"/>
  <c r="S2257" i="1"/>
  <c r="S2258" i="1"/>
  <c r="S2259" i="1"/>
  <c r="S2260" i="1"/>
  <c r="U2260" i="1" s="1"/>
  <c r="S2261" i="1"/>
  <c r="S2262" i="1"/>
  <c r="S2263" i="1"/>
  <c r="S2264" i="1"/>
  <c r="S2265" i="1"/>
  <c r="S2266" i="1"/>
  <c r="S2267" i="1"/>
  <c r="U2267" i="1" s="1"/>
  <c r="S2268" i="1"/>
  <c r="S2269" i="1"/>
  <c r="S2270" i="1"/>
  <c r="S2271" i="1"/>
  <c r="S2272" i="1"/>
  <c r="S2273" i="1"/>
  <c r="S2274" i="1"/>
  <c r="S2275" i="1"/>
  <c r="S2276" i="1"/>
  <c r="S2277" i="1"/>
  <c r="S2278" i="1"/>
  <c r="U2278" i="1" s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U2294" i="1" s="1"/>
  <c r="S2295" i="1"/>
  <c r="S2296" i="1"/>
  <c r="S2297" i="1"/>
  <c r="S2298" i="1"/>
  <c r="S2299" i="1"/>
  <c r="S2300" i="1"/>
  <c r="U2300" i="1" s="1"/>
  <c r="S2301" i="1"/>
  <c r="S2302" i="1"/>
  <c r="S2303" i="1"/>
  <c r="S2304" i="1"/>
  <c r="S2305" i="1"/>
  <c r="S2306" i="1"/>
  <c r="S2307" i="1"/>
  <c r="U2307" i="1" s="1"/>
  <c r="S2308" i="1"/>
  <c r="U2308" i="1" s="1"/>
  <c r="S2309" i="1"/>
  <c r="U2309" i="1" s="1"/>
  <c r="S2310" i="1"/>
  <c r="U2310" i="1" s="1"/>
  <c r="S2311" i="1"/>
  <c r="S2312" i="1"/>
  <c r="U2312" i="1" s="1"/>
  <c r="S2313" i="1"/>
  <c r="S2314" i="1"/>
  <c r="S2315" i="1"/>
  <c r="U2315" i="1" s="1"/>
  <c r="S2316" i="1"/>
  <c r="S2317" i="1"/>
  <c r="S2318" i="1"/>
  <c r="U2318" i="1" s="1"/>
  <c r="S2319" i="1"/>
  <c r="S2320" i="1"/>
  <c r="S2321" i="1"/>
  <c r="S2322" i="1"/>
  <c r="S2323" i="1"/>
  <c r="U2323" i="1" s="1"/>
  <c r="S2324" i="1"/>
  <c r="S2325" i="1"/>
  <c r="S2326" i="1"/>
  <c r="S2327" i="1"/>
  <c r="U2327" i="1" s="1"/>
  <c r="S2328" i="1"/>
  <c r="S2329" i="1"/>
  <c r="S2330" i="1"/>
  <c r="U2330" i="1" s="1"/>
  <c r="S2331" i="1"/>
  <c r="U2331" i="1" s="1"/>
  <c r="S2332" i="1"/>
  <c r="S2333" i="1"/>
  <c r="S2334" i="1"/>
  <c r="U2334" i="1" s="1"/>
  <c r="S2335" i="1"/>
  <c r="S2336" i="1"/>
  <c r="S2337" i="1"/>
  <c r="S2338" i="1"/>
  <c r="U2338" i="1" s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U2400" i="1" s="1"/>
  <c r="S2401" i="1"/>
  <c r="S2402" i="1"/>
  <c r="S2403" i="1"/>
  <c r="S2404" i="1"/>
  <c r="S2405" i="1"/>
  <c r="S2406" i="1"/>
  <c r="S2407" i="1"/>
  <c r="U2407" i="1" s="1"/>
  <c r="S2408" i="1"/>
  <c r="S2409" i="1"/>
  <c r="U2409" i="1" s="1"/>
  <c r="S2410" i="1"/>
  <c r="S2411" i="1"/>
  <c r="S2412" i="1"/>
  <c r="S2413" i="1"/>
  <c r="S2414" i="1"/>
  <c r="S2415" i="1"/>
  <c r="S2416" i="1"/>
  <c r="S2417" i="1"/>
  <c r="U2417" i="1" s="1"/>
  <c r="S2418" i="1"/>
  <c r="S2419" i="1"/>
  <c r="S2420" i="1"/>
  <c r="U2420" i="1" s="1"/>
  <c r="S2421" i="1"/>
  <c r="U2421" i="1" s="1"/>
  <c r="S2422" i="1"/>
  <c r="S2423" i="1"/>
  <c r="U2423" i="1" s="1"/>
  <c r="S2424" i="1"/>
  <c r="S2425" i="1"/>
  <c r="S2426" i="1"/>
  <c r="S2427" i="1"/>
  <c r="S2428" i="1"/>
  <c r="U2428" i="1" s="1"/>
  <c r="S2429" i="1"/>
  <c r="S2430" i="1"/>
  <c r="S2431" i="1"/>
  <c r="S2432" i="1"/>
  <c r="S2433" i="1"/>
  <c r="S2434" i="1"/>
  <c r="S2435" i="1"/>
  <c r="S2436" i="1"/>
  <c r="U2436" i="1" s="1"/>
  <c r="S2437" i="1"/>
  <c r="S2438" i="1"/>
  <c r="S2439" i="1"/>
  <c r="S2440" i="1"/>
  <c r="S2441" i="1"/>
  <c r="U2441" i="1" s="1"/>
  <c r="S2442" i="1"/>
  <c r="S2443" i="1"/>
  <c r="S2444" i="1"/>
  <c r="S2445" i="1"/>
  <c r="S2446" i="1"/>
  <c r="S2447" i="1"/>
  <c r="S2448" i="1"/>
  <c r="S2449" i="1"/>
  <c r="S2450" i="1"/>
  <c r="S2451" i="1"/>
  <c r="U2451" i="1" s="1"/>
  <c r="S2452" i="1"/>
  <c r="S2453" i="1"/>
  <c r="S2454" i="1"/>
  <c r="S2455" i="1"/>
  <c r="S2456" i="1"/>
  <c r="S2457" i="1"/>
  <c r="S2458" i="1"/>
  <c r="S2459" i="1"/>
  <c r="U2459" i="1" s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U2500" i="1" s="1"/>
  <c r="S2501" i="1"/>
  <c r="S2502" i="1"/>
  <c r="S2503" i="1"/>
  <c r="S2504" i="1"/>
  <c r="S2505" i="1"/>
  <c r="S2506" i="1"/>
  <c r="S2507" i="1"/>
  <c r="S2508" i="1"/>
  <c r="U2508" i="1" s="1"/>
  <c r="S2509" i="1"/>
  <c r="S2510" i="1"/>
  <c r="S2511" i="1"/>
  <c r="S2512" i="1"/>
  <c r="S2513" i="1"/>
  <c r="S2514" i="1"/>
  <c r="U2514" i="1" s="1"/>
  <c r="S2515" i="1"/>
  <c r="S2516" i="1"/>
  <c r="S2517" i="1"/>
  <c r="S2518" i="1"/>
  <c r="S2519" i="1"/>
  <c r="S2520" i="1"/>
  <c r="S2521" i="1"/>
  <c r="S2522" i="1"/>
  <c r="S2523" i="1"/>
  <c r="S2524" i="1"/>
  <c r="U2524" i="1" s="1"/>
  <c r="S2525" i="1"/>
  <c r="S2526" i="1"/>
  <c r="S2527" i="1"/>
  <c r="S2528" i="1"/>
  <c r="U2528" i="1" s="1"/>
  <c r="S2529" i="1"/>
  <c r="S2530" i="1"/>
  <c r="S2531" i="1"/>
  <c r="S2532" i="1"/>
  <c r="S2533" i="1"/>
  <c r="S2534" i="1"/>
  <c r="U2534" i="1" s="1"/>
  <c r="S2535" i="1"/>
  <c r="S2536" i="1"/>
  <c r="S2537" i="1"/>
  <c r="S2538" i="1"/>
  <c r="S2539" i="1"/>
  <c r="S2540" i="1"/>
  <c r="S2541" i="1"/>
  <c r="S2542" i="1"/>
  <c r="S2543" i="1"/>
  <c r="U2543" i="1" s="1"/>
  <c r="S2544" i="1"/>
  <c r="U2544" i="1" s="1"/>
  <c r="S2545" i="1"/>
  <c r="S2546" i="1"/>
  <c r="S2547" i="1"/>
  <c r="U2547" i="1" s="1"/>
  <c r="S2548" i="1"/>
  <c r="S2549" i="1"/>
  <c r="S2550" i="1"/>
  <c r="S2551" i="1"/>
  <c r="U2551" i="1" s="1"/>
  <c r="S2552" i="1"/>
  <c r="S2553" i="1"/>
  <c r="U2553" i="1" s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U2567" i="1" s="1"/>
  <c r="S2568" i="1"/>
  <c r="U2568" i="1" s="1"/>
  <c r="S2569" i="1"/>
  <c r="S2570" i="1"/>
  <c r="S2571" i="1"/>
  <c r="S2572" i="1"/>
  <c r="U2572" i="1" s="1"/>
  <c r="S2573" i="1"/>
  <c r="S2574" i="1"/>
  <c r="U2574" i="1" s="1"/>
  <c r="S2575" i="1"/>
  <c r="S2576" i="1"/>
  <c r="S2577" i="1"/>
  <c r="S2578" i="1"/>
  <c r="S2579" i="1"/>
  <c r="S2580" i="1"/>
  <c r="U2580" i="1" s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U2594" i="1" s="1"/>
  <c r="S2595" i="1"/>
  <c r="U2595" i="1" s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U2614" i="1" s="1"/>
  <c r="S2615" i="1"/>
  <c r="S2616" i="1"/>
  <c r="S2617" i="1"/>
  <c r="S2618" i="1"/>
  <c r="S2619" i="1"/>
  <c r="S2620" i="1"/>
  <c r="S2621" i="1"/>
  <c r="U2621" i="1" s="1"/>
  <c r="S2622" i="1"/>
  <c r="S2623" i="1"/>
  <c r="S2624" i="1"/>
  <c r="S2625" i="1"/>
  <c r="S2626" i="1"/>
  <c r="U2626" i="1" s="1"/>
  <c r="S2627" i="1"/>
  <c r="S2628" i="1"/>
  <c r="S2629" i="1"/>
  <c r="U2629" i="1" s="1"/>
  <c r="S2630" i="1"/>
  <c r="S2631" i="1"/>
  <c r="S2632" i="1"/>
  <c r="S2633" i="1"/>
  <c r="S2634" i="1"/>
  <c r="U2634" i="1" s="1"/>
  <c r="S2635" i="1"/>
  <c r="S2636" i="1"/>
  <c r="U2636" i="1" s="1"/>
  <c r="S2637" i="1"/>
  <c r="S2638" i="1"/>
  <c r="S2639" i="1"/>
  <c r="S2640" i="1"/>
  <c r="S2641" i="1"/>
  <c r="S2642" i="1"/>
  <c r="S2643" i="1"/>
  <c r="S2644" i="1"/>
  <c r="U2644" i="1" s="1"/>
  <c r="S2645" i="1"/>
  <c r="S2646" i="1"/>
  <c r="S2647" i="1"/>
  <c r="S2648" i="1"/>
  <c r="S2649" i="1"/>
  <c r="S2650" i="1"/>
  <c r="S2651" i="1"/>
  <c r="S2652" i="1"/>
  <c r="U2652" i="1" s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U2692" i="1" s="1"/>
  <c r="S2693" i="1"/>
  <c r="S2694" i="1"/>
  <c r="S2695" i="1"/>
  <c r="S2696" i="1"/>
  <c r="S2697" i="1"/>
  <c r="S2698" i="1"/>
  <c r="S2699" i="1"/>
  <c r="U2699" i="1" s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U2715" i="1" s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U2739" i="1" s="1"/>
  <c r="S2740" i="1"/>
  <c r="U2740" i="1" s="1"/>
  <c r="S2741" i="1"/>
  <c r="U2741" i="1" s="1"/>
  <c r="S2742" i="1"/>
  <c r="S2743" i="1"/>
  <c r="S2744" i="1"/>
  <c r="S2745" i="1"/>
  <c r="S2746" i="1"/>
  <c r="S2747" i="1"/>
  <c r="S2748" i="1"/>
  <c r="S2749" i="1"/>
  <c r="S2750" i="1"/>
  <c r="S2751" i="1"/>
  <c r="S2752" i="1"/>
  <c r="U2752" i="1" s="1"/>
  <c r="S2753" i="1"/>
  <c r="S2754" i="1"/>
  <c r="S2755" i="1"/>
  <c r="S2756" i="1"/>
  <c r="U2756" i="1" s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U2769" i="1" s="1"/>
  <c r="S2770" i="1"/>
  <c r="S2771" i="1"/>
  <c r="S2772" i="1"/>
  <c r="S2773" i="1"/>
  <c r="S2774" i="1"/>
  <c r="S2775" i="1"/>
  <c r="U2775" i="1" s="1"/>
  <c r="S2776" i="1"/>
  <c r="S2777" i="1"/>
  <c r="S2778" i="1"/>
  <c r="S2779" i="1"/>
  <c r="U2779" i="1" s="1"/>
  <c r="S2780" i="1"/>
  <c r="S2781" i="1"/>
  <c r="S2782" i="1"/>
  <c r="S2783" i="1"/>
  <c r="S2784" i="1"/>
  <c r="S2785" i="1"/>
  <c r="S2786" i="1"/>
  <c r="S2787" i="1"/>
  <c r="S2788" i="1"/>
  <c r="U2788" i="1" s="1"/>
  <c r="S2789" i="1"/>
  <c r="S2790" i="1"/>
  <c r="S2791" i="1"/>
  <c r="S2792" i="1"/>
  <c r="S2793" i="1"/>
  <c r="S2794" i="1"/>
  <c r="S2795" i="1"/>
  <c r="U2795" i="1" s="1"/>
  <c r="S2796" i="1"/>
  <c r="S2797" i="1"/>
  <c r="S2798" i="1"/>
  <c r="S2799" i="1"/>
  <c r="S2800" i="1"/>
  <c r="S2801" i="1"/>
  <c r="S2802" i="1"/>
  <c r="S2803" i="1"/>
  <c r="S2804" i="1"/>
  <c r="U2804" i="1" s="1"/>
  <c r="S2805" i="1"/>
  <c r="S2806" i="1"/>
  <c r="S2807" i="1"/>
  <c r="S2808" i="1"/>
  <c r="U2808" i="1" s="1"/>
  <c r="S2809" i="1"/>
  <c r="U2809" i="1" s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U2821" i="1" s="1"/>
  <c r="S2822" i="1"/>
  <c r="S2823" i="1"/>
  <c r="S2824" i="1"/>
  <c r="S2825" i="1"/>
  <c r="S2826" i="1"/>
  <c r="U2826" i="1" s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U2847" i="1" s="1"/>
  <c r="S2848" i="1"/>
  <c r="S2849" i="1"/>
  <c r="S2850" i="1"/>
  <c r="S2851" i="1"/>
  <c r="U2851" i="1" s="1"/>
  <c r="S2852" i="1"/>
  <c r="S2853" i="1"/>
  <c r="S2854" i="1"/>
  <c r="U2854" i="1" s="1"/>
  <c r="S2855" i="1"/>
  <c r="U2855" i="1" s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U2874" i="1" s="1"/>
  <c r="S2875" i="1"/>
  <c r="U2875" i="1" s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U2892" i="1" s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U2934" i="1" s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U2955" i="1" s="1"/>
  <c r="S2956" i="1"/>
  <c r="U2956" i="1" s="1"/>
  <c r="S2957" i="1"/>
  <c r="S2958" i="1"/>
  <c r="S2959" i="1"/>
  <c r="S2960" i="1"/>
  <c r="S2961" i="1"/>
  <c r="S2962" i="1"/>
  <c r="S2963" i="1"/>
  <c r="S2964" i="1"/>
  <c r="S2965" i="1"/>
  <c r="S2966" i="1"/>
  <c r="U2966" i="1" s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U2980" i="1" s="1"/>
  <c r="S2981" i="1"/>
  <c r="S2982" i="1"/>
  <c r="S2983" i="1"/>
  <c r="S2984" i="1"/>
  <c r="S2985" i="1"/>
  <c r="S2986" i="1"/>
  <c r="S2987" i="1"/>
  <c r="U2987" i="1" s="1"/>
  <c r="S2988" i="1"/>
  <c r="S2989" i="1"/>
  <c r="S2990" i="1"/>
  <c r="S2991" i="1"/>
  <c r="S2992" i="1"/>
  <c r="S2993" i="1"/>
  <c r="S2994" i="1"/>
  <c r="S2995" i="1"/>
  <c r="U2995" i="1" s="1"/>
  <c r="S2996" i="1"/>
  <c r="S2997" i="1"/>
  <c r="U2997" i="1" s="1"/>
  <c r="S2998" i="1"/>
  <c r="S2999" i="1"/>
  <c r="U2999" i="1" s="1"/>
  <c r="S3000" i="1"/>
  <c r="S3001" i="1"/>
  <c r="S3002" i="1"/>
  <c r="S3003" i="1"/>
  <c r="U3003" i="1" s="1"/>
  <c r="S3004" i="1"/>
  <c r="U3004" i="1" s="1"/>
  <c r="S3005" i="1"/>
  <c r="S3006" i="1"/>
  <c r="S3007" i="1"/>
  <c r="S3008" i="1"/>
  <c r="U3008" i="1" s="1"/>
  <c r="S3009" i="1"/>
  <c r="U3009" i="1" s="1"/>
  <c r="S3010" i="1"/>
  <c r="S3011" i="1"/>
  <c r="U3011" i="1" s="1"/>
  <c r="S3012" i="1"/>
  <c r="S3013" i="1"/>
  <c r="S3014" i="1"/>
  <c r="S3015" i="1"/>
  <c r="S3016" i="1"/>
  <c r="S3017" i="1"/>
  <c r="S3018" i="1"/>
  <c r="S3019" i="1"/>
  <c r="S3020" i="1"/>
  <c r="U3020" i="1" s="1"/>
  <c r="S3021" i="1"/>
  <c r="S3022" i="1"/>
  <c r="S3023" i="1"/>
  <c r="U3023" i="1" s="1"/>
  <c r="S3024" i="1"/>
  <c r="S3025" i="1"/>
  <c r="S3026" i="1"/>
  <c r="S3027" i="1"/>
  <c r="S3028" i="1"/>
  <c r="U3028" i="1" s="1"/>
  <c r="S3029" i="1"/>
  <c r="S3030" i="1"/>
  <c r="S3031" i="1"/>
  <c r="S3032" i="1"/>
  <c r="S3033" i="1"/>
  <c r="S3034" i="1"/>
  <c r="S3035" i="1"/>
  <c r="U3035" i="1" s="1"/>
  <c r="S3036" i="1"/>
  <c r="U3036" i="1" s="1"/>
  <c r="S3037" i="1"/>
  <c r="U3037" i="1" s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U3051" i="1" s="1"/>
  <c r="S3052" i="1"/>
  <c r="U3052" i="1" s="1"/>
  <c r="S3053" i="1"/>
  <c r="U3053" i="1" s="1"/>
  <c r="S3054" i="1"/>
  <c r="S3055" i="1"/>
  <c r="S3056" i="1"/>
  <c r="S3057" i="1"/>
  <c r="S3058" i="1"/>
  <c r="S3059" i="1"/>
  <c r="U3059" i="1" s="1"/>
  <c r="S3060" i="1"/>
  <c r="S3061" i="1"/>
  <c r="S3062" i="1"/>
  <c r="S3063" i="1"/>
  <c r="S3064" i="1"/>
  <c r="S3065" i="1"/>
  <c r="U3065" i="1" s="1"/>
  <c r="S3066" i="1"/>
  <c r="S3067" i="1"/>
  <c r="U3067" i="1" s="1"/>
  <c r="S3068" i="1"/>
  <c r="U3068" i="1" s="1"/>
  <c r="S3069" i="1"/>
  <c r="S3070" i="1"/>
  <c r="S3071" i="1"/>
  <c r="S3072" i="1"/>
  <c r="S3073" i="1"/>
  <c r="S3074" i="1"/>
  <c r="S3075" i="1"/>
  <c r="U3075" i="1" s="1"/>
  <c r="S3076" i="1"/>
  <c r="S3077" i="1"/>
  <c r="S3078" i="1"/>
  <c r="S3079" i="1"/>
  <c r="S3080" i="1"/>
  <c r="S3081" i="1"/>
  <c r="S3082" i="1"/>
  <c r="S3083" i="1"/>
  <c r="S3084" i="1"/>
  <c r="S3085" i="1"/>
  <c r="U3085" i="1" s="1"/>
  <c r="S3086" i="1"/>
  <c r="S3087" i="1"/>
  <c r="S3088" i="1"/>
  <c r="S3089" i="1"/>
  <c r="S3090" i="1"/>
  <c r="S3091" i="1"/>
  <c r="S3092" i="1"/>
  <c r="U3092" i="1" s="1"/>
  <c r="S3093" i="1"/>
  <c r="S3094" i="1"/>
  <c r="S3095" i="1"/>
  <c r="S3096" i="1"/>
  <c r="S3097" i="1"/>
  <c r="S3098" i="1"/>
  <c r="S3099" i="1"/>
  <c r="S3100" i="1"/>
  <c r="U3100" i="1" s="1"/>
  <c r="S3101" i="1"/>
  <c r="S3102" i="1"/>
  <c r="S3103" i="1"/>
  <c r="S3104" i="1"/>
  <c r="S3105" i="1"/>
  <c r="S3106" i="1"/>
  <c r="S3107" i="1"/>
  <c r="U3107" i="1" s="1"/>
  <c r="S3108" i="1"/>
  <c r="S3109" i="1"/>
  <c r="S3110" i="1"/>
  <c r="S3111" i="1"/>
  <c r="S3112" i="1"/>
  <c r="S3113" i="1"/>
  <c r="S3114" i="1"/>
  <c r="S3115" i="1"/>
  <c r="S3116" i="1"/>
  <c r="U3116" i="1" s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U3201" i="1" s="1"/>
  <c r="S3202" i="1"/>
  <c r="S3203" i="1"/>
  <c r="S3204" i="1"/>
  <c r="S3205" i="1"/>
  <c r="S3206" i="1"/>
  <c r="S3207" i="1"/>
  <c r="S3208" i="1"/>
  <c r="U3208" i="1" s="1"/>
  <c r="S3209" i="1"/>
  <c r="S3210" i="1"/>
  <c r="S3211" i="1"/>
  <c r="S3212" i="1"/>
  <c r="S3213" i="1"/>
  <c r="S3214" i="1"/>
  <c r="S3215" i="1"/>
  <c r="S3216" i="1"/>
  <c r="S3217" i="1"/>
  <c r="S3218" i="1"/>
  <c r="U3218" i="1" s="1"/>
  <c r="S3219" i="1"/>
  <c r="S3220" i="1"/>
  <c r="S3221" i="1"/>
  <c r="S3222" i="1"/>
  <c r="S3223" i="1"/>
  <c r="S3224" i="1"/>
  <c r="S3225" i="1"/>
  <c r="S3226" i="1"/>
  <c r="U3226" i="1" s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U3239" i="1" s="1"/>
  <c r="S3240" i="1"/>
  <c r="S3241" i="1"/>
  <c r="S3242" i="1"/>
  <c r="U3242" i="1" s="1"/>
  <c r="S3243" i="1"/>
  <c r="U3243" i="1" s="1"/>
  <c r="S3244" i="1"/>
  <c r="S3245" i="1"/>
  <c r="U3245" i="1" s="1"/>
  <c r="S3246" i="1"/>
  <c r="S3247" i="1"/>
  <c r="S3248" i="1"/>
  <c r="U3248" i="1" s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U3260" i="1" s="1"/>
  <c r="S3261" i="1"/>
  <c r="S3262" i="1"/>
  <c r="S3263" i="1"/>
  <c r="S3264" i="1"/>
  <c r="U3264" i="1" s="1"/>
  <c r="S3265" i="1"/>
  <c r="S3266" i="1"/>
  <c r="U3266" i="1" s="1"/>
  <c r="S3267" i="1"/>
  <c r="U3267" i="1" s="1"/>
  <c r="S3268" i="1"/>
  <c r="U3268" i="1" s="1"/>
  <c r="S3269" i="1"/>
  <c r="S3270" i="1"/>
  <c r="S3271" i="1"/>
  <c r="S3272" i="1"/>
  <c r="S3273" i="1"/>
  <c r="S3274" i="1"/>
  <c r="S3275" i="1"/>
  <c r="S3276" i="1"/>
  <c r="U3276" i="1" s="1"/>
  <c r="S3277" i="1"/>
  <c r="S3278" i="1"/>
  <c r="S3279" i="1"/>
  <c r="S3280" i="1"/>
  <c r="S3281" i="1"/>
  <c r="U3281" i="1" s="1"/>
  <c r="S3282" i="1"/>
  <c r="S3283" i="1"/>
  <c r="U3283" i="1" s="1"/>
  <c r="S3284" i="1"/>
  <c r="U3284" i="1" s="1"/>
  <c r="S3285" i="1"/>
  <c r="S3286" i="1"/>
  <c r="S3287" i="1"/>
  <c r="U3287" i="1" s="1"/>
  <c r="S3288" i="1"/>
  <c r="U3288" i="1" s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U3311" i="1" s="1"/>
  <c r="S3312" i="1"/>
  <c r="U3312" i="1" s="1"/>
  <c r="S3313" i="1"/>
  <c r="S3314" i="1"/>
  <c r="U3314" i="1" s="1"/>
  <c r="S3315" i="1"/>
  <c r="U3315" i="1" s="1"/>
  <c r="S3316" i="1"/>
  <c r="U3316" i="1" s="1"/>
  <c r="S3317" i="1"/>
  <c r="S3318" i="1"/>
  <c r="S3319" i="1"/>
  <c r="S3320" i="1"/>
  <c r="S3321" i="1"/>
  <c r="S3322" i="1"/>
  <c r="S3323" i="1"/>
  <c r="S3324" i="1"/>
  <c r="S3325" i="1"/>
  <c r="S3326" i="1"/>
  <c r="U3326" i="1" s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U3339" i="1" s="1"/>
  <c r="S3340" i="1"/>
  <c r="U3340" i="1" s="1"/>
  <c r="S3341" i="1"/>
  <c r="S3342" i="1"/>
  <c r="S3343" i="1"/>
  <c r="S3344" i="1"/>
  <c r="S3345" i="1"/>
  <c r="S3346" i="1"/>
  <c r="S3347" i="1"/>
  <c r="S3348" i="1"/>
  <c r="U3348" i="1" s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U3372" i="1" s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U3385" i="1" s="1"/>
  <c r="S3386" i="1"/>
  <c r="S3387" i="1"/>
  <c r="S3388" i="1"/>
  <c r="S3389" i="1"/>
  <c r="S3390" i="1"/>
  <c r="U3390" i="1" s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U3407" i="1" s="1"/>
  <c r="S3408" i="1"/>
  <c r="S3409" i="1"/>
  <c r="S3410" i="1"/>
  <c r="S3411" i="1"/>
  <c r="U3411" i="1" s="1"/>
  <c r="S3412" i="1"/>
  <c r="U3412" i="1" s="1"/>
  <c r="S3413" i="1"/>
  <c r="S3414" i="1"/>
  <c r="S3415" i="1"/>
  <c r="S3416" i="1"/>
  <c r="S3417" i="1"/>
  <c r="S3418" i="1"/>
  <c r="S3419" i="1"/>
  <c r="U3419" i="1" s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U3431" i="1" s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U3443" i="1" s="1"/>
  <c r="S3444" i="1"/>
  <c r="S3445" i="1"/>
  <c r="S3446" i="1"/>
  <c r="S3447" i="1"/>
  <c r="S3448" i="1"/>
  <c r="S3449" i="1"/>
  <c r="S3450" i="1"/>
  <c r="U3450" i="1" s="1"/>
  <c r="S3451" i="1"/>
  <c r="U3451" i="1" s="1"/>
  <c r="S3452" i="1"/>
  <c r="U3452" i="1" s="1"/>
  <c r="S3453" i="1"/>
  <c r="S3454" i="1"/>
  <c r="S3455" i="1"/>
  <c r="S3456" i="1"/>
  <c r="U3456" i="1" s="1"/>
  <c r="S3457" i="1"/>
  <c r="S3458" i="1"/>
  <c r="S3459" i="1"/>
  <c r="S3460" i="1"/>
  <c r="S3461" i="1"/>
  <c r="S3462" i="1"/>
  <c r="S3463" i="1"/>
  <c r="U3463" i="1" s="1"/>
  <c r="S3464" i="1"/>
  <c r="S3465" i="1"/>
  <c r="S3466" i="1"/>
  <c r="S3467" i="1"/>
  <c r="U3467" i="1" s="1"/>
  <c r="S3468" i="1"/>
  <c r="U3468" i="1" s="1"/>
  <c r="S3469" i="1"/>
  <c r="U3469" i="1" s="1"/>
  <c r="S3470" i="1"/>
  <c r="S3471" i="1"/>
  <c r="S3472" i="1"/>
  <c r="U3472" i="1" s="1"/>
  <c r="S3473" i="1"/>
  <c r="S3474" i="1"/>
  <c r="S3475" i="1"/>
  <c r="S3476" i="1"/>
  <c r="U3476" i="1" s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U3491" i="1" s="1"/>
  <c r="S3492" i="1"/>
  <c r="U3492" i="1" s="1"/>
  <c r="S3493" i="1"/>
  <c r="S3494" i="1"/>
  <c r="S3495" i="1"/>
  <c r="U3495" i="1" s="1"/>
  <c r="S3496" i="1"/>
  <c r="S3497" i="1"/>
  <c r="S3498" i="1"/>
  <c r="S3499" i="1"/>
  <c r="U3499" i="1" s="1"/>
  <c r="S3500" i="1"/>
  <c r="S3501" i="1"/>
  <c r="S3502" i="1"/>
  <c r="S3503" i="1"/>
  <c r="U3503" i="1" s="1"/>
  <c r="S3504" i="1"/>
  <c r="S3505" i="1"/>
  <c r="S3506" i="1"/>
  <c r="S3507" i="1"/>
  <c r="U3507" i="1" s="1"/>
  <c r="S3508" i="1"/>
  <c r="U3508" i="1" s="1"/>
  <c r="S3509" i="1"/>
  <c r="S3510" i="1"/>
  <c r="S3511" i="1"/>
  <c r="S3512" i="1"/>
  <c r="S3513" i="1"/>
  <c r="S3514" i="1"/>
  <c r="S3515" i="1"/>
  <c r="U3515" i="1" s="1"/>
  <c r="S3516" i="1"/>
  <c r="U3516" i="1" s="1"/>
  <c r="S3517" i="1"/>
  <c r="S3518" i="1"/>
  <c r="U3518" i="1" s="1"/>
  <c r="S3519" i="1"/>
  <c r="S3520" i="1"/>
  <c r="U3520" i="1" s="1"/>
  <c r="S3521" i="1"/>
  <c r="U3521" i="1" s="1"/>
  <c r="S3522" i="1"/>
  <c r="S3523" i="1"/>
  <c r="S3524" i="1"/>
  <c r="S3525" i="1"/>
  <c r="U3525" i="1" s="1"/>
  <c r="S3526" i="1"/>
  <c r="S3527" i="1"/>
  <c r="S3528" i="1"/>
  <c r="U3528" i="1" s="1"/>
  <c r="S3529" i="1"/>
  <c r="U3529" i="1" s="1"/>
  <c r="S3530" i="1"/>
  <c r="S3531" i="1"/>
  <c r="S3532" i="1"/>
  <c r="U3532" i="1" s="1"/>
  <c r="S3533" i="1"/>
  <c r="S3534" i="1"/>
  <c r="S3535" i="1"/>
  <c r="S3536" i="1"/>
  <c r="U3536" i="1" s="1"/>
  <c r="S3537" i="1"/>
  <c r="S3538" i="1"/>
  <c r="S3539" i="1"/>
  <c r="U3539" i="1" s="1"/>
  <c r="S3540" i="1"/>
  <c r="S3541" i="1"/>
  <c r="S3542" i="1"/>
  <c r="S3543" i="1"/>
  <c r="S3544" i="1"/>
  <c r="S3545" i="1"/>
  <c r="S3546" i="1"/>
  <c r="U3546" i="1" s="1"/>
  <c r="S3547" i="1"/>
  <c r="S3548" i="1"/>
  <c r="S3549" i="1"/>
  <c r="S3550" i="1"/>
  <c r="S3551" i="1"/>
  <c r="U3551" i="1" s="1"/>
  <c r="S3552" i="1"/>
  <c r="S3553" i="1"/>
  <c r="U3553" i="1" s="1"/>
  <c r="S3554" i="1"/>
  <c r="U3554" i="1" s="1"/>
  <c r="S3555" i="1"/>
  <c r="U3555" i="1" s="1"/>
  <c r="S3556" i="1"/>
  <c r="U3556" i="1" s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U3592" i="1" s="1"/>
  <c r="S3593" i="1"/>
  <c r="S3594" i="1"/>
  <c r="S3595" i="1"/>
  <c r="S3596" i="1"/>
  <c r="S3597" i="1"/>
  <c r="S3598" i="1"/>
  <c r="S3599" i="1"/>
  <c r="S3600" i="1"/>
  <c r="S3601" i="1"/>
  <c r="S3602" i="1"/>
  <c r="S3603" i="1"/>
  <c r="U3603" i="1" s="1"/>
  <c r="S3604" i="1"/>
  <c r="U3604" i="1" s="1"/>
  <c r="S3605" i="1"/>
  <c r="S3606" i="1"/>
  <c r="U3606" i="1" s="1"/>
  <c r="S3607" i="1"/>
  <c r="S3608" i="1"/>
  <c r="S3609" i="1"/>
  <c r="S3610" i="1"/>
  <c r="S3611" i="1"/>
  <c r="S3612" i="1"/>
  <c r="U3612" i="1" s="1"/>
  <c r="S3613" i="1"/>
  <c r="S3614" i="1"/>
  <c r="U3614" i="1" s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U3651" i="1" s="1"/>
  <c r="S3652" i="1"/>
  <c r="S3653" i="1"/>
  <c r="S3654" i="1"/>
  <c r="S3655" i="1"/>
  <c r="S3656" i="1"/>
  <c r="S3657" i="1"/>
  <c r="S3658" i="1"/>
  <c r="S3659" i="1"/>
  <c r="S3660" i="1"/>
  <c r="U3660" i="1" s="1"/>
  <c r="S3661" i="1"/>
  <c r="S3662" i="1"/>
  <c r="S3663" i="1"/>
  <c r="S3664" i="1"/>
  <c r="U3664" i="1" s="1"/>
  <c r="S3665" i="1"/>
  <c r="S3666" i="1"/>
  <c r="S3667" i="1"/>
  <c r="S3668" i="1"/>
  <c r="U3668" i="1" s="1"/>
  <c r="S3669" i="1"/>
  <c r="S3670" i="1"/>
  <c r="S3671" i="1"/>
  <c r="U3671" i="1" s="1"/>
  <c r="S3672" i="1"/>
  <c r="S3673" i="1"/>
  <c r="S3674" i="1"/>
  <c r="S3675" i="1"/>
  <c r="S3676" i="1"/>
  <c r="U3676" i="1" s="1"/>
  <c r="S3677" i="1"/>
  <c r="S3678" i="1"/>
  <c r="S3679" i="1"/>
  <c r="S3680" i="1"/>
  <c r="S3681" i="1"/>
  <c r="S3682" i="1"/>
  <c r="U3682" i="1" s="1"/>
  <c r="S3683" i="1"/>
  <c r="U3683" i="1" s="1"/>
  <c r="S3684" i="1"/>
  <c r="U3684" i="1" s="1"/>
  <c r="S3685" i="1"/>
  <c r="S3686" i="1"/>
  <c r="S3687" i="1"/>
  <c r="U3687" i="1" s="1"/>
  <c r="S3688" i="1"/>
  <c r="S3689" i="1"/>
  <c r="S3690" i="1"/>
  <c r="U3690" i="1" s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U3702" i="1" s="1"/>
  <c r="S3703" i="1"/>
  <c r="S3704" i="1"/>
  <c r="S3705" i="1"/>
  <c r="S3706" i="1"/>
  <c r="S3707" i="1"/>
  <c r="U3707" i="1" s="1"/>
  <c r="S3708" i="1"/>
  <c r="S3709" i="1"/>
  <c r="S3710" i="1"/>
  <c r="U3710" i="1" s="1"/>
  <c r="S3711" i="1"/>
  <c r="S3712" i="1"/>
  <c r="S3713" i="1"/>
  <c r="S3714" i="1"/>
  <c r="S3715" i="1"/>
  <c r="U3715" i="1" s="1"/>
  <c r="S3716" i="1"/>
  <c r="U3716" i="1" s="1"/>
  <c r="S3717" i="1"/>
  <c r="S3718" i="1"/>
  <c r="S3719" i="1"/>
  <c r="S3720" i="1"/>
  <c r="S3721" i="1"/>
  <c r="S3722" i="1"/>
  <c r="S3723" i="1"/>
  <c r="S3724" i="1"/>
  <c r="U3724" i="1" s="1"/>
  <c r="S3725" i="1"/>
  <c r="S3726" i="1"/>
  <c r="S3727" i="1"/>
  <c r="S3728" i="1"/>
  <c r="S3729" i="1"/>
  <c r="S3730" i="1"/>
  <c r="S3731" i="1"/>
  <c r="S3732" i="1"/>
  <c r="U3732" i="1" s="1"/>
  <c r="S3733" i="1"/>
  <c r="S3734" i="1"/>
  <c r="S3735" i="1"/>
  <c r="S3736" i="1"/>
  <c r="S3737" i="1"/>
  <c r="S3738" i="1"/>
  <c r="S3739" i="1"/>
  <c r="S3740" i="1"/>
  <c r="S3741" i="1"/>
  <c r="S3742" i="1"/>
  <c r="U3742" i="1" s="1"/>
  <c r="S3743" i="1"/>
  <c r="S3744" i="1"/>
  <c r="S3745" i="1"/>
  <c r="U3745" i="1" s="1"/>
  <c r="S3746" i="1"/>
  <c r="S3747" i="1"/>
  <c r="U3747" i="1" s="1"/>
  <c r="S3748" i="1"/>
  <c r="S3749" i="1"/>
  <c r="U3749" i="1" s="1"/>
  <c r="S3750" i="1"/>
  <c r="S3751" i="1"/>
  <c r="S3752" i="1"/>
  <c r="S3753" i="1"/>
  <c r="U3753" i="1" s="1"/>
  <c r="S3754" i="1"/>
  <c r="S3755" i="1"/>
  <c r="S3756" i="1"/>
  <c r="S3757" i="1"/>
  <c r="S3758" i="1"/>
  <c r="U3758" i="1" s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U3771" i="1" s="1"/>
  <c r="S3772" i="1"/>
  <c r="S3773" i="1"/>
  <c r="S3774" i="1"/>
  <c r="S3775" i="1"/>
  <c r="S3776" i="1"/>
  <c r="S3777" i="1"/>
  <c r="S3778" i="1"/>
  <c r="S3779" i="1"/>
  <c r="U3779" i="1" s="1"/>
  <c r="S3780" i="1"/>
  <c r="U3780" i="1" s="1"/>
  <c r="S3781" i="1"/>
  <c r="S3782" i="1"/>
  <c r="S3783" i="1"/>
  <c r="S3784" i="1"/>
  <c r="S3785" i="1"/>
  <c r="U3785" i="1" s="1"/>
  <c r="S3786" i="1"/>
  <c r="S3787" i="1"/>
  <c r="S3788" i="1"/>
  <c r="S3789" i="1"/>
  <c r="S3790" i="1"/>
  <c r="S3791" i="1"/>
  <c r="U3791" i="1" s="1"/>
  <c r="S3792" i="1"/>
  <c r="S3793" i="1"/>
  <c r="S3794" i="1"/>
  <c r="S3795" i="1"/>
  <c r="U3795" i="1" s="1"/>
  <c r="S3796" i="1"/>
  <c r="U3796" i="1" s="1"/>
  <c r="S3797" i="1"/>
  <c r="S3798" i="1"/>
  <c r="S3799" i="1"/>
  <c r="S3800" i="1"/>
  <c r="U3800" i="1" s="1"/>
  <c r="S3801" i="1"/>
  <c r="S3802" i="1"/>
  <c r="S3803" i="1"/>
  <c r="S3804" i="1"/>
  <c r="S3805" i="1"/>
  <c r="S3806" i="1"/>
  <c r="S3807" i="1"/>
  <c r="S3808" i="1"/>
  <c r="S3809" i="1"/>
  <c r="S3810" i="1"/>
  <c r="S3811" i="1"/>
  <c r="U3811" i="1" s="1"/>
  <c r="S3812" i="1"/>
  <c r="S3813" i="1"/>
  <c r="S3814" i="1"/>
  <c r="U3814" i="1" s="1"/>
  <c r="S3815" i="1"/>
  <c r="S3816" i="1"/>
  <c r="S3817" i="1"/>
  <c r="U3817" i="1" s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U3831" i="1" s="1"/>
  <c r="S3832" i="1"/>
  <c r="S3833" i="1"/>
  <c r="U3833" i="1" s="1"/>
  <c r="S3834" i="1"/>
  <c r="S3835" i="1"/>
  <c r="S3836" i="1"/>
  <c r="S3837" i="1"/>
  <c r="S3838" i="1"/>
  <c r="S3839" i="1"/>
  <c r="S3840" i="1"/>
  <c r="S3841" i="1"/>
  <c r="S3842" i="1"/>
  <c r="S3843" i="1"/>
  <c r="U3843" i="1" s="1"/>
  <c r="S3844" i="1"/>
  <c r="S3845" i="1"/>
  <c r="S3846" i="1"/>
  <c r="S3847" i="1"/>
  <c r="U3847" i="1" s="1"/>
  <c r="S3848" i="1"/>
  <c r="U3848" i="1" s="1"/>
  <c r="S3849" i="1"/>
  <c r="S3850" i="1"/>
  <c r="S3851" i="1"/>
  <c r="U3851" i="1" s="1"/>
  <c r="S3852" i="1"/>
  <c r="S3853" i="1"/>
  <c r="S3854" i="1"/>
  <c r="S3855" i="1"/>
  <c r="U3855" i="1" s="1"/>
  <c r="S3856" i="1"/>
  <c r="S3857" i="1"/>
  <c r="S3858" i="1"/>
  <c r="S3859" i="1"/>
  <c r="S3860" i="1"/>
  <c r="U3860" i="1" s="1"/>
  <c r="S3861" i="1"/>
  <c r="S3862" i="1"/>
  <c r="S3863" i="1"/>
  <c r="S3864" i="1"/>
  <c r="S3865" i="1"/>
  <c r="S3866" i="1"/>
  <c r="S3867" i="1"/>
  <c r="U3867" i="1" s="1"/>
  <c r="S3868" i="1"/>
  <c r="S3869" i="1"/>
  <c r="S3870" i="1"/>
  <c r="S3871" i="1"/>
  <c r="S3872" i="1"/>
  <c r="S3873" i="1"/>
  <c r="S3874" i="1"/>
  <c r="S3875" i="1"/>
  <c r="U3875" i="1" s="1"/>
  <c r="S3876" i="1"/>
  <c r="U3876" i="1" s="1"/>
  <c r="S3877" i="1"/>
  <c r="U3877" i="1" s="1"/>
  <c r="S3878" i="1"/>
  <c r="S3879" i="1"/>
  <c r="S3880" i="1"/>
  <c r="S3881" i="1"/>
  <c r="U3881" i="1" s="1"/>
  <c r="S3882" i="1"/>
  <c r="S3883" i="1"/>
  <c r="U3883" i="1" s="1"/>
  <c r="S3884" i="1"/>
  <c r="S3885" i="1"/>
  <c r="S3886" i="1"/>
  <c r="S3887" i="1"/>
  <c r="S3888" i="1"/>
  <c r="S3889" i="1"/>
  <c r="S3890" i="1"/>
  <c r="S3891" i="1"/>
  <c r="U3891" i="1" s="1"/>
  <c r="S3892" i="1"/>
  <c r="S3893" i="1"/>
  <c r="S3894" i="1"/>
  <c r="S3895" i="1"/>
  <c r="S3896" i="1"/>
  <c r="S3897" i="1"/>
  <c r="S3898" i="1"/>
  <c r="S3899" i="1"/>
  <c r="S3900" i="1"/>
  <c r="U3900" i="1" s="1"/>
  <c r="S3901" i="1"/>
  <c r="U3901" i="1" s="1"/>
  <c r="S3902" i="1"/>
  <c r="U3902" i="1" s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U3940" i="1" s="1"/>
  <c r="S3941" i="1"/>
  <c r="S3942" i="1"/>
  <c r="S3943" i="1"/>
  <c r="U3943" i="1" s="1"/>
  <c r="S3944" i="1"/>
  <c r="S3945" i="1"/>
  <c r="S3946" i="1"/>
  <c r="S3947" i="1"/>
  <c r="U3947" i="1" s="1"/>
  <c r="S3948" i="1"/>
  <c r="S3949" i="1"/>
  <c r="S3950" i="1"/>
  <c r="U3950" i="1" s="1"/>
  <c r="S3951" i="1"/>
  <c r="S3952" i="1"/>
  <c r="S3953" i="1"/>
  <c r="S3954" i="1"/>
  <c r="S3955" i="1"/>
  <c r="U3955" i="1" s="1"/>
  <c r="S3956" i="1"/>
  <c r="U3956" i="1" s="1"/>
  <c r="S3957" i="1"/>
  <c r="S3958" i="1"/>
  <c r="S3959" i="1"/>
  <c r="S3960" i="1"/>
  <c r="S3961" i="1"/>
  <c r="S3962" i="1"/>
  <c r="S3963" i="1"/>
  <c r="U3963" i="1" s="1"/>
  <c r="S3964" i="1"/>
  <c r="U3964" i="1" s="1"/>
  <c r="S3965" i="1"/>
  <c r="S3966" i="1"/>
  <c r="S3967" i="1"/>
  <c r="U3967" i="1" s="1"/>
  <c r="S3968" i="1"/>
  <c r="S3969" i="1"/>
  <c r="S3970" i="1"/>
  <c r="S3971" i="1"/>
  <c r="U3971" i="1" s="1"/>
  <c r="S3972" i="1"/>
  <c r="S3973" i="1"/>
  <c r="S3974" i="1"/>
  <c r="S3975" i="1"/>
  <c r="U3975" i="1" s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U3989" i="1" s="1"/>
  <c r="S3990" i="1"/>
  <c r="S3991" i="1"/>
  <c r="U3991" i="1" s="1"/>
  <c r="S3992" i="1"/>
  <c r="S3993" i="1"/>
  <c r="S3994" i="1"/>
  <c r="S3995" i="1"/>
  <c r="U3995" i="1" s="1"/>
  <c r="S3996" i="1"/>
  <c r="S3997" i="1"/>
  <c r="S3998" i="1"/>
  <c r="S3999" i="1"/>
  <c r="S4000" i="1"/>
  <c r="S4001" i="1"/>
  <c r="U4001" i="1" s="1"/>
  <c r="S4002" i="1"/>
  <c r="S4003" i="1"/>
  <c r="S4004" i="1"/>
  <c r="S4005" i="1"/>
  <c r="U4005" i="1" s="1"/>
  <c r="S4006" i="1"/>
  <c r="S4007" i="1"/>
  <c r="S4008" i="1"/>
  <c r="U4008" i="1" s="1"/>
  <c r="S4009" i="1"/>
  <c r="U4009" i="1" s="1"/>
  <c r="S4010" i="1"/>
  <c r="S4011" i="1"/>
  <c r="S4012" i="1"/>
  <c r="S4013" i="1"/>
  <c r="S4014" i="1"/>
  <c r="U4014" i="1" s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U4026" i="1" s="1"/>
  <c r="S4027" i="1"/>
  <c r="U4027" i="1" s="1"/>
  <c r="S4028" i="1"/>
  <c r="U4028" i="1" s="1"/>
  <c r="S4029" i="1"/>
  <c r="U4029" i="1" s="1"/>
  <c r="S4030" i="1"/>
  <c r="S4031" i="1"/>
  <c r="S4032" i="1"/>
  <c r="S4033" i="1"/>
  <c r="S4034" i="1"/>
  <c r="S4035" i="1"/>
  <c r="S4036" i="1"/>
  <c r="U4036" i="1" s="1"/>
  <c r="S4037" i="1"/>
  <c r="S4038" i="1"/>
  <c r="S4039" i="1"/>
  <c r="S4040" i="1"/>
  <c r="S4041" i="1"/>
  <c r="S4042" i="1"/>
  <c r="S4043" i="1"/>
  <c r="S4044" i="1"/>
  <c r="U4044" i="1" s="1"/>
  <c r="S4045" i="1"/>
  <c r="U4045" i="1" s="1"/>
  <c r="S4046" i="1"/>
  <c r="S4047" i="1"/>
  <c r="S4048" i="1"/>
  <c r="U4048" i="1" s="1"/>
  <c r="S4049" i="1"/>
  <c r="S4050" i="1"/>
  <c r="S4051" i="1"/>
  <c r="S4052" i="1"/>
  <c r="U4052" i="1" s="1"/>
  <c r="S4053" i="1"/>
  <c r="S4054" i="1"/>
  <c r="S4055" i="1"/>
  <c r="S4056" i="1"/>
  <c r="U4056" i="1" s="1"/>
  <c r="S4057" i="1"/>
  <c r="S4058" i="1"/>
  <c r="S4059" i="1"/>
  <c r="S4060" i="1"/>
  <c r="S4061" i="1"/>
  <c r="S4062" i="1"/>
  <c r="S4063" i="1"/>
  <c r="S4064" i="1"/>
  <c r="S4065" i="1"/>
  <c r="S4066" i="1"/>
  <c r="S4067" i="1"/>
  <c r="U4067" i="1" s="1"/>
  <c r="S4068" i="1"/>
  <c r="S4069" i="1"/>
  <c r="S4070" i="1"/>
  <c r="S4071" i="1"/>
  <c r="U4071" i="1" s="1"/>
  <c r="S4072" i="1"/>
  <c r="S4073" i="1"/>
  <c r="U4073" i="1" s="1"/>
  <c r="S4074" i="1"/>
  <c r="S4075" i="1"/>
  <c r="S4076" i="1"/>
  <c r="S4077" i="1"/>
  <c r="U4077" i="1" s="1"/>
  <c r="S4078" i="1"/>
  <c r="S4079" i="1"/>
  <c r="S4080" i="1"/>
  <c r="S4081" i="1"/>
  <c r="U4081" i="1" s="1"/>
  <c r="S4082" i="1"/>
  <c r="U4082" i="1" s="1"/>
  <c r="S4083" i="1"/>
  <c r="U4083" i="1" s="1"/>
  <c r="S4084" i="1"/>
  <c r="U4084" i="1" s="1"/>
  <c r="S4085" i="1"/>
  <c r="S4086" i="1"/>
  <c r="S4087" i="1"/>
  <c r="U4087" i="1" s="1"/>
  <c r="S4088" i="1"/>
  <c r="S4089" i="1"/>
  <c r="S4090" i="1"/>
  <c r="U4090" i="1" s="1"/>
  <c r="S4091" i="1"/>
  <c r="U4091" i="1" s="1"/>
  <c r="S4092" i="1"/>
  <c r="S4093" i="1"/>
  <c r="S4094" i="1"/>
  <c r="S4095" i="1"/>
  <c r="S4096" i="1"/>
  <c r="S4097" i="1"/>
  <c r="S4098" i="1"/>
  <c r="S4099" i="1"/>
  <c r="S4100" i="1"/>
  <c r="S4101" i="1"/>
  <c r="S4102" i="1"/>
  <c r="U4102" i="1" s="1"/>
  <c r="S4103" i="1"/>
  <c r="S4104" i="1"/>
  <c r="S4105" i="1"/>
  <c r="S4106" i="1"/>
  <c r="S4107" i="1"/>
  <c r="S4108" i="1"/>
  <c r="S4109" i="1"/>
  <c r="U4109" i="1" s="1"/>
  <c r="S4110" i="1"/>
  <c r="U4110" i="1" s="1"/>
  <c r="S4111" i="1"/>
  <c r="U4111" i="1" s="1"/>
  <c r="S4112" i="1"/>
  <c r="S4113" i="1"/>
  <c r="S4114" i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2" i="1"/>
  <c r="O124" i="1"/>
  <c r="E13" i="13" l="1"/>
  <c r="E7" i="13"/>
  <c r="G7" i="13" s="1"/>
  <c r="U4092" i="1"/>
  <c r="U4020" i="1"/>
  <c r="U3980" i="1"/>
  <c r="U3708" i="1"/>
  <c r="U3700" i="1"/>
  <c r="U3652" i="1"/>
  <c r="U3596" i="1"/>
  <c r="U3588" i="1"/>
  <c r="U3580" i="1"/>
  <c r="U3444" i="1"/>
  <c r="U3228" i="1"/>
  <c r="U3172" i="1"/>
  <c r="U3124" i="1"/>
  <c r="U3108" i="1"/>
  <c r="U2988" i="1"/>
  <c r="U2908" i="1"/>
  <c r="U2900" i="1"/>
  <c r="U2844" i="1"/>
  <c r="U2828" i="1"/>
  <c r="U2772" i="1"/>
  <c r="U2668" i="1"/>
  <c r="U2660" i="1"/>
  <c r="U2604" i="1"/>
  <c r="U2532" i="1"/>
  <c r="U2476" i="1"/>
  <c r="U2404" i="1"/>
  <c r="U2212" i="1"/>
  <c r="U2180" i="1"/>
  <c r="U1972" i="1"/>
  <c r="U1956" i="1"/>
  <c r="U1940" i="1"/>
  <c r="U1876" i="1"/>
  <c r="U1860" i="1"/>
  <c r="U1716" i="1"/>
  <c r="U1476" i="1"/>
  <c r="U1468" i="1"/>
  <c r="U1140" i="1"/>
  <c r="U940" i="1"/>
  <c r="E8" i="13"/>
  <c r="H8" i="13" s="1"/>
  <c r="U4038" i="1"/>
  <c r="U3982" i="1"/>
  <c r="U4050" i="1"/>
  <c r="U3954" i="1"/>
  <c r="U4113" i="1"/>
  <c r="U4049" i="1"/>
  <c r="U4025" i="1"/>
  <c r="U3961" i="1"/>
  <c r="U3953" i="1"/>
  <c r="U3945" i="1"/>
  <c r="U3913" i="1"/>
  <c r="U3905" i="1"/>
  <c r="U3889" i="1"/>
  <c r="U3873" i="1"/>
  <c r="U3865" i="1"/>
  <c r="U3841" i="1"/>
  <c r="U3809" i="1"/>
  <c r="U3689" i="1"/>
  <c r="U3673" i="1"/>
  <c r="U3593" i="1"/>
  <c r="U3569" i="1"/>
  <c r="U3545" i="1"/>
  <c r="U3497" i="1"/>
  <c r="U3481" i="1"/>
  <c r="U3465" i="1"/>
  <c r="U3457" i="1"/>
  <c r="U3417" i="1"/>
  <c r="U3025" i="1"/>
  <c r="U3001" i="1"/>
  <c r="U2985" i="1"/>
  <c r="U2977" i="1"/>
  <c r="U2953" i="1"/>
  <c r="U2937" i="1"/>
  <c r="U2825" i="1"/>
  <c r="U2801" i="1"/>
  <c r="U2785" i="1"/>
  <c r="U2761" i="1"/>
  <c r="U2569" i="1"/>
  <c r="U2545" i="1"/>
  <c r="U2321" i="1"/>
  <c r="U2313" i="1"/>
  <c r="U2009" i="1"/>
  <c r="U1929" i="1"/>
  <c r="U1729" i="1"/>
  <c r="U1681" i="1"/>
  <c r="U1185" i="1"/>
  <c r="U833" i="1"/>
  <c r="U4088" i="1"/>
  <c r="U4072" i="1"/>
  <c r="U4016" i="1"/>
  <c r="U3976" i="1"/>
  <c r="U3944" i="1"/>
  <c r="U3840" i="1"/>
  <c r="U3768" i="1"/>
  <c r="U3600" i="1"/>
  <c r="U3584" i="1"/>
  <c r="U3576" i="1"/>
  <c r="U3552" i="1"/>
  <c r="U3512" i="1"/>
  <c r="U3504" i="1"/>
  <c r="U3488" i="1"/>
  <c r="U3448" i="1"/>
  <c r="U3272" i="1"/>
  <c r="U3256" i="1"/>
  <c r="U3224" i="1"/>
  <c r="U3136" i="1"/>
  <c r="U3064" i="1"/>
  <c r="U3056" i="1"/>
  <c r="U2960" i="1"/>
  <c r="U2952" i="1"/>
  <c r="U2800" i="1"/>
  <c r="U2784" i="1"/>
  <c r="U2768" i="1"/>
  <c r="U2760" i="1"/>
  <c r="U2648" i="1"/>
  <c r="U2552" i="1"/>
  <c r="U2440" i="1"/>
  <c r="U2416" i="1"/>
  <c r="U2408" i="1"/>
  <c r="U2288" i="1"/>
  <c r="U2240" i="1"/>
  <c r="U2096" i="1"/>
  <c r="U2072" i="1"/>
  <c r="U2048" i="1"/>
  <c r="U2040" i="1"/>
  <c r="U2016" i="1"/>
  <c r="U1992" i="1"/>
  <c r="U1944" i="1"/>
  <c r="U1680" i="1"/>
  <c r="U1672" i="1"/>
  <c r="U1304" i="1"/>
  <c r="U1296" i="1"/>
  <c r="U1224" i="1"/>
  <c r="U1048" i="1"/>
  <c r="U1024" i="1"/>
  <c r="U528" i="1"/>
  <c r="U480" i="1"/>
  <c r="U3286" i="1"/>
  <c r="U830" i="1"/>
  <c r="U342" i="1"/>
  <c r="U3766" i="1"/>
  <c r="U3278" i="1"/>
  <c r="U2950" i="1"/>
  <c r="U2782" i="1"/>
  <c r="U2558" i="1"/>
  <c r="U2246" i="1"/>
  <c r="U1958" i="1"/>
  <c r="U694" i="1"/>
  <c r="U2748" i="1"/>
  <c r="U2716" i="1"/>
  <c r="U2700" i="1"/>
  <c r="U2396" i="1"/>
  <c r="U2388" i="1"/>
  <c r="U2236" i="1"/>
  <c r="U2228" i="1"/>
  <c r="U1916" i="1"/>
  <c r="U1828" i="1"/>
  <c r="U1820" i="1"/>
  <c r="U1740" i="1"/>
  <c r="U1604" i="1"/>
  <c r="U1524" i="1"/>
  <c r="U1300" i="1"/>
  <c r="U1212" i="1"/>
  <c r="U1148" i="1"/>
  <c r="U844" i="1"/>
  <c r="U532" i="1"/>
  <c r="U4107" i="1"/>
  <c r="U3627" i="1"/>
  <c r="U3387" i="1"/>
  <c r="U3379" i="1"/>
  <c r="U3187" i="1"/>
  <c r="U3083" i="1"/>
  <c r="U2971" i="1"/>
  <c r="U2635" i="1"/>
  <c r="U2355" i="1"/>
  <c r="E6" i="13"/>
  <c r="H6" i="13" s="1"/>
  <c r="U2664" i="1"/>
  <c r="U2104" i="1"/>
  <c r="U1784" i="1"/>
  <c r="U1176" i="1"/>
  <c r="U968" i="1"/>
  <c r="U888" i="1"/>
  <c r="U4103" i="1"/>
  <c r="U3871" i="1"/>
  <c r="U3863" i="1"/>
  <c r="U3783" i="1"/>
  <c r="U3655" i="1"/>
  <c r="U3519" i="1"/>
  <c r="U3423" i="1"/>
  <c r="U3263" i="1"/>
  <c r="U3199" i="1"/>
  <c r="U3191" i="1"/>
  <c r="U3055" i="1"/>
  <c r="U3039" i="1"/>
  <c r="U3007" i="1"/>
  <c r="U2991" i="1"/>
  <c r="U2951" i="1"/>
  <c r="U2935" i="1"/>
  <c r="U2767" i="1"/>
  <c r="U2575" i="1"/>
  <c r="U2439" i="1"/>
  <c r="U2319" i="1"/>
  <c r="U2295" i="1"/>
  <c r="U4094" i="1"/>
  <c r="U4054" i="1"/>
  <c r="U3998" i="1"/>
  <c r="U3990" i="1"/>
  <c r="U3974" i="1"/>
  <c r="U3870" i="1"/>
  <c r="U3854" i="1"/>
  <c r="U3838" i="1"/>
  <c r="U3830" i="1"/>
  <c r="U3790" i="1"/>
  <c r="U3782" i="1"/>
  <c r="U3686" i="1"/>
  <c r="U3534" i="1"/>
  <c r="U3502" i="1"/>
  <c r="U3494" i="1"/>
  <c r="U3486" i="1"/>
  <c r="U3470" i="1"/>
  <c r="U3462" i="1"/>
  <c r="U3454" i="1"/>
  <c r="U3406" i="1"/>
  <c r="U3254" i="1"/>
  <c r="U3238" i="1"/>
  <c r="U3078" i="1"/>
  <c r="U3006" i="1"/>
  <c r="U2998" i="1"/>
  <c r="U2974" i="1"/>
  <c r="U2830" i="1"/>
  <c r="U2822" i="1"/>
  <c r="U2606" i="1"/>
  <c r="U2550" i="1"/>
  <c r="U2502" i="1"/>
  <c r="U2438" i="1"/>
  <c r="U2422" i="1"/>
  <c r="U2414" i="1"/>
  <c r="U2406" i="1"/>
  <c r="U2302" i="1"/>
  <c r="U3765" i="1"/>
  <c r="U3685" i="1"/>
  <c r="U3501" i="1"/>
  <c r="U3493" i="1"/>
  <c r="U3453" i="1"/>
  <c r="U3253" i="1"/>
  <c r="U2973" i="1"/>
  <c r="U2781" i="1"/>
  <c r="U4108" i="1"/>
  <c r="U4068" i="1"/>
  <c r="U3996" i="1"/>
  <c r="U3972" i="1"/>
  <c r="U3948" i="1"/>
  <c r="U3884" i="1"/>
  <c r="U3868" i="1"/>
  <c r="U3852" i="1"/>
  <c r="U3844" i="1"/>
  <c r="U3836" i="1"/>
  <c r="U3788" i="1"/>
  <c r="U3748" i="1"/>
  <c r="U3692" i="1"/>
  <c r="U3628" i="1"/>
  <c r="U3572" i="1"/>
  <c r="U3564" i="1"/>
  <c r="U3540" i="1"/>
  <c r="U3524" i="1"/>
  <c r="U3500" i="1"/>
  <c r="U3428" i="1"/>
  <c r="U3420" i="1"/>
  <c r="U3396" i="1"/>
  <c r="U3388" i="1"/>
  <c r="U3380" i="1"/>
  <c r="U3308" i="1"/>
  <c r="U3300" i="1"/>
  <c r="U3292" i="1"/>
  <c r="U3212" i="1"/>
  <c r="U3196" i="1"/>
  <c r="U3084" i="1"/>
  <c r="U3044" i="1"/>
  <c r="U2964" i="1"/>
  <c r="U2884" i="1"/>
  <c r="U2860" i="1"/>
  <c r="U2852" i="1"/>
  <c r="U2836" i="1"/>
  <c r="U2796" i="1"/>
  <c r="U2780" i="1"/>
  <c r="U2708" i="1"/>
  <c r="U2628" i="1"/>
  <c r="U2620" i="1"/>
  <c r="U2564" i="1"/>
  <c r="U2556" i="1"/>
  <c r="U2548" i="1"/>
  <c r="U2460" i="1"/>
  <c r="U2452" i="1"/>
  <c r="U2348" i="1"/>
  <c r="U2340" i="1"/>
  <c r="U2332" i="1"/>
  <c r="U2316" i="1"/>
  <c r="U2292" i="1"/>
  <c r="U2284" i="1"/>
  <c r="U2276" i="1"/>
  <c r="U2252" i="1"/>
  <c r="U2108" i="1"/>
  <c r="U1591" i="1"/>
  <c r="U2078" i="1"/>
  <c r="U2062" i="1"/>
  <c r="U1982" i="1"/>
  <c r="U1966" i="1"/>
  <c r="U1942" i="1"/>
  <c r="U1926" i="1"/>
  <c r="U1894" i="1"/>
  <c r="U1806" i="1"/>
  <c r="U1798" i="1"/>
  <c r="U1694" i="1"/>
  <c r="U1598" i="1"/>
  <c r="U1526" i="1"/>
  <c r="U1310" i="1"/>
  <c r="U1278" i="1"/>
  <c r="U1214" i="1"/>
  <c r="U1206" i="1"/>
  <c r="U1190" i="1"/>
  <c r="U1022" i="1"/>
  <c r="U846" i="1"/>
  <c r="U838" i="1"/>
  <c r="E12" i="13"/>
  <c r="H12" i="13" s="1"/>
  <c r="U2100" i="1"/>
  <c r="U2092" i="1"/>
  <c r="U2028" i="1"/>
  <c r="U1996" i="1"/>
  <c r="U1948" i="1"/>
  <c r="U1908" i="1"/>
  <c r="U1884" i="1"/>
  <c r="U1852" i="1"/>
  <c r="U1796" i="1"/>
  <c r="U1788" i="1"/>
  <c r="U1780" i="1"/>
  <c r="U1772" i="1"/>
  <c r="U1732" i="1"/>
  <c r="U1708" i="1"/>
  <c r="U1684" i="1"/>
  <c r="U1644" i="1"/>
  <c r="U1636" i="1"/>
  <c r="U1612" i="1"/>
  <c r="U1596" i="1"/>
  <c r="U1580" i="1"/>
  <c r="U1572" i="1"/>
  <c r="U1556" i="1"/>
  <c r="U1540" i="1"/>
  <c r="U1492" i="1"/>
  <c r="U1428" i="1"/>
  <c r="U1404" i="1"/>
  <c r="U1380" i="1"/>
  <c r="U1372" i="1"/>
  <c r="U1356" i="1"/>
  <c r="U1324" i="1"/>
  <c r="U1276" i="1"/>
  <c r="U1236" i="1"/>
  <c r="U1228" i="1"/>
  <c r="U1220" i="1"/>
  <c r="U1196" i="1"/>
  <c r="U1164" i="1"/>
  <c r="U1156" i="1"/>
  <c r="U1092" i="1"/>
  <c r="U1084" i="1"/>
  <c r="U1076" i="1"/>
  <c r="U1060" i="1"/>
  <c r="U988" i="1"/>
  <c r="U964" i="1"/>
  <c r="U956" i="1"/>
  <c r="U900" i="1"/>
  <c r="U892" i="1"/>
  <c r="U876" i="1"/>
  <c r="U836" i="1"/>
  <c r="U804" i="1"/>
  <c r="U796" i="1"/>
  <c r="U780" i="1"/>
  <c r="U764" i="1"/>
  <c r="U740" i="1"/>
  <c r="U724" i="1"/>
  <c r="U716" i="1"/>
  <c r="U708" i="1"/>
  <c r="U684" i="1"/>
  <c r="U668" i="1"/>
  <c r="U636" i="1"/>
  <c r="U612" i="1"/>
  <c r="U572" i="1"/>
  <c r="U548" i="1"/>
  <c r="U492" i="1"/>
  <c r="U460" i="1"/>
  <c r="U428" i="1"/>
  <c r="U380" i="1"/>
  <c r="U356" i="1"/>
  <c r="U308" i="1"/>
  <c r="U292" i="1"/>
  <c r="U284" i="1"/>
  <c r="U268" i="1"/>
  <c r="U260" i="1"/>
  <c r="U236" i="1"/>
  <c r="U228" i="1"/>
  <c r="U204" i="1"/>
  <c r="U188" i="1"/>
  <c r="U180" i="1"/>
  <c r="U172" i="1"/>
  <c r="U116" i="1"/>
  <c r="U100" i="1"/>
  <c r="U92" i="1"/>
  <c r="U68" i="1"/>
  <c r="U36" i="1"/>
  <c r="U20" i="1"/>
  <c r="E11" i="13"/>
  <c r="G11" i="13" s="1"/>
  <c r="U2083" i="1"/>
  <c r="U2035" i="1"/>
  <c r="U2011" i="1"/>
  <c r="U1979" i="1"/>
  <c r="U1955" i="1"/>
  <c r="U1939" i="1"/>
  <c r="U1731" i="1"/>
  <c r="U1675" i="1"/>
  <c r="U1619" i="1"/>
  <c r="U1587" i="1"/>
  <c r="U1403" i="1"/>
  <c r="U1355" i="1"/>
  <c r="U1307" i="1"/>
  <c r="U1299" i="1"/>
  <c r="U1219" i="1"/>
  <c r="U1211" i="1"/>
  <c r="U1203" i="1"/>
  <c r="U955" i="1"/>
  <c r="U851" i="1"/>
  <c r="U731" i="1"/>
  <c r="U715" i="1"/>
  <c r="E10" i="13"/>
  <c r="G10" i="13" s="1"/>
  <c r="U4076" i="1"/>
  <c r="U3908" i="1"/>
  <c r="U3828" i="1"/>
  <c r="U3740" i="1"/>
  <c r="U3484" i="1"/>
  <c r="U4004" i="1"/>
  <c r="U3252" i="1"/>
  <c r="U3988" i="1"/>
  <c r="U3812" i="1"/>
  <c r="U3644" i="1"/>
  <c r="U3460" i="1"/>
  <c r="U3548" i="1"/>
  <c r="U1700" i="1"/>
  <c r="U1116" i="1"/>
  <c r="U916" i="1"/>
  <c r="U44" i="1"/>
  <c r="U3236" i="1"/>
  <c r="U2996" i="1"/>
  <c r="U2948" i="1"/>
  <c r="U2244" i="1"/>
  <c r="U2196" i="1"/>
  <c r="U1676" i="1"/>
  <c r="U1532" i="1"/>
  <c r="U820" i="1"/>
  <c r="U412" i="1"/>
  <c r="U4" i="1"/>
  <c r="U3987" i="1"/>
  <c r="U3827" i="1"/>
  <c r="U3755" i="1"/>
  <c r="U3691" i="1"/>
  <c r="U3619" i="1"/>
  <c r="U3611" i="1"/>
  <c r="U3571" i="1"/>
  <c r="U3483" i="1"/>
  <c r="U3475" i="1"/>
  <c r="U3403" i="1"/>
  <c r="U3331" i="1"/>
  <c r="U3275" i="1"/>
  <c r="U3259" i="1"/>
  <c r="U3251" i="1"/>
  <c r="U3203" i="1"/>
  <c r="U3195" i="1"/>
  <c r="U3147" i="1"/>
  <c r="U3139" i="1"/>
  <c r="U3123" i="1"/>
  <c r="U3043" i="1"/>
  <c r="U3019" i="1"/>
  <c r="U2979" i="1"/>
  <c r="U2907" i="1"/>
  <c r="U2867" i="1"/>
  <c r="U2827" i="1"/>
  <c r="U2787" i="1"/>
  <c r="U2763" i="1"/>
  <c r="U2755" i="1"/>
  <c r="U2691" i="1"/>
  <c r="U2675" i="1"/>
  <c r="U2627" i="1"/>
  <c r="U2563" i="1"/>
  <c r="U2539" i="1"/>
  <c r="U2515" i="1"/>
  <c r="U2435" i="1"/>
  <c r="U2427" i="1"/>
  <c r="U2371" i="1"/>
  <c r="U2299" i="1"/>
  <c r="U2291" i="1"/>
  <c r="U2251" i="1"/>
  <c r="U2163" i="1"/>
  <c r="U2147" i="1"/>
  <c r="U2131" i="1"/>
  <c r="U2115" i="1"/>
  <c r="U2075" i="1"/>
  <c r="U2019" i="1"/>
  <c r="U1995" i="1"/>
  <c r="U1963" i="1"/>
  <c r="U1899" i="1"/>
  <c r="U1891" i="1"/>
  <c r="U1843" i="1"/>
  <c r="U1827" i="1"/>
  <c r="U1779" i="1"/>
  <c r="U1771" i="1"/>
  <c r="U1723" i="1"/>
  <c r="U1691" i="1"/>
  <c r="U1611" i="1"/>
  <c r="U1603" i="1"/>
  <c r="U1563" i="1"/>
  <c r="U1339" i="1"/>
  <c r="U1331" i="1"/>
  <c r="U1323" i="1"/>
  <c r="U1267" i="1"/>
  <c r="U1227" i="1"/>
  <c r="U1163" i="1"/>
  <c r="U1091" i="1"/>
  <c r="U1059" i="1"/>
  <c r="U1035" i="1"/>
  <c r="U1019" i="1"/>
  <c r="U963" i="1"/>
  <c r="U947" i="1"/>
  <c r="U859" i="1"/>
  <c r="U747" i="1"/>
  <c r="U739" i="1"/>
  <c r="U531" i="1"/>
  <c r="U2516" i="1"/>
  <c r="U2324" i="1"/>
  <c r="U2172" i="1"/>
  <c r="U1900" i="1"/>
  <c r="U1244" i="1"/>
  <c r="U1204" i="1"/>
  <c r="U1100" i="1"/>
  <c r="U1012" i="1"/>
  <c r="U932" i="1"/>
  <c r="U644" i="1"/>
  <c r="U4114" i="1"/>
  <c r="U4098" i="1"/>
  <c r="U4058" i="1"/>
  <c r="U4018" i="1"/>
  <c r="U4010" i="1"/>
  <c r="U4002" i="1"/>
  <c r="U3994" i="1"/>
  <c r="U3962" i="1"/>
  <c r="U3898" i="1"/>
  <c r="U3890" i="1"/>
  <c r="U3850" i="1"/>
  <c r="U3842" i="1"/>
  <c r="U3834" i="1"/>
  <c r="U3826" i="1"/>
  <c r="U3794" i="1"/>
  <c r="U3786" i="1"/>
  <c r="U3754" i="1"/>
  <c r="U3658" i="1"/>
  <c r="U3570" i="1"/>
  <c r="U3530" i="1"/>
  <c r="U3522" i="1"/>
  <c r="U3498" i="1"/>
  <c r="U3482" i="1"/>
  <c r="U3434" i="1"/>
  <c r="U3410" i="1"/>
  <c r="U3386" i="1"/>
  <c r="U3290" i="1"/>
  <c r="U3282" i="1"/>
  <c r="U3202" i="1"/>
  <c r="U3090" i="1"/>
  <c r="U3074" i="1"/>
  <c r="U3042" i="1"/>
  <c r="U3026" i="1"/>
  <c r="U3010" i="1"/>
  <c r="U3002" i="1"/>
  <c r="U2954" i="1"/>
  <c r="U2946" i="1"/>
  <c r="U2938" i="1"/>
  <c r="U2842" i="1"/>
  <c r="U2818" i="1"/>
  <c r="U2810" i="1"/>
  <c r="U2794" i="1"/>
  <c r="U2786" i="1"/>
  <c r="U2754" i="1"/>
  <c r="U2602" i="1"/>
  <c r="U2586" i="1"/>
  <c r="U2578" i="1"/>
  <c r="U2570" i="1"/>
  <c r="U2554" i="1"/>
  <c r="U2538" i="1"/>
  <c r="U2442" i="1"/>
  <c r="U2434" i="1"/>
  <c r="U2426" i="1"/>
  <c r="U2314" i="1"/>
  <c r="U2274" i="1"/>
  <c r="U2058" i="1"/>
  <c r="U2026" i="1"/>
  <c r="U2010" i="1"/>
  <c r="U1978" i="1"/>
  <c r="U1970" i="1"/>
  <c r="U1954" i="1"/>
  <c r="U1890" i="1"/>
  <c r="U1562" i="1"/>
  <c r="U1322" i="1"/>
  <c r="U1210" i="1"/>
  <c r="U1186" i="1"/>
  <c r="U3012" i="1"/>
  <c r="U2596" i="1"/>
  <c r="U2364" i="1"/>
  <c r="U1924" i="1"/>
  <c r="U1364" i="1"/>
  <c r="U1036" i="1"/>
  <c r="U748" i="1"/>
  <c r="U604" i="1"/>
  <c r="U556" i="1"/>
  <c r="U124" i="1"/>
  <c r="U4105" i="1"/>
  <c r="U4097" i="1"/>
  <c r="U4089" i="1"/>
  <c r="U4065" i="1"/>
  <c r="U4057" i="1"/>
  <c r="U4041" i="1"/>
  <c r="U4033" i="1"/>
  <c r="U4017" i="1"/>
  <c r="U3993" i="1"/>
  <c r="U3985" i="1"/>
  <c r="U3977" i="1"/>
  <c r="U3969" i="1"/>
  <c r="U3937" i="1"/>
  <c r="U3929" i="1"/>
  <c r="U3921" i="1"/>
  <c r="U3897" i="1"/>
  <c r="U3857" i="1"/>
  <c r="U3849" i="1"/>
  <c r="U3825" i="1"/>
  <c r="U3793" i="1"/>
  <c r="U3777" i="1"/>
  <c r="U3769" i="1"/>
  <c r="U3737" i="1"/>
  <c r="U3729" i="1"/>
  <c r="U3721" i="1"/>
  <c r="U3713" i="1"/>
  <c r="U3705" i="1"/>
  <c r="U3681" i="1"/>
  <c r="U3657" i="1"/>
  <c r="U3649" i="1"/>
  <c r="U3617" i="1"/>
  <c r="U3609" i="1"/>
  <c r="U3585" i="1"/>
  <c r="U3577" i="1"/>
  <c r="U3561" i="1"/>
  <c r="U3537" i="1"/>
  <c r="U3513" i="1"/>
  <c r="U3505" i="1"/>
  <c r="U3489" i="1"/>
  <c r="U3473" i="1"/>
  <c r="U3449" i="1"/>
  <c r="U3441" i="1"/>
  <c r="U3425" i="1"/>
  <c r="U3409" i="1"/>
  <c r="U3401" i="1"/>
  <c r="U3393" i="1"/>
  <c r="U3377" i="1"/>
  <c r="U3369" i="1"/>
  <c r="U3361" i="1"/>
  <c r="U3353" i="1"/>
  <c r="U3329" i="1"/>
  <c r="U3321" i="1"/>
  <c r="U3313" i="1"/>
  <c r="U3305" i="1"/>
  <c r="U3297" i="1"/>
  <c r="U3289" i="1"/>
  <c r="U3273" i="1"/>
  <c r="U3265" i="1"/>
  <c r="U3257" i="1"/>
  <c r="U3249" i="1"/>
  <c r="U3241" i="1"/>
  <c r="U3233" i="1"/>
  <c r="U3225" i="1"/>
  <c r="U3217" i="1"/>
  <c r="U3209" i="1"/>
  <c r="U3193" i="1"/>
  <c r="U3169" i="1"/>
  <c r="U3161" i="1"/>
  <c r="U3153" i="1"/>
  <c r="U3145" i="1"/>
  <c r="U3129" i="1"/>
  <c r="U3113" i="1"/>
  <c r="U3105" i="1"/>
  <c r="U3089" i="1"/>
  <c r="U3081" i="1"/>
  <c r="U3073" i="1"/>
  <c r="U3057" i="1"/>
  <c r="U3049" i="1"/>
  <c r="U3041" i="1"/>
  <c r="U3033" i="1"/>
  <c r="U3017" i="1"/>
  <c r="U3244" i="1"/>
  <c r="U2972" i="1"/>
  <c r="U2612" i="1"/>
  <c r="U2444" i="1"/>
  <c r="U2356" i="1"/>
  <c r="U1836" i="1"/>
  <c r="U1284" i="1"/>
  <c r="U884" i="1"/>
  <c r="U4080" i="1"/>
  <c r="U3936" i="1"/>
  <c r="U3824" i="1"/>
  <c r="U3792" i="1"/>
  <c r="U3776" i="1"/>
  <c r="U3744" i="1"/>
  <c r="U3712" i="1"/>
  <c r="U3704" i="1"/>
  <c r="U3672" i="1"/>
  <c r="U3632" i="1"/>
  <c r="U3544" i="1"/>
  <c r="U3336" i="1"/>
  <c r="U3328" i="1"/>
  <c r="U3240" i="1"/>
  <c r="U2976" i="1"/>
  <c r="U2864" i="1"/>
  <c r="U2792" i="1"/>
  <c r="U2616" i="1"/>
  <c r="U2560" i="1"/>
  <c r="U2512" i="1"/>
  <c r="U2328" i="1"/>
  <c r="U1984" i="1"/>
  <c r="U1936" i="1"/>
  <c r="U1928" i="1"/>
  <c r="U1904" i="1"/>
  <c r="U1848" i="1"/>
  <c r="U1840" i="1"/>
  <c r="U1824" i="1"/>
  <c r="U1560" i="1"/>
  <c r="U1288" i="1"/>
  <c r="U1160" i="1"/>
  <c r="U1040" i="1"/>
  <c r="U1016" i="1"/>
  <c r="U864" i="1"/>
  <c r="U584" i="1"/>
  <c r="U224" i="1"/>
  <c r="U2812" i="1"/>
  <c r="U2732" i="1"/>
  <c r="U2684" i="1"/>
  <c r="U2084" i="1"/>
  <c r="U1484" i="1"/>
  <c r="U1332" i="1"/>
  <c r="U996" i="1"/>
  <c r="U4079" i="1"/>
  <c r="U4055" i="1"/>
  <c r="U4039" i="1"/>
  <c r="U4023" i="1"/>
  <c r="U4015" i="1"/>
  <c r="U3959" i="1"/>
  <c r="U3951" i="1"/>
  <c r="U3927" i="1"/>
  <c r="U3903" i="1"/>
  <c r="U3895" i="1"/>
  <c r="U3887" i="1"/>
  <c r="U3879" i="1"/>
  <c r="U3839" i="1"/>
  <c r="U3823" i="1"/>
  <c r="U3815" i="1"/>
  <c r="U3799" i="1"/>
  <c r="U3775" i="1"/>
  <c r="U3767" i="1"/>
  <c r="U3759" i="1"/>
  <c r="U3743" i="1"/>
  <c r="U3727" i="1"/>
  <c r="U3719" i="1"/>
  <c r="U3711" i="1"/>
  <c r="U3703" i="1"/>
  <c r="U3695" i="1"/>
  <c r="U3679" i="1"/>
  <c r="U3663" i="1"/>
  <c r="U3647" i="1"/>
  <c r="U3639" i="1"/>
  <c r="U3631" i="1"/>
  <c r="U3623" i="1"/>
  <c r="U3615" i="1"/>
  <c r="U3591" i="1"/>
  <c r="U3567" i="1"/>
  <c r="U3559" i="1"/>
  <c r="U3543" i="1"/>
  <c r="U3535" i="1"/>
  <c r="U3511" i="1"/>
  <c r="U3487" i="1"/>
  <c r="U3479" i="1"/>
  <c r="U3471" i="1"/>
  <c r="U3455" i="1"/>
  <c r="U3447" i="1"/>
  <c r="U3415" i="1"/>
  <c r="U3399" i="1"/>
  <c r="U3391" i="1"/>
  <c r="U3343" i="1"/>
  <c r="U3335" i="1"/>
  <c r="U3303" i="1"/>
  <c r="U3295" i="1"/>
  <c r="U3279" i="1"/>
  <c r="U3271" i="1"/>
  <c r="U3255" i="1"/>
  <c r="U3247" i="1"/>
  <c r="U3231" i="1"/>
  <c r="U3151" i="1"/>
  <c r="U3119" i="1"/>
  <c r="U3111" i="1"/>
  <c r="U3103" i="1"/>
  <c r="U3095" i="1"/>
  <c r="U3087" i="1"/>
  <c r="U3079" i="1"/>
  <c r="U3047" i="1"/>
  <c r="U3031" i="1"/>
  <c r="U3015" i="1"/>
  <c r="U2983" i="1"/>
  <c r="U2975" i="1"/>
  <c r="U2967" i="1"/>
  <c r="U2959" i="1"/>
  <c r="U2943" i="1"/>
  <c r="U2927" i="1"/>
  <c r="U2919" i="1"/>
  <c r="U2911" i="1"/>
  <c r="U2887" i="1"/>
  <c r="U2879" i="1"/>
  <c r="U2839" i="1"/>
  <c r="U2831" i="1"/>
  <c r="U2815" i="1"/>
  <c r="U2807" i="1"/>
  <c r="U2799" i="1"/>
  <c r="U2791" i="1"/>
  <c r="U2783" i="1"/>
  <c r="U2759" i="1"/>
  <c r="U2751" i="1"/>
  <c r="U2743" i="1"/>
  <c r="U2735" i="1"/>
  <c r="U2679" i="1"/>
  <c r="U2647" i="1"/>
  <c r="U2639" i="1"/>
  <c r="U2631" i="1"/>
  <c r="U2623" i="1"/>
  <c r="U2615" i="1"/>
  <c r="U2607" i="1"/>
  <c r="U2591" i="1"/>
  <c r="U2583" i="1"/>
  <c r="U2559" i="1"/>
  <c r="U2527" i="1"/>
  <c r="U2503" i="1"/>
  <c r="U4101" i="1"/>
  <c r="U4093" i="1"/>
  <c r="U4085" i="1"/>
  <c r="U4069" i="1"/>
  <c r="U4061" i="1"/>
  <c r="U4053" i="1"/>
  <c r="U4037" i="1"/>
  <c r="U4021" i="1"/>
  <c r="U4013" i="1"/>
  <c r="U3981" i="1"/>
  <c r="U3973" i="1"/>
  <c r="U3965" i="1"/>
  <c r="U3957" i="1"/>
  <c r="U3949" i="1"/>
  <c r="U3941" i="1"/>
  <c r="U3933" i="1"/>
  <c r="U3925" i="1"/>
  <c r="U3917" i="1"/>
  <c r="U3909" i="1"/>
  <c r="U3893" i="1"/>
  <c r="U3885" i="1"/>
  <c r="U3869" i="1"/>
  <c r="U3861" i="1"/>
  <c r="U3853" i="1"/>
  <c r="U3829" i="1"/>
  <c r="U3821" i="1"/>
  <c r="U3813" i="1"/>
  <c r="U3805" i="1"/>
  <c r="U3797" i="1"/>
  <c r="U3789" i="1"/>
  <c r="U3781" i="1"/>
  <c r="U3773" i="1"/>
  <c r="U3757" i="1"/>
  <c r="U3741" i="1"/>
  <c r="U3733" i="1"/>
  <c r="U3725" i="1"/>
  <c r="U3717" i="1"/>
  <c r="U3709" i="1"/>
  <c r="U3701" i="1"/>
  <c r="U3693" i="1"/>
  <c r="U3677" i="1"/>
  <c r="U3669" i="1"/>
  <c r="U3661" i="1"/>
  <c r="U3653" i="1"/>
  <c r="U3645" i="1"/>
  <c r="U1058" i="1"/>
  <c r="U1018" i="1"/>
  <c r="U850" i="1"/>
  <c r="U842" i="1"/>
  <c r="U690" i="1"/>
  <c r="U682" i="1"/>
  <c r="U674" i="1"/>
  <c r="U594" i="1"/>
  <c r="U538" i="1"/>
  <c r="U362" i="1"/>
  <c r="U354" i="1"/>
  <c r="U330" i="1"/>
  <c r="U2993" i="1"/>
  <c r="U2969" i="1"/>
  <c r="U2961" i="1"/>
  <c r="U2945" i="1"/>
  <c r="U2929" i="1"/>
  <c r="U2913" i="1"/>
  <c r="U2905" i="1"/>
  <c r="U2897" i="1"/>
  <c r="U2889" i="1"/>
  <c r="U2881" i="1"/>
  <c r="U2873" i="1"/>
  <c r="U2865" i="1"/>
  <c r="U2857" i="1"/>
  <c r="U2841" i="1"/>
  <c r="U2833" i="1"/>
  <c r="U2793" i="1"/>
  <c r="U2753" i="1"/>
  <c r="U2745" i="1"/>
  <c r="U2737" i="1"/>
  <c r="U2713" i="1"/>
  <c r="U2705" i="1"/>
  <c r="U2697" i="1"/>
  <c r="U2681" i="1"/>
  <c r="U2673" i="1"/>
  <c r="U2665" i="1"/>
  <c r="U2657" i="1"/>
  <c r="U2649" i="1"/>
  <c r="U2641" i="1"/>
  <c r="U2633" i="1"/>
  <c r="U2625" i="1"/>
  <c r="U2617" i="1"/>
  <c r="U2601" i="1"/>
  <c r="U2593" i="1"/>
  <c r="U2585" i="1"/>
  <c r="U2577" i="1"/>
  <c r="U2561" i="1"/>
  <c r="U2537" i="1"/>
  <c r="U2529" i="1"/>
  <c r="U2521" i="1"/>
  <c r="U2513" i="1"/>
  <c r="U2505" i="1"/>
  <c r="U2481" i="1"/>
  <c r="U2465" i="1"/>
  <c r="U2457" i="1"/>
  <c r="U2449" i="1"/>
  <c r="U2433" i="1"/>
  <c r="U2425" i="1"/>
  <c r="U2401" i="1"/>
  <c r="U2393" i="1"/>
  <c r="U2361" i="1"/>
  <c r="U2353" i="1"/>
  <c r="U2345" i="1"/>
  <c r="U2337" i="1"/>
  <c r="U2329" i="1"/>
  <c r="U2305" i="1"/>
  <c r="U2297" i="1"/>
  <c r="U2281" i="1"/>
  <c r="U2273" i="1"/>
  <c r="U2265" i="1"/>
  <c r="U2257" i="1"/>
  <c r="U2249" i="1"/>
  <c r="U2233" i="1"/>
  <c r="U2217" i="1"/>
  <c r="U2201" i="1"/>
  <c r="U2193" i="1"/>
  <c r="U2185" i="1"/>
  <c r="U2177" i="1"/>
  <c r="U2169" i="1"/>
  <c r="U2161" i="1"/>
  <c r="U2121" i="1"/>
  <c r="U2105" i="1"/>
  <c r="U2097" i="1"/>
  <c r="U2081" i="1"/>
  <c r="U2073" i="1"/>
  <c r="U2065" i="1"/>
  <c r="U2057" i="1"/>
  <c r="U2049" i="1"/>
  <c r="U2041" i="1"/>
  <c r="U2033" i="1"/>
  <c r="U2017" i="1"/>
  <c r="U2001" i="1"/>
  <c r="U1985" i="1"/>
  <c r="U1977" i="1"/>
  <c r="U1961" i="1"/>
  <c r="U1945" i="1"/>
  <c r="U1937" i="1"/>
  <c r="U1921" i="1"/>
  <c r="U1913" i="1"/>
  <c r="U1905" i="1"/>
  <c r="U1897" i="1"/>
  <c r="U1881" i="1"/>
  <c r="U1849" i="1"/>
  <c r="U1833" i="1"/>
  <c r="U1825" i="1"/>
  <c r="U1817" i="1"/>
  <c r="U1809" i="1"/>
  <c r="U1801" i="1"/>
  <c r="U1793" i="1"/>
  <c r="U1777" i="1"/>
  <c r="U1769" i="1"/>
  <c r="U1745" i="1"/>
  <c r="U1737" i="1"/>
  <c r="U1721" i="1"/>
  <c r="U1713" i="1"/>
  <c r="U1705" i="1"/>
  <c r="U1689" i="1"/>
  <c r="U1673" i="1"/>
  <c r="U1665" i="1"/>
  <c r="U1657" i="1"/>
  <c r="U1641" i="1"/>
  <c r="U1625" i="1"/>
  <c r="U1609" i="1"/>
  <c r="U1601" i="1"/>
  <c r="U1593" i="1"/>
  <c r="U1585" i="1"/>
  <c r="U1577" i="1"/>
  <c r="U1569" i="1"/>
  <c r="U2479" i="1"/>
  <c r="U2431" i="1"/>
  <c r="U2375" i="1"/>
  <c r="U2367" i="1"/>
  <c r="U2351" i="1"/>
  <c r="U2343" i="1"/>
  <c r="U2335" i="1"/>
  <c r="U2311" i="1"/>
  <c r="U2303" i="1"/>
  <c r="U2279" i="1"/>
  <c r="U2263" i="1"/>
  <c r="U2255" i="1"/>
  <c r="U2247" i="1"/>
  <c r="U2231" i="1"/>
  <c r="U2207" i="1"/>
  <c r="U2199" i="1"/>
  <c r="U2191" i="1"/>
  <c r="U2183" i="1"/>
  <c r="U2175" i="1"/>
  <c r="U2151" i="1"/>
  <c r="U2143" i="1"/>
  <c r="U2127" i="1"/>
  <c r="U2095" i="1"/>
  <c r="U2079" i="1"/>
  <c r="U2071" i="1"/>
  <c r="U2047" i="1"/>
  <c r="U2039" i="1"/>
  <c r="U2031" i="1"/>
  <c r="U2023" i="1"/>
  <c r="U2007" i="1"/>
  <c r="U1999" i="1"/>
  <c r="U1991" i="1"/>
  <c r="U1975" i="1"/>
  <c r="U1967" i="1"/>
  <c r="U1943" i="1"/>
  <c r="U1927" i="1"/>
  <c r="U1911" i="1"/>
  <c r="U1895" i="1"/>
  <c r="U1887" i="1"/>
  <c r="U1871" i="1"/>
  <c r="U1847" i="1"/>
  <c r="U1839" i="1"/>
  <c r="U1823" i="1"/>
  <c r="U1815" i="1"/>
  <c r="U1807" i="1"/>
  <c r="U1799" i="1"/>
  <c r="U1783" i="1"/>
  <c r="U1775" i="1"/>
  <c r="U1767" i="1"/>
  <c r="U1759" i="1"/>
  <c r="U1751" i="1"/>
  <c r="U1743" i="1"/>
  <c r="U1735" i="1"/>
  <c r="U1727" i="1"/>
  <c r="U1695" i="1"/>
  <c r="U1671" i="1"/>
  <c r="U1663" i="1"/>
  <c r="U1655" i="1"/>
  <c r="U1639" i="1"/>
  <c r="U1631" i="1"/>
  <c r="U1623" i="1"/>
  <c r="U1615" i="1"/>
  <c r="U1599" i="1"/>
  <c r="U1583" i="1"/>
  <c r="U1575" i="1"/>
  <c r="U1551" i="1"/>
  <c r="U1535" i="1"/>
  <c r="U1519" i="1"/>
  <c r="U1471" i="1"/>
  <c r="U1463" i="1"/>
  <c r="U1455" i="1"/>
  <c r="U1423" i="1"/>
  <c r="U1415" i="1"/>
  <c r="U1375" i="1"/>
  <c r="U1367" i="1"/>
  <c r="U1351" i="1"/>
  <c r="U1343" i="1"/>
  <c r="U1335" i="1"/>
  <c r="U1327" i="1"/>
  <c r="U1319" i="1"/>
  <c r="U1311" i="1"/>
  <c r="U1303" i="1"/>
  <c r="U1279" i="1"/>
  <c r="U1247" i="1"/>
  <c r="U1231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17" i="1"/>
  <c r="U3509" i="1"/>
  <c r="U3485" i="1"/>
  <c r="U3477" i="1"/>
  <c r="U3461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1" i="1"/>
  <c r="U3333" i="1"/>
  <c r="U3325" i="1"/>
  <c r="U3317" i="1"/>
  <c r="U3309" i="1"/>
  <c r="U3301" i="1"/>
  <c r="U3293" i="1"/>
  <c r="U3285" i="1"/>
  <c r="U3277" i="1"/>
  <c r="U3269" i="1"/>
  <c r="U3261" i="1"/>
  <c r="U3237" i="1"/>
  <c r="U3229" i="1"/>
  <c r="U3221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77" i="1"/>
  <c r="U3069" i="1"/>
  <c r="U3061" i="1"/>
  <c r="U3045" i="1"/>
  <c r="U3029" i="1"/>
  <c r="U3021" i="1"/>
  <c r="U3013" i="1"/>
  <c r="U3005" i="1"/>
  <c r="U2989" i="1"/>
  <c r="U2981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13" i="1"/>
  <c r="U2805" i="1"/>
  <c r="U2797" i="1"/>
  <c r="U2789" i="1"/>
  <c r="U2773" i="1"/>
  <c r="U2765" i="1"/>
  <c r="U2757" i="1"/>
  <c r="U1553" i="1"/>
  <c r="U1545" i="1"/>
  <c r="U1537" i="1"/>
  <c r="U1521" i="1"/>
  <c r="U1513" i="1"/>
  <c r="U1497" i="1"/>
  <c r="U1481" i="1"/>
  <c r="U1473" i="1"/>
  <c r="U1465" i="1"/>
  <c r="U1457" i="1"/>
  <c r="U1449" i="1"/>
  <c r="U1425" i="1"/>
  <c r="U1377" i="1"/>
  <c r="U1361" i="1"/>
  <c r="U1353" i="1"/>
  <c r="U1345" i="1"/>
  <c r="U1329" i="1"/>
  <c r="U1321" i="1"/>
  <c r="U1313" i="1"/>
  <c r="U1297" i="1"/>
  <c r="U1289" i="1"/>
  <c r="U1281" i="1"/>
  <c r="U1257" i="1"/>
  <c r="U1249" i="1"/>
  <c r="U1241" i="1"/>
  <c r="U1209" i="1"/>
  <c r="U1193" i="1"/>
  <c r="U1169" i="1"/>
  <c r="U1153" i="1"/>
  <c r="U1129" i="1"/>
  <c r="U1105" i="1"/>
  <c r="U1097" i="1"/>
  <c r="U1089" i="1"/>
  <c r="U1065" i="1"/>
  <c r="U1049" i="1"/>
  <c r="U1041" i="1"/>
  <c r="U1025" i="1"/>
  <c r="U1009" i="1"/>
  <c r="U1001" i="1"/>
  <c r="U993" i="1"/>
  <c r="U985" i="1"/>
  <c r="U969" i="1"/>
  <c r="U953" i="1"/>
  <c r="U937" i="1"/>
  <c r="U913" i="1"/>
  <c r="U889" i="1"/>
  <c r="U865" i="1"/>
  <c r="U857" i="1"/>
  <c r="U825" i="1"/>
  <c r="U817" i="1"/>
  <c r="U809" i="1"/>
  <c r="U801" i="1"/>
  <c r="U793" i="1"/>
  <c r="U785" i="1"/>
  <c r="U777" i="1"/>
  <c r="U769" i="1"/>
  <c r="U753" i="1"/>
  <c r="U745" i="1"/>
  <c r="U737" i="1"/>
  <c r="U729" i="1"/>
  <c r="U705" i="1"/>
  <c r="U697" i="1"/>
  <c r="U689" i="1"/>
  <c r="U681" i="1"/>
  <c r="U657" i="1"/>
  <c r="U641" i="1"/>
  <c r="U633" i="1"/>
  <c r="U609" i="1"/>
  <c r="U601" i="1"/>
  <c r="U593" i="1"/>
  <c r="U585" i="1"/>
  <c r="U577" i="1"/>
  <c r="U561" i="1"/>
  <c r="U537" i="1"/>
  <c r="U529" i="1"/>
  <c r="U513" i="1"/>
  <c r="U505" i="1"/>
  <c r="U497" i="1"/>
  <c r="U481" i="1"/>
  <c r="U473" i="1"/>
  <c r="U465" i="1"/>
  <c r="U457" i="1"/>
  <c r="U433" i="1"/>
  <c r="U425" i="1"/>
  <c r="U417" i="1"/>
  <c r="U1223" i="1"/>
  <c r="U1215" i="1"/>
  <c r="U1191" i="1"/>
  <c r="U1183" i="1"/>
  <c r="U1175" i="1"/>
  <c r="U1159" i="1"/>
  <c r="U1151" i="1"/>
  <c r="U1087" i="1"/>
  <c r="U1063" i="1"/>
  <c r="U1055" i="1"/>
  <c r="U1039" i="1"/>
  <c r="U1015" i="1"/>
  <c r="U999" i="1"/>
  <c r="U967" i="1"/>
  <c r="U927" i="1"/>
  <c r="U895" i="1"/>
  <c r="U879" i="1"/>
  <c r="U871" i="1"/>
  <c r="U855" i="1"/>
  <c r="U743" i="1"/>
  <c r="U703" i="1"/>
  <c r="U663" i="1"/>
  <c r="U623" i="1"/>
  <c r="U615" i="1"/>
  <c r="U599" i="1"/>
  <c r="U559" i="1"/>
  <c r="U551" i="1"/>
  <c r="U535" i="1"/>
  <c r="U527" i="1"/>
  <c r="U519" i="1"/>
  <c r="U503" i="1"/>
  <c r="U495" i="1"/>
  <c r="U487" i="1"/>
  <c r="U463" i="1"/>
  <c r="U407" i="1"/>
  <c r="U399" i="1"/>
  <c r="U391" i="1"/>
  <c r="U351" i="1"/>
  <c r="U343" i="1"/>
  <c r="U327" i="1"/>
  <c r="U303" i="1"/>
  <c r="U287" i="1"/>
  <c r="U279" i="1"/>
  <c r="U271" i="1"/>
  <c r="U247" i="1"/>
  <c r="U239" i="1"/>
  <c r="U231" i="1"/>
  <c r="U207" i="1"/>
  <c r="U199" i="1"/>
  <c r="U183" i="1"/>
  <c r="U167" i="1"/>
  <c r="U143" i="1"/>
  <c r="U111" i="1"/>
  <c r="U103" i="1"/>
  <c r="U87" i="1"/>
  <c r="U63" i="1"/>
  <c r="U47" i="1"/>
  <c r="U39" i="1"/>
  <c r="U2749" i="1"/>
  <c r="U2717" i="1"/>
  <c r="U2701" i="1"/>
  <c r="U2693" i="1"/>
  <c r="U2685" i="1"/>
  <c r="U2677" i="1"/>
  <c r="U2669" i="1"/>
  <c r="U2661" i="1"/>
  <c r="U2653" i="1"/>
  <c r="U2645" i="1"/>
  <c r="U2637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77" i="1"/>
  <c r="U2469" i="1"/>
  <c r="U2461" i="1"/>
  <c r="U2453" i="1"/>
  <c r="U2445" i="1"/>
  <c r="U2437" i="1"/>
  <c r="U2429" i="1"/>
  <c r="U2405" i="1"/>
  <c r="U2397" i="1"/>
  <c r="U2381" i="1"/>
  <c r="U2373" i="1"/>
  <c r="U2365" i="1"/>
  <c r="U2357" i="1"/>
  <c r="U2349" i="1"/>
  <c r="U2341" i="1"/>
  <c r="U2333" i="1"/>
  <c r="U2325" i="1"/>
  <c r="U2317" i="1"/>
  <c r="U2301" i="1"/>
  <c r="U2293" i="1"/>
  <c r="U2285" i="1"/>
  <c r="U2277" i="1"/>
  <c r="U2253" i="1"/>
  <c r="U2245" i="1"/>
  <c r="U2237" i="1"/>
  <c r="U2221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13" i="1"/>
  <c r="U2005" i="1"/>
  <c r="U1997" i="1"/>
  <c r="U1981" i="1"/>
  <c r="U1965" i="1"/>
  <c r="U1957" i="1"/>
  <c r="U1941" i="1"/>
  <c r="U1933" i="1"/>
  <c r="U1917" i="1"/>
  <c r="U1909" i="1"/>
  <c r="U1901" i="1"/>
  <c r="U1893" i="1"/>
  <c r="U1869" i="1"/>
  <c r="U1861" i="1"/>
  <c r="U1853" i="1"/>
  <c r="U1845" i="1"/>
  <c r="U1837" i="1"/>
  <c r="U1821" i="1"/>
  <c r="U1813" i="1"/>
  <c r="U1805" i="1"/>
  <c r="U1797" i="1"/>
  <c r="U1789" i="1"/>
  <c r="U1781" i="1"/>
  <c r="U1773" i="1"/>
  <c r="U1765" i="1"/>
  <c r="U1749" i="1"/>
  <c r="U1741" i="1"/>
  <c r="U1733" i="1"/>
  <c r="U1725" i="1"/>
  <c r="U1717" i="1"/>
  <c r="U1709" i="1"/>
  <c r="U1701" i="1"/>
  <c r="U1693" i="1"/>
  <c r="U1685" i="1"/>
  <c r="U1661" i="1"/>
  <c r="U1653" i="1"/>
  <c r="U1637" i="1"/>
  <c r="U1629" i="1"/>
  <c r="U1605" i="1"/>
  <c r="U1597" i="1"/>
  <c r="U1589" i="1"/>
  <c r="U1581" i="1"/>
  <c r="U1573" i="1"/>
  <c r="U1565" i="1"/>
  <c r="U1557" i="1"/>
  <c r="U1549" i="1"/>
  <c r="U1533" i="1"/>
  <c r="U1517" i="1"/>
  <c r="U1501" i="1"/>
  <c r="U1493" i="1"/>
  <c r="U1469" i="1"/>
  <c r="U1453" i="1"/>
  <c r="U1445" i="1"/>
  <c r="U1429" i="1"/>
  <c r="U1421" i="1"/>
  <c r="U1413" i="1"/>
  <c r="U1405" i="1"/>
  <c r="U1397" i="1"/>
  <c r="U1381" i="1"/>
  <c r="U1373" i="1"/>
  <c r="U1365" i="1"/>
  <c r="U1357" i="1"/>
  <c r="U1349" i="1"/>
  <c r="U1341" i="1"/>
  <c r="U1333" i="1"/>
  <c r="U1325" i="1"/>
  <c r="U1317" i="1"/>
  <c r="U1301" i="1"/>
  <c r="U1293" i="1"/>
  <c r="U1285" i="1"/>
  <c r="U1277" i="1"/>
  <c r="U1269" i="1"/>
  <c r="U1253" i="1"/>
  <c r="U1245" i="1"/>
  <c r="U1237" i="1"/>
  <c r="U1229" i="1"/>
  <c r="U1221" i="1"/>
  <c r="U1213" i="1"/>
  <c r="U1205" i="1"/>
  <c r="U1197" i="1"/>
  <c r="U1189" i="1"/>
  <c r="U1173" i="1"/>
  <c r="U1149" i="1"/>
  <c r="U1141" i="1"/>
  <c r="U1101" i="1"/>
  <c r="U1093" i="1"/>
  <c r="U1085" i="1"/>
  <c r="U1077" i="1"/>
  <c r="U1061" i="1"/>
  <c r="U1045" i="1"/>
  <c r="U1037" i="1"/>
  <c r="U1021" i="1"/>
  <c r="U1013" i="1"/>
  <c r="U1005" i="1"/>
  <c r="U997" i="1"/>
  <c r="U393" i="1"/>
  <c r="U385" i="1"/>
  <c r="U369" i="1"/>
  <c r="U361" i="1"/>
  <c r="U353" i="1"/>
  <c r="U345" i="1"/>
  <c r="U321" i="1"/>
  <c r="U313" i="1"/>
  <c r="U289" i="1"/>
  <c r="U281" i="1"/>
  <c r="U257" i="1"/>
  <c r="U241" i="1"/>
  <c r="U225" i="1"/>
  <c r="U217" i="1"/>
  <c r="U209" i="1"/>
  <c r="U193" i="1"/>
  <c r="U177" i="1"/>
  <c r="U161" i="1"/>
  <c r="U153" i="1"/>
  <c r="U129" i="1"/>
  <c r="U105" i="1"/>
  <c r="U65" i="1"/>
  <c r="U41" i="1"/>
  <c r="U9" i="1"/>
  <c r="U31" i="1"/>
  <c r="U989" i="1"/>
  <c r="U981" i="1"/>
  <c r="U973" i="1"/>
  <c r="U965" i="1"/>
  <c r="U957" i="1"/>
  <c r="U949" i="1"/>
  <c r="U925" i="1"/>
  <c r="U885" i="1"/>
  <c r="U877" i="1"/>
  <c r="U869" i="1"/>
  <c r="U861" i="1"/>
  <c r="U853" i="1"/>
  <c r="U837" i="1"/>
  <c r="U821" i="1"/>
  <c r="U813" i="1"/>
  <c r="U797" i="1"/>
  <c r="U781" i="1"/>
  <c r="U757" i="1"/>
  <c r="U741" i="1"/>
  <c r="U733" i="1"/>
  <c r="U725" i="1"/>
  <c r="U717" i="1"/>
  <c r="U709" i="1"/>
  <c r="U693" i="1"/>
  <c r="U685" i="1"/>
  <c r="U677" i="1"/>
  <c r="U669" i="1"/>
  <c r="U661" i="1"/>
  <c r="U653" i="1"/>
  <c r="U645" i="1"/>
  <c r="U637" i="1"/>
  <c r="U621" i="1"/>
  <c r="U613" i="1"/>
  <c r="U605" i="1"/>
  <c r="U597" i="1"/>
  <c r="U589" i="1"/>
  <c r="U581" i="1"/>
  <c r="U573" i="1"/>
  <c r="U565" i="1"/>
  <c r="U557" i="1"/>
  <c r="U549" i="1"/>
  <c r="U533" i="1"/>
  <c r="U525" i="1"/>
  <c r="U501" i="1"/>
  <c r="U493" i="1"/>
  <c r="U485" i="1"/>
  <c r="U477" i="1"/>
  <c r="U461" i="1"/>
  <c r="U445" i="1"/>
  <c r="U421" i="1"/>
  <c r="U413" i="1"/>
  <c r="U397" i="1"/>
  <c r="U389" i="1"/>
  <c r="U373" i="1"/>
  <c r="U365" i="1"/>
  <c r="U357" i="1"/>
  <c r="U349" i="1"/>
  <c r="U341" i="1"/>
  <c r="U333" i="1"/>
  <c r="U325" i="1"/>
  <c r="U309" i="1"/>
  <c r="U301" i="1"/>
  <c r="U293" i="1"/>
  <c r="U285" i="1"/>
  <c r="U277" i="1"/>
  <c r="U269" i="1"/>
  <c r="U261" i="1"/>
  <c r="U237" i="1"/>
  <c r="U229" i="1"/>
  <c r="U213" i="1"/>
  <c r="U197" i="1"/>
  <c r="U181" i="1"/>
  <c r="U173" i="1"/>
  <c r="U157" i="1"/>
  <c r="U149" i="1"/>
  <c r="U133" i="1"/>
  <c r="U125" i="1"/>
  <c r="U117" i="1"/>
  <c r="U101" i="1"/>
  <c r="U85" i="1"/>
  <c r="U69" i="1"/>
  <c r="U53" i="1"/>
  <c r="U45" i="1"/>
  <c r="U21" i="1"/>
  <c r="U5" i="1"/>
  <c r="E5" i="13"/>
  <c r="G5" i="13" s="1"/>
  <c r="U3801" i="1"/>
  <c r="U3697" i="1"/>
  <c r="U3641" i="1"/>
  <c r="U3633" i="1"/>
  <c r="U3625" i="1"/>
  <c r="U3601" i="1"/>
  <c r="U3920" i="1"/>
  <c r="U3433" i="1"/>
  <c r="U3345" i="1"/>
  <c r="U3337" i="1"/>
  <c r="U3185" i="1"/>
  <c r="U2888" i="1"/>
  <c r="U3177" i="1"/>
  <c r="U3137" i="1"/>
  <c r="U3121" i="1"/>
  <c r="U3097" i="1"/>
  <c r="U2921" i="1"/>
  <c r="U2849" i="1"/>
  <c r="U2817" i="1"/>
  <c r="U4031" i="1"/>
  <c r="U2777" i="1"/>
  <c r="U2729" i="1"/>
  <c r="U2721" i="1"/>
  <c r="U2689" i="1"/>
  <c r="U2609" i="1"/>
  <c r="U2497" i="1"/>
  <c r="U2489" i="1"/>
  <c r="U2473" i="1"/>
  <c r="U2385" i="1"/>
  <c r="U2377" i="1"/>
  <c r="U2369" i="1"/>
  <c r="U2289" i="1"/>
  <c r="U2241" i="1"/>
  <c r="U2225" i="1"/>
  <c r="U2209" i="1"/>
  <c r="U2153" i="1"/>
  <c r="U2145" i="1"/>
  <c r="U2137" i="1"/>
  <c r="U2129" i="1"/>
  <c r="U4047" i="1"/>
  <c r="U4007" i="1"/>
  <c r="U3999" i="1"/>
  <c r="U3983" i="1"/>
  <c r="U3935" i="1"/>
  <c r="U3919" i="1"/>
  <c r="U3911" i="1"/>
  <c r="U3807" i="1"/>
  <c r="U3751" i="1"/>
  <c r="U3928" i="1"/>
  <c r="U3735" i="1"/>
  <c r="U3607" i="1"/>
  <c r="U3599" i="1"/>
  <c r="U3583" i="1"/>
  <c r="U3575" i="1"/>
  <c r="U3527" i="1"/>
  <c r="U3439" i="1"/>
  <c r="U3383" i="1"/>
  <c r="U3375" i="1"/>
  <c r="U3367" i="1"/>
  <c r="U3359" i="1"/>
  <c r="U3351" i="1"/>
  <c r="U3327" i="1"/>
  <c r="U3319" i="1"/>
  <c r="U3223" i="1"/>
  <c r="U3215" i="1"/>
  <c r="U3207" i="1"/>
  <c r="U3183" i="1"/>
  <c r="U3175" i="1"/>
  <c r="U3167" i="1"/>
  <c r="U3143" i="1"/>
  <c r="U3135" i="1"/>
  <c r="U3997" i="1"/>
  <c r="U4064" i="1"/>
  <c r="U3837" i="1"/>
  <c r="U4063" i="1"/>
  <c r="U3637" i="1"/>
  <c r="U3349" i="1"/>
  <c r="U3213" i="1"/>
  <c r="U2733" i="1"/>
  <c r="U2725" i="1"/>
  <c r="U2709" i="1"/>
  <c r="U2493" i="1"/>
  <c r="U2485" i="1"/>
  <c r="U2413" i="1"/>
  <c r="U2389" i="1"/>
  <c r="U2269" i="1"/>
  <c r="U2261" i="1"/>
  <c r="U2229" i="1"/>
  <c r="U2213" i="1"/>
  <c r="U1885" i="1"/>
  <c r="U1877" i="1"/>
  <c r="U1757" i="1"/>
  <c r="U1645" i="1"/>
  <c r="U1621" i="1"/>
  <c r="U1613" i="1"/>
  <c r="U1541" i="1"/>
  <c r="U1525" i="1"/>
  <c r="U1509" i="1"/>
  <c r="U1485" i="1"/>
  <c r="U1477" i="1"/>
  <c r="U1461" i="1"/>
  <c r="U1437" i="1"/>
  <c r="U1389" i="1"/>
  <c r="U4100" i="1"/>
  <c r="U4060" i="1"/>
  <c r="U4012" i="1"/>
  <c r="U3932" i="1"/>
  <c r="U3924" i="1"/>
  <c r="U3916" i="1"/>
  <c r="U3892" i="1"/>
  <c r="U3820" i="1"/>
  <c r="U3804" i="1"/>
  <c r="U3772" i="1"/>
  <c r="U3756" i="1"/>
  <c r="U3636" i="1"/>
  <c r="U3620" i="1"/>
  <c r="U3436" i="1"/>
  <c r="U3404" i="1"/>
  <c r="U3364" i="1"/>
  <c r="U3356" i="1"/>
  <c r="U3332" i="1"/>
  <c r="U3324" i="1"/>
  <c r="U2519" i="1"/>
  <c r="U3220" i="1"/>
  <c r="U3204" i="1"/>
  <c r="U3188" i="1"/>
  <c r="U3180" i="1"/>
  <c r="U3164" i="1"/>
  <c r="U3156" i="1"/>
  <c r="U3148" i="1"/>
  <c r="U3140" i="1"/>
  <c r="U3076" i="1"/>
  <c r="U3060" i="1"/>
  <c r="U2940" i="1"/>
  <c r="U2932" i="1"/>
  <c r="U2924" i="1"/>
  <c r="U2916" i="1"/>
  <c r="U2876" i="1"/>
  <c r="U2868" i="1"/>
  <c r="U2820" i="1"/>
  <c r="U2764" i="1"/>
  <c r="U2724" i="1"/>
  <c r="U2676" i="1"/>
  <c r="U2588" i="1"/>
  <c r="U2540" i="1"/>
  <c r="U2492" i="1"/>
  <c r="U2484" i="1"/>
  <c r="U2468" i="1"/>
  <c r="U4106" i="1"/>
  <c r="U4074" i="1"/>
  <c r="U4066" i="1"/>
  <c r="U4042" i="1"/>
  <c r="U4034" i="1"/>
  <c r="U3986" i="1"/>
  <c r="U3978" i="1"/>
  <c r="U3970" i="1"/>
  <c r="U3946" i="1"/>
  <c r="U3938" i="1"/>
  <c r="U3930" i="1"/>
  <c r="U3922" i="1"/>
  <c r="U3914" i="1"/>
  <c r="U2113" i="1"/>
  <c r="U2089" i="1"/>
  <c r="U1873" i="1"/>
  <c r="U1865" i="1"/>
  <c r="U1857" i="1"/>
  <c r="U1841" i="1"/>
  <c r="U1785" i="1"/>
  <c r="U1761" i="1"/>
  <c r="U1753" i="1"/>
  <c r="U1649" i="1"/>
  <c r="U1633" i="1"/>
  <c r="U1617" i="1"/>
  <c r="U1505" i="1"/>
  <c r="U1489" i="1"/>
  <c r="U1441" i="1"/>
  <c r="U1433" i="1"/>
  <c r="U1417" i="1"/>
  <c r="U1409" i="1"/>
  <c r="U1401" i="1"/>
  <c r="U1393" i="1"/>
  <c r="U1385" i="1"/>
  <c r="U1369" i="1"/>
  <c r="U1337" i="1"/>
  <c r="U1273" i="1"/>
  <c r="U1265" i="1"/>
  <c r="U1233" i="1"/>
  <c r="U1225" i="1"/>
  <c r="U1217" i="1"/>
  <c r="U1201" i="1"/>
  <c r="U1177" i="1"/>
  <c r="U1161" i="1"/>
  <c r="U1145" i="1"/>
  <c r="U1137" i="1"/>
  <c r="U1121" i="1"/>
  <c r="U1113" i="1"/>
  <c r="U1081" i="1"/>
  <c r="U1073" i="1"/>
  <c r="U1057" i="1"/>
  <c r="U1033" i="1"/>
  <c r="U1017" i="1"/>
  <c r="U977" i="1"/>
  <c r="U961" i="1"/>
  <c r="U945" i="1"/>
  <c r="U929" i="1"/>
  <c r="U921" i="1"/>
  <c r="U905" i="1"/>
  <c r="U897" i="1"/>
  <c r="U881" i="1"/>
  <c r="U873" i="1"/>
  <c r="U849" i="1"/>
  <c r="U761" i="1"/>
  <c r="U721" i="1"/>
  <c r="U713" i="1"/>
  <c r="U673" i="1"/>
  <c r="U665" i="1"/>
  <c r="U649" i="1"/>
  <c r="U625" i="1"/>
  <c r="U617" i="1"/>
  <c r="U569" i="1"/>
  <c r="U553" i="1"/>
  <c r="U545" i="1"/>
  <c r="U521" i="1"/>
  <c r="U489" i="1"/>
  <c r="U449" i="1"/>
  <c r="U441" i="1"/>
  <c r="U409" i="1"/>
  <c r="U401" i="1"/>
  <c r="U377" i="1"/>
  <c r="U337" i="1"/>
  <c r="U329" i="1"/>
  <c r="U305" i="1"/>
  <c r="U297" i="1"/>
  <c r="U273" i="1"/>
  <c r="U265" i="1"/>
  <c r="U4112" i="1"/>
  <c r="U4104" i="1"/>
  <c r="U4040" i="1"/>
  <c r="U4024" i="1"/>
  <c r="U4000" i="1"/>
  <c r="U3968" i="1"/>
  <c r="U3960" i="1"/>
  <c r="U3952" i="1"/>
  <c r="U3912" i="1"/>
  <c r="U3904" i="1"/>
  <c r="U3896" i="1"/>
  <c r="U3888" i="1"/>
  <c r="U3880" i="1"/>
  <c r="U3872" i="1"/>
  <c r="U3864" i="1"/>
  <c r="U3856" i="1"/>
  <c r="U3832" i="1"/>
  <c r="U3816" i="1"/>
  <c r="U3808" i="1"/>
  <c r="U3784" i="1"/>
  <c r="U3760" i="1"/>
  <c r="U3752" i="1"/>
  <c r="U3736" i="1"/>
  <c r="U3728" i="1"/>
  <c r="U3720" i="1"/>
  <c r="U3696" i="1"/>
  <c r="U3688" i="1"/>
  <c r="U3680" i="1"/>
  <c r="U3656" i="1"/>
  <c r="U3648" i="1"/>
  <c r="U3640" i="1"/>
  <c r="U3624" i="1"/>
  <c r="U3616" i="1"/>
  <c r="U3608" i="1"/>
  <c r="U3568" i="1"/>
  <c r="U3560" i="1"/>
  <c r="U3127" i="1"/>
  <c r="U3071" i="1"/>
  <c r="U3063" i="1"/>
  <c r="U2903" i="1"/>
  <c r="U2895" i="1"/>
  <c r="U2871" i="1"/>
  <c r="U2863" i="1"/>
  <c r="U4032" i="1"/>
  <c r="U2823" i="1"/>
  <c r="U3578" i="1"/>
  <c r="U2727" i="1"/>
  <c r="U2719" i="1"/>
  <c r="U2711" i="1"/>
  <c r="U2703" i="1"/>
  <c r="U2695" i="1"/>
  <c r="U2687" i="1"/>
  <c r="U2671" i="1"/>
  <c r="U2663" i="1"/>
  <c r="U2655" i="1"/>
  <c r="U2599" i="1"/>
  <c r="U2535" i="1"/>
  <c r="U2511" i="1"/>
  <c r="U2495" i="1"/>
  <c r="U2487" i="1"/>
  <c r="U2471" i="1"/>
  <c r="U2463" i="1"/>
  <c r="U2455" i="1"/>
  <c r="U2447" i="1"/>
  <c r="U2415" i="1"/>
  <c r="U2399" i="1"/>
  <c r="U2391" i="1"/>
  <c r="U2383" i="1"/>
  <c r="U2359" i="1"/>
  <c r="U2287" i="1"/>
  <c r="U2271" i="1"/>
  <c r="U2239" i="1"/>
  <c r="U2223" i="1"/>
  <c r="U2215" i="1"/>
  <c r="U2167" i="1"/>
  <c r="U2159" i="1"/>
  <c r="U2135" i="1"/>
  <c r="U2119" i="1"/>
  <c r="U2111" i="1"/>
  <c r="U2103" i="1"/>
  <c r="U2063" i="1"/>
  <c r="U1983" i="1"/>
  <c r="U1697" i="1"/>
  <c r="U1959" i="1"/>
  <c r="U1919" i="1"/>
  <c r="U1903" i="1"/>
  <c r="U1879" i="1"/>
  <c r="U4096" i="1"/>
  <c r="U1863" i="1"/>
  <c r="U1855" i="1"/>
  <c r="U1791" i="1"/>
  <c r="U1719" i="1"/>
  <c r="U1711" i="1"/>
  <c r="U1703" i="1"/>
  <c r="U1687" i="1"/>
  <c r="U1647" i="1"/>
  <c r="U1607" i="1"/>
  <c r="U1567" i="1"/>
  <c r="U1559" i="1"/>
  <c r="U1543" i="1"/>
  <c r="U1527" i="1"/>
  <c r="U1511" i="1"/>
  <c r="U1503" i="1"/>
  <c r="U1495" i="1"/>
  <c r="U1487" i="1"/>
  <c r="U1479" i="1"/>
  <c r="U1447" i="1"/>
  <c r="U1439" i="1"/>
  <c r="U1431" i="1"/>
  <c r="U1407" i="1"/>
  <c r="U1399" i="1"/>
  <c r="U1391" i="1"/>
  <c r="U1383" i="1"/>
  <c r="U1359" i="1"/>
  <c r="U1295" i="1"/>
  <c r="U1287" i="1"/>
  <c r="U1271" i="1"/>
  <c r="U1263" i="1"/>
  <c r="U1255" i="1"/>
  <c r="U1239" i="1"/>
  <c r="U1167" i="1"/>
  <c r="U1143" i="1"/>
  <c r="U1135" i="1"/>
  <c r="U1127" i="1"/>
  <c r="U1119" i="1"/>
  <c r="U1111" i="1"/>
  <c r="U1103" i="1"/>
  <c r="U1095" i="1"/>
  <c r="U3992" i="1"/>
  <c r="U4086" i="1"/>
  <c r="U4078" i="1"/>
  <c r="U3761" i="1"/>
  <c r="U4070" i="1"/>
  <c r="U4062" i="1"/>
  <c r="U4046" i="1"/>
  <c r="U4030" i="1"/>
  <c r="U4022" i="1"/>
  <c r="U4006" i="1"/>
  <c r="U3966" i="1"/>
  <c r="U3958" i="1"/>
  <c r="U3942" i="1"/>
  <c r="U3934" i="1"/>
  <c r="U3926" i="1"/>
  <c r="U3918" i="1"/>
  <c r="U1261" i="1"/>
  <c r="U1181" i="1"/>
  <c r="U1165" i="1"/>
  <c r="U1133" i="1"/>
  <c r="U1125" i="1"/>
  <c r="U1117" i="1"/>
  <c r="U1109" i="1"/>
  <c r="U1069" i="1"/>
  <c r="U1053" i="1"/>
  <c r="U3845" i="1"/>
  <c r="U941" i="1"/>
  <c r="U933" i="1"/>
  <c r="U917" i="1"/>
  <c r="U909" i="1"/>
  <c r="U901" i="1"/>
  <c r="U893" i="1"/>
  <c r="U805" i="1"/>
  <c r="U789" i="1"/>
  <c r="U773" i="1"/>
  <c r="U765" i="1"/>
  <c r="U749" i="1"/>
  <c r="U629" i="1"/>
  <c r="U541" i="1"/>
  <c r="U3835" i="1"/>
  <c r="U509" i="1"/>
  <c r="U469" i="1"/>
  <c r="U453" i="1"/>
  <c r="U437" i="1"/>
  <c r="U429" i="1"/>
  <c r="U405" i="1"/>
  <c r="U381" i="1"/>
  <c r="U317" i="1"/>
  <c r="U253" i="1"/>
  <c r="U245" i="1"/>
  <c r="U221" i="1"/>
  <c r="U205" i="1"/>
  <c r="U189" i="1"/>
  <c r="U165" i="1"/>
  <c r="U141" i="1"/>
  <c r="U109" i="1"/>
  <c r="U93" i="1"/>
  <c r="U77" i="1"/>
  <c r="U61" i="1"/>
  <c r="U37" i="1"/>
  <c r="U29" i="1"/>
  <c r="U13" i="1"/>
  <c r="U2412" i="1"/>
  <c r="U2372" i="1"/>
  <c r="U2268" i="1"/>
  <c r="U2220" i="1"/>
  <c r="U2204" i="1"/>
  <c r="U2188" i="1"/>
  <c r="U2164" i="1"/>
  <c r="U2156" i="1"/>
  <c r="U2148" i="1"/>
  <c r="U2140" i="1"/>
  <c r="U2132" i="1"/>
  <c r="U2124" i="1"/>
  <c r="U2116" i="1"/>
  <c r="U2076" i="1"/>
  <c r="U2068" i="1"/>
  <c r="U2060" i="1"/>
  <c r="U2052" i="1"/>
  <c r="U2020" i="1"/>
  <c r="U1844" i="1"/>
  <c r="U1764" i="1"/>
  <c r="U1756" i="1"/>
  <c r="U1748" i="1"/>
  <c r="U1692" i="1"/>
  <c r="U1668" i="1"/>
  <c r="U1628" i="1"/>
  <c r="U1620" i="1"/>
  <c r="U1564" i="1"/>
  <c r="U1516" i="1"/>
  <c r="U1500" i="1"/>
  <c r="U1460" i="1"/>
  <c r="U1452" i="1"/>
  <c r="U1444" i="1"/>
  <c r="U1436" i="1"/>
  <c r="U1420" i="1"/>
  <c r="U1412" i="1"/>
  <c r="U1396" i="1"/>
  <c r="U1388" i="1"/>
  <c r="U1268" i="1"/>
  <c r="U1260" i="1"/>
  <c r="U1252" i="1"/>
  <c r="U1188" i="1"/>
  <c r="U1180" i="1"/>
  <c r="U1132" i="1"/>
  <c r="U1108" i="1"/>
  <c r="U1004" i="1"/>
  <c r="U980" i="1"/>
  <c r="U972" i="1"/>
  <c r="U948" i="1"/>
  <c r="U924" i="1"/>
  <c r="U908" i="1"/>
  <c r="U868" i="1"/>
  <c r="U860" i="1"/>
  <c r="U828" i="1"/>
  <c r="U812" i="1"/>
  <c r="U788" i="1"/>
  <c r="U772" i="1"/>
  <c r="U756" i="1"/>
  <c r="U732" i="1"/>
  <c r="U676" i="1"/>
  <c r="U660" i="1"/>
  <c r="U652" i="1"/>
  <c r="U628" i="1"/>
  <c r="U620" i="1"/>
  <c r="U596" i="1"/>
  <c r="U588" i="1"/>
  <c r="U580" i="1"/>
  <c r="U564" i="1"/>
  <c r="U540" i="1"/>
  <c r="U516" i="1"/>
  <c r="U508" i="1"/>
  <c r="U500" i="1"/>
  <c r="U484" i="1"/>
  <c r="U476" i="1"/>
  <c r="U468" i="1"/>
  <c r="U452" i="1"/>
  <c r="U444" i="1"/>
  <c r="U436" i="1"/>
  <c r="U420" i="1"/>
  <c r="U404" i="1"/>
  <c r="U396" i="1"/>
  <c r="U388" i="1"/>
  <c r="U372" i="1"/>
  <c r="U364" i="1"/>
  <c r="U348" i="1"/>
  <c r="U340" i="1"/>
  <c r="U332" i="1"/>
  <c r="U324" i="1"/>
  <c r="U316" i="1"/>
  <c r="U300" i="1"/>
  <c r="U276" i="1"/>
  <c r="U4099" i="1"/>
  <c r="U4075" i="1"/>
  <c r="U4059" i="1"/>
  <c r="U4051" i="1"/>
  <c r="U4043" i="1"/>
  <c r="U4035" i="1"/>
  <c r="U4019" i="1"/>
  <c r="U4011" i="1"/>
  <c r="U4003" i="1"/>
  <c r="U3979" i="1"/>
  <c r="U3939" i="1"/>
  <c r="U3931" i="1"/>
  <c r="U3923" i="1"/>
  <c r="U3915" i="1"/>
  <c r="U3907" i="1"/>
  <c r="U3899" i="1"/>
  <c r="U3859" i="1"/>
  <c r="U3819" i="1"/>
  <c r="U3803" i="1"/>
  <c r="U3787" i="1"/>
  <c r="U3159" i="1"/>
  <c r="U3739" i="1"/>
  <c r="U3731" i="1"/>
  <c r="U3723" i="1"/>
  <c r="U3699" i="1"/>
  <c r="U3667" i="1"/>
  <c r="U3659" i="1"/>
  <c r="U3643" i="1"/>
  <c r="U3635" i="1"/>
  <c r="U3595" i="1"/>
  <c r="U3587" i="1"/>
  <c r="U3579" i="1"/>
  <c r="U3563" i="1"/>
  <c r="U3547" i="1"/>
  <c r="U3531" i="1"/>
  <c r="U3523" i="1"/>
  <c r="U3459" i="1"/>
  <c r="U3435" i="1"/>
  <c r="U3427" i="1"/>
  <c r="U3371" i="1"/>
  <c r="U3363" i="1"/>
  <c r="U3355" i="1"/>
  <c r="U3347" i="1"/>
  <c r="U3323" i="1"/>
  <c r="U3307" i="1"/>
  <c r="U3299" i="1"/>
  <c r="U3291" i="1"/>
  <c r="U3235" i="1"/>
  <c r="U3227" i="1"/>
  <c r="U3219" i="1"/>
  <c r="U3211" i="1"/>
  <c r="U3179" i="1"/>
  <c r="U3171" i="1"/>
  <c r="U3163" i="1"/>
  <c r="U3155" i="1"/>
  <c r="U3131" i="1"/>
  <c r="U3115" i="1"/>
  <c r="U3099" i="1"/>
  <c r="U3091" i="1"/>
  <c r="U3027" i="1"/>
  <c r="U2963" i="1"/>
  <c r="U2947" i="1"/>
  <c r="U2939" i="1"/>
  <c r="U2931" i="1"/>
  <c r="U2923" i="1"/>
  <c r="U2915" i="1"/>
  <c r="U2899" i="1"/>
  <c r="U2891" i="1"/>
  <c r="U2883" i="1"/>
  <c r="U2859" i="1"/>
  <c r="U2843" i="1"/>
  <c r="U2835" i="1"/>
  <c r="U2819" i="1"/>
  <c r="U2811" i="1"/>
  <c r="U2803" i="1"/>
  <c r="U2771" i="1"/>
  <c r="U2747" i="1"/>
  <c r="U2731" i="1"/>
  <c r="U2723" i="1"/>
  <c r="U2707" i="1"/>
  <c r="U2683" i="1"/>
  <c r="U2667" i="1"/>
  <c r="U2659" i="1"/>
  <c r="U2651" i="1"/>
  <c r="U2643" i="1"/>
  <c r="U3906" i="1"/>
  <c r="U3882" i="1"/>
  <c r="U3874" i="1"/>
  <c r="U3866" i="1"/>
  <c r="U3858" i="1"/>
  <c r="U3818" i="1"/>
  <c r="U3810" i="1"/>
  <c r="U3802" i="1"/>
  <c r="U3778" i="1"/>
  <c r="U3770" i="1"/>
  <c r="U3762" i="1"/>
  <c r="U3746" i="1"/>
  <c r="U3738" i="1"/>
  <c r="U3730" i="1"/>
  <c r="U3722" i="1"/>
  <c r="U3714" i="1"/>
  <c r="U3706" i="1"/>
  <c r="U3698" i="1"/>
  <c r="U3674" i="1"/>
  <c r="U3666" i="1"/>
  <c r="U3650" i="1"/>
  <c r="U3642" i="1"/>
  <c r="U3634" i="1"/>
  <c r="U3626" i="1"/>
  <c r="U3618" i="1"/>
  <c r="U3610" i="1"/>
  <c r="U3602" i="1"/>
  <c r="U3594" i="1"/>
  <c r="U3586" i="1"/>
  <c r="U3538" i="1"/>
  <c r="U3514" i="1"/>
  <c r="U3506" i="1"/>
  <c r="U3490" i="1"/>
  <c r="U3474" i="1"/>
  <c r="U3466" i="1"/>
  <c r="U3458" i="1"/>
  <c r="U3442" i="1"/>
  <c r="U3426" i="1"/>
  <c r="U3402" i="1"/>
  <c r="U3394" i="1"/>
  <c r="U3378" i="1"/>
  <c r="U3370" i="1"/>
  <c r="U3362" i="1"/>
  <c r="U3354" i="1"/>
  <c r="U3346" i="1"/>
  <c r="U3338" i="1"/>
  <c r="U3330" i="1"/>
  <c r="U3322" i="1"/>
  <c r="U3306" i="1"/>
  <c r="U3298" i="1"/>
  <c r="U3274" i="1"/>
  <c r="U3258" i="1"/>
  <c r="U3250" i="1"/>
  <c r="U3234" i="1"/>
  <c r="U3210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82" i="1"/>
  <c r="U3066" i="1"/>
  <c r="U3058" i="1"/>
  <c r="U3050" i="1"/>
  <c r="U3034" i="1"/>
  <c r="U3018" i="1"/>
  <c r="U2994" i="1"/>
  <c r="U2986" i="1"/>
  <c r="U2978" i="1"/>
  <c r="U4095" i="1"/>
  <c r="U2970" i="1"/>
  <c r="U2962" i="1"/>
  <c r="U2930" i="1"/>
  <c r="U2922" i="1"/>
  <c r="U2914" i="1"/>
  <c r="U2906" i="1"/>
  <c r="U2898" i="1"/>
  <c r="U2890" i="1"/>
  <c r="U2882" i="1"/>
  <c r="U249" i="1"/>
  <c r="U233" i="1"/>
  <c r="U201" i="1"/>
  <c r="U185" i="1"/>
  <c r="U169" i="1"/>
  <c r="U145" i="1"/>
  <c r="U137" i="1"/>
  <c r="U121" i="1"/>
  <c r="U113" i="1"/>
  <c r="U97" i="1"/>
  <c r="U89" i="1"/>
  <c r="U81" i="1"/>
  <c r="U73" i="1"/>
  <c r="U57" i="1"/>
  <c r="U49" i="1"/>
  <c r="U33" i="1"/>
  <c r="U25" i="1"/>
  <c r="U17" i="1"/>
  <c r="U3496" i="1"/>
  <c r="U3480" i="1"/>
  <c r="U3132" i="1"/>
  <c r="U3464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20" i="1"/>
  <c r="U3304" i="1"/>
  <c r="U3296" i="1"/>
  <c r="U3280" i="1"/>
  <c r="U3232" i="1"/>
  <c r="U3216" i="1"/>
  <c r="U3200" i="1"/>
  <c r="U3192" i="1"/>
  <c r="U3184" i="1"/>
  <c r="U3176" i="1"/>
  <c r="U3168" i="1"/>
  <c r="U3160" i="1"/>
  <c r="U3152" i="1"/>
  <c r="U3144" i="1"/>
  <c r="U3128" i="1"/>
  <c r="U3120" i="1"/>
  <c r="U3112" i="1"/>
  <c r="U3104" i="1"/>
  <c r="U3096" i="1"/>
  <c r="U3088" i="1"/>
  <c r="U3080" i="1"/>
  <c r="U3072" i="1"/>
  <c r="U3048" i="1"/>
  <c r="U3040" i="1"/>
  <c r="U3032" i="1"/>
  <c r="U3024" i="1"/>
  <c r="U3016" i="1"/>
  <c r="U3000" i="1"/>
  <c r="U2992" i="1"/>
  <c r="U2984" i="1"/>
  <c r="U2968" i="1"/>
  <c r="U2944" i="1"/>
  <c r="U2936" i="1"/>
  <c r="U2928" i="1"/>
  <c r="U2920" i="1"/>
  <c r="U2912" i="1"/>
  <c r="U2904" i="1"/>
  <c r="U2896" i="1"/>
  <c r="U2880" i="1"/>
  <c r="U2872" i="1"/>
  <c r="U2856" i="1"/>
  <c r="U2848" i="1"/>
  <c r="U2840" i="1"/>
  <c r="U2832" i="1"/>
  <c r="U2824" i="1"/>
  <c r="U2816" i="1"/>
  <c r="U2776" i="1"/>
  <c r="U2744" i="1"/>
  <c r="U2736" i="1"/>
  <c r="U2728" i="1"/>
  <c r="U2720" i="1"/>
  <c r="U2712" i="1"/>
  <c r="U2704" i="1"/>
  <c r="U2696" i="1"/>
  <c r="U2688" i="1"/>
  <c r="U2680" i="1"/>
  <c r="U2672" i="1"/>
  <c r="U2656" i="1"/>
  <c r="U2640" i="1"/>
  <c r="U3984" i="1"/>
  <c r="U2632" i="1"/>
  <c r="U2624" i="1"/>
  <c r="U2608" i="1"/>
  <c r="U2600" i="1"/>
  <c r="U2592" i="1"/>
  <c r="U2584" i="1"/>
  <c r="U2576" i="1"/>
  <c r="U2536" i="1"/>
  <c r="U2520" i="1"/>
  <c r="U2504" i="1"/>
  <c r="U2496" i="1"/>
  <c r="U2488" i="1"/>
  <c r="U2480" i="1"/>
  <c r="U2472" i="1"/>
  <c r="U2464" i="1"/>
  <c r="U2456" i="1"/>
  <c r="U2448" i="1"/>
  <c r="U2432" i="1"/>
  <c r="U2424" i="1"/>
  <c r="U2392" i="1"/>
  <c r="U2384" i="1"/>
  <c r="U2376" i="1"/>
  <c r="U2368" i="1"/>
  <c r="U2360" i="1"/>
  <c r="U2352" i="1"/>
  <c r="U2344" i="1"/>
  <c r="U2336" i="1"/>
  <c r="U2320" i="1"/>
  <c r="U2304" i="1"/>
  <c r="U2296" i="1"/>
  <c r="U2280" i="1"/>
  <c r="U2272" i="1"/>
  <c r="U2264" i="1"/>
  <c r="U2248" i="1"/>
  <c r="U2232" i="1"/>
  <c r="U2224" i="1"/>
  <c r="U2216" i="1"/>
  <c r="U2208" i="1"/>
  <c r="U1079" i="1"/>
  <c r="U1071" i="1"/>
  <c r="U1047" i="1"/>
  <c r="U1023" i="1"/>
  <c r="U1007" i="1"/>
  <c r="U983" i="1"/>
  <c r="U975" i="1"/>
  <c r="U959" i="1"/>
  <c r="U951" i="1"/>
  <c r="U943" i="1"/>
  <c r="U935" i="1"/>
  <c r="U919" i="1"/>
  <c r="U911" i="1"/>
  <c r="U903" i="1"/>
  <c r="U887" i="1"/>
  <c r="U863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35" i="1"/>
  <c r="U727" i="1"/>
  <c r="U719" i="1"/>
  <c r="U711" i="1"/>
  <c r="U687" i="1"/>
  <c r="U679" i="1"/>
  <c r="U671" i="1"/>
  <c r="U655" i="1"/>
  <c r="U647" i="1"/>
  <c r="U639" i="1"/>
  <c r="U631" i="1"/>
  <c r="U607" i="1"/>
  <c r="U591" i="1"/>
  <c r="U583" i="1"/>
  <c r="U575" i="1"/>
  <c r="U567" i="1"/>
  <c r="U543" i="1"/>
  <c r="U511" i="1"/>
  <c r="U479" i="1"/>
  <c r="U471" i="1"/>
  <c r="U455" i="1"/>
  <c r="U447" i="1"/>
  <c r="U439" i="1"/>
  <c r="U431" i="1"/>
  <c r="U423" i="1"/>
  <c r="U415" i="1"/>
  <c r="U383" i="1"/>
  <c r="U375" i="1"/>
  <c r="U367" i="1"/>
  <c r="U359" i="1"/>
  <c r="U335" i="1"/>
  <c r="U319" i="1"/>
  <c r="U311" i="1"/>
  <c r="U295" i="1"/>
  <c r="U263" i="1"/>
  <c r="U255" i="1"/>
  <c r="U223" i="1"/>
  <c r="U215" i="1"/>
  <c r="U191" i="1"/>
  <c r="U175" i="1"/>
  <c r="U159" i="1"/>
  <c r="U151" i="1"/>
  <c r="U135" i="1"/>
  <c r="U127" i="1"/>
  <c r="U119" i="1"/>
  <c r="U95" i="1"/>
  <c r="U79" i="1"/>
  <c r="U71" i="1"/>
  <c r="U55" i="1"/>
  <c r="U23" i="1"/>
  <c r="U15" i="1"/>
  <c r="U3910" i="1"/>
  <c r="U3894" i="1"/>
  <c r="U3886" i="1"/>
  <c r="U3878" i="1"/>
  <c r="U3862" i="1"/>
  <c r="U3846" i="1"/>
  <c r="U3822" i="1"/>
  <c r="U3806" i="1"/>
  <c r="U3798" i="1"/>
  <c r="U3774" i="1"/>
  <c r="U3750" i="1"/>
  <c r="U3734" i="1"/>
  <c r="U3726" i="1"/>
  <c r="U3718" i="1"/>
  <c r="U3694" i="1"/>
  <c r="U3678" i="1"/>
  <c r="U3670" i="1"/>
  <c r="U3662" i="1"/>
  <c r="U3654" i="1"/>
  <c r="U3646" i="1"/>
  <c r="U3638" i="1"/>
  <c r="U3630" i="1"/>
  <c r="U3622" i="1"/>
  <c r="U3598" i="1"/>
  <c r="U3590" i="1"/>
  <c r="U3582" i="1"/>
  <c r="U3574" i="1"/>
  <c r="U3566" i="1"/>
  <c r="U3558" i="1"/>
  <c r="U3550" i="1"/>
  <c r="U3542" i="1"/>
  <c r="U3526" i="1"/>
  <c r="U3510" i="1"/>
  <c r="U3478" i="1"/>
  <c r="U3446" i="1"/>
  <c r="U3438" i="1"/>
  <c r="U3430" i="1"/>
  <c r="U3422" i="1"/>
  <c r="U3414" i="1"/>
  <c r="U3398" i="1"/>
  <c r="U3382" i="1"/>
  <c r="U3374" i="1"/>
  <c r="U3366" i="1"/>
  <c r="U3358" i="1"/>
  <c r="U3350" i="1"/>
  <c r="U3342" i="1"/>
  <c r="U3334" i="1"/>
  <c r="U3318" i="1"/>
  <c r="U3310" i="1"/>
  <c r="U3302" i="1"/>
  <c r="U3294" i="1"/>
  <c r="U3270" i="1"/>
  <c r="U3262" i="1"/>
  <c r="U3246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0" i="1"/>
  <c r="U3062" i="1"/>
  <c r="U3054" i="1"/>
  <c r="U3046" i="1"/>
  <c r="U3038" i="1"/>
  <c r="U3030" i="1"/>
  <c r="U3022" i="1"/>
  <c r="U3014" i="1"/>
  <c r="U2990" i="1"/>
  <c r="U2982" i="1"/>
  <c r="U2958" i="1"/>
  <c r="U2942" i="1"/>
  <c r="U2926" i="1"/>
  <c r="U2918" i="1"/>
  <c r="U2910" i="1"/>
  <c r="U2902" i="1"/>
  <c r="U2894" i="1"/>
  <c r="U2886" i="1"/>
  <c r="U2878" i="1"/>
  <c r="U2870" i="1"/>
  <c r="U2862" i="1"/>
  <c r="U2846" i="1"/>
  <c r="U2838" i="1"/>
  <c r="U252" i="1"/>
  <c r="U244" i="1"/>
  <c r="U220" i="1"/>
  <c r="U212" i="1"/>
  <c r="U196" i="1"/>
  <c r="U164" i="1"/>
  <c r="U156" i="1"/>
  <c r="U148" i="1"/>
  <c r="U140" i="1"/>
  <c r="U132" i="1"/>
  <c r="U108" i="1"/>
  <c r="U84" i="1"/>
  <c r="U76" i="1"/>
  <c r="U60" i="1"/>
  <c r="U52" i="1"/>
  <c r="U28" i="1"/>
  <c r="U3395" i="1"/>
  <c r="U12" i="1"/>
  <c r="U2619" i="1"/>
  <c r="U2611" i="1"/>
  <c r="U2603" i="1"/>
  <c r="U2587" i="1"/>
  <c r="U2579" i="1"/>
  <c r="U2571" i="1"/>
  <c r="U2555" i="1"/>
  <c r="U2531" i="1"/>
  <c r="U2523" i="1"/>
  <c r="U2507" i="1"/>
  <c r="U2499" i="1"/>
  <c r="U2491" i="1"/>
  <c r="U2483" i="1"/>
  <c r="U2475" i="1"/>
  <c r="U2467" i="1"/>
  <c r="U2443" i="1"/>
  <c r="U2419" i="1"/>
  <c r="U3562" i="1"/>
  <c r="U2411" i="1"/>
  <c r="U2403" i="1"/>
  <c r="U2395" i="1"/>
  <c r="U2387" i="1"/>
  <c r="U2379" i="1"/>
  <c r="U2363" i="1"/>
  <c r="U2347" i="1"/>
  <c r="U2339" i="1"/>
  <c r="U2283" i="1"/>
  <c r="U2275" i="1"/>
  <c r="U2259" i="1"/>
  <c r="U2243" i="1"/>
  <c r="U2227" i="1"/>
  <c r="U2219" i="1"/>
  <c r="U2211" i="1"/>
  <c r="U2203" i="1"/>
  <c r="U2195" i="1"/>
  <c r="U2187" i="1"/>
  <c r="U2179" i="1"/>
  <c r="U2171" i="1"/>
  <c r="U2155" i="1"/>
  <c r="U2139" i="1"/>
  <c r="U2123" i="1"/>
  <c r="U2107" i="1"/>
  <c r="U2099" i="1"/>
  <c r="U2091" i="1"/>
  <c r="U2067" i="1"/>
  <c r="U2059" i="1"/>
  <c r="U2051" i="1"/>
  <c r="U2027" i="1"/>
  <c r="U2003" i="1"/>
  <c r="U1947" i="1"/>
  <c r="U1931" i="1"/>
  <c r="U1923" i="1"/>
  <c r="U1915" i="1"/>
  <c r="U1907" i="1"/>
  <c r="U1883" i="1"/>
  <c r="U1875" i="1"/>
  <c r="U1867" i="1"/>
  <c r="U1851" i="1"/>
  <c r="U1835" i="1"/>
  <c r="U1811" i="1"/>
  <c r="U1803" i="1"/>
  <c r="U1795" i="1"/>
  <c r="U1787" i="1"/>
  <c r="U1763" i="1"/>
  <c r="U1755" i="1"/>
  <c r="U1747" i="1"/>
  <c r="U1739" i="1"/>
  <c r="U1715" i="1"/>
  <c r="U1707" i="1"/>
  <c r="U1699" i="1"/>
  <c r="U1683" i="1"/>
  <c r="U1667" i="1"/>
  <c r="U1659" i="1"/>
  <c r="U1651" i="1"/>
  <c r="U1643" i="1"/>
  <c r="U1635" i="1"/>
  <c r="U1627" i="1"/>
  <c r="U1595" i="1"/>
  <c r="U1579" i="1"/>
  <c r="U2866" i="1"/>
  <c r="U2858" i="1"/>
  <c r="U2850" i="1"/>
  <c r="U2834" i="1"/>
  <c r="U2802" i="1"/>
  <c r="U2778" i="1"/>
  <c r="U2770" i="1"/>
  <c r="U2762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18" i="1"/>
  <c r="U2610" i="1"/>
  <c r="U2562" i="1"/>
  <c r="U2546" i="1"/>
  <c r="U2530" i="1"/>
  <c r="U2522" i="1"/>
  <c r="U2506" i="1"/>
  <c r="U2498" i="1"/>
  <c r="U2490" i="1"/>
  <c r="U2482" i="1"/>
  <c r="U2474" i="1"/>
  <c r="U2466" i="1"/>
  <c r="U2458" i="1"/>
  <c r="U2450" i="1"/>
  <c r="U2418" i="1"/>
  <c r="U2410" i="1"/>
  <c r="U2402" i="1"/>
  <c r="U2394" i="1"/>
  <c r="U2386" i="1"/>
  <c r="U2378" i="1"/>
  <c r="U2370" i="1"/>
  <c r="U2362" i="1"/>
  <c r="U2354" i="1"/>
  <c r="U2346" i="1"/>
  <c r="U2322" i="1"/>
  <c r="U2306" i="1"/>
  <c r="U2298" i="1"/>
  <c r="U2290" i="1"/>
  <c r="U2282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088" i="1"/>
  <c r="U2080" i="1"/>
  <c r="U2064" i="1"/>
  <c r="U2056" i="1"/>
  <c r="U2032" i="1"/>
  <c r="U2024" i="1"/>
  <c r="U2008" i="1"/>
  <c r="U2000" i="1"/>
  <c r="U1968" i="1"/>
  <c r="U1920" i="1"/>
  <c r="U1912" i="1"/>
  <c r="U1896" i="1"/>
  <c r="U1888" i="1"/>
  <c r="U1880" i="1"/>
  <c r="U1872" i="1"/>
  <c r="U1864" i="1"/>
  <c r="U1856" i="1"/>
  <c r="U1832" i="1"/>
  <c r="U1816" i="1"/>
  <c r="U1808" i="1"/>
  <c r="U1792" i="1"/>
  <c r="U1776" i="1"/>
  <c r="U1768" i="1"/>
  <c r="U1760" i="1"/>
  <c r="U1752" i="1"/>
  <c r="U1744" i="1"/>
  <c r="U1736" i="1"/>
  <c r="U1728" i="1"/>
  <c r="U1712" i="1"/>
  <c r="U1704" i="1"/>
  <c r="U1696" i="1"/>
  <c r="U1688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280" i="1"/>
  <c r="U1272" i="1"/>
  <c r="U1256" i="1"/>
  <c r="U1248" i="1"/>
  <c r="U1240" i="1"/>
  <c r="U1232" i="1"/>
  <c r="U1216" i="1"/>
  <c r="U1200" i="1"/>
  <c r="U1192" i="1"/>
  <c r="U1184" i="1"/>
  <c r="U1168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2814" i="1"/>
  <c r="U2806" i="1"/>
  <c r="U2798" i="1"/>
  <c r="U2790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598" i="1"/>
  <c r="U2590" i="1"/>
  <c r="U2582" i="1"/>
  <c r="U2566" i="1"/>
  <c r="U2542" i="1"/>
  <c r="U2526" i="1"/>
  <c r="U2518" i="1"/>
  <c r="U2510" i="1"/>
  <c r="U2494" i="1"/>
  <c r="U2486" i="1"/>
  <c r="U2478" i="1"/>
  <c r="U2470" i="1"/>
  <c r="U2462" i="1"/>
  <c r="U2454" i="1"/>
  <c r="U2446" i="1"/>
  <c r="U2430" i="1"/>
  <c r="U2398" i="1"/>
  <c r="U2390" i="1"/>
  <c r="U2382" i="1"/>
  <c r="U2374" i="1"/>
  <c r="U2366" i="1"/>
  <c r="U2358" i="1"/>
  <c r="U2350" i="1"/>
  <c r="U2342" i="1"/>
  <c r="U2326" i="1"/>
  <c r="U2286" i="1"/>
  <c r="U2270" i="1"/>
  <c r="U2262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1571" i="1"/>
  <c r="U1555" i="1"/>
  <c r="U1547" i="1"/>
  <c r="U1539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395" i="1"/>
  <c r="U1387" i="1"/>
  <c r="U1379" i="1"/>
  <c r="U1371" i="1"/>
  <c r="U1363" i="1"/>
  <c r="U1347" i="1"/>
  <c r="U1315" i="1"/>
  <c r="U1291" i="1"/>
  <c r="U1275" i="1"/>
  <c r="U1259" i="1"/>
  <c r="U1251" i="1"/>
  <c r="U1243" i="1"/>
  <c r="U1235" i="1"/>
  <c r="U1195" i="1"/>
  <c r="U1187" i="1"/>
  <c r="U1179" i="1"/>
  <c r="U1171" i="1"/>
  <c r="U1155" i="1"/>
  <c r="U1147" i="1"/>
  <c r="U1139" i="1"/>
  <c r="U1131" i="1"/>
  <c r="U1123" i="1"/>
  <c r="U1115" i="1"/>
  <c r="U1107" i="1"/>
  <c r="U1099" i="1"/>
  <c r="U1083" i="1"/>
  <c r="U1075" i="1"/>
  <c r="U1067" i="1"/>
  <c r="U1051" i="1"/>
  <c r="U1043" i="1"/>
  <c r="U1027" i="1"/>
  <c r="U1011" i="1"/>
  <c r="U1003" i="1"/>
  <c r="U995" i="1"/>
  <c r="U987" i="1"/>
  <c r="U979" i="1"/>
  <c r="U971" i="1"/>
  <c r="U939" i="1"/>
  <c r="U931" i="1"/>
  <c r="U923" i="1"/>
  <c r="U915" i="1"/>
  <c r="U907" i="1"/>
  <c r="U899" i="1"/>
  <c r="U891" i="1"/>
  <c r="U883" i="1"/>
  <c r="U875" i="1"/>
  <c r="U867" i="1"/>
  <c r="U843" i="1"/>
  <c r="U827" i="1"/>
  <c r="U819" i="1"/>
  <c r="U811" i="1"/>
  <c r="U803" i="1"/>
  <c r="U795" i="1"/>
  <c r="U787" i="1"/>
  <c r="U779" i="1"/>
  <c r="U771" i="1"/>
  <c r="U763" i="1"/>
  <c r="U755" i="1"/>
  <c r="U723" i="1"/>
  <c r="U707" i="1"/>
  <c r="U691" i="1"/>
  <c r="U683" i="1"/>
  <c r="U675" i="1"/>
  <c r="U667" i="1"/>
  <c r="U659" i="1"/>
  <c r="U651" i="1"/>
  <c r="E9" i="13"/>
  <c r="F9" i="13" s="1"/>
  <c r="U2074" i="1"/>
  <c r="U2066" i="1"/>
  <c r="U2050" i="1"/>
  <c r="U2034" i="1"/>
  <c r="U2018" i="1"/>
  <c r="U2002" i="1"/>
  <c r="U1994" i="1"/>
  <c r="U1962" i="1"/>
  <c r="U1946" i="1"/>
  <c r="U1938" i="1"/>
  <c r="U1930" i="1"/>
  <c r="U1922" i="1"/>
  <c r="U1914" i="1"/>
  <c r="U1906" i="1"/>
  <c r="U1882" i="1"/>
  <c r="U1874" i="1"/>
  <c r="U1866" i="1"/>
  <c r="U1858" i="1"/>
  <c r="U1850" i="1"/>
  <c r="U1842" i="1"/>
  <c r="U1834" i="1"/>
  <c r="U1826" i="1"/>
  <c r="U1818" i="1"/>
  <c r="U1810" i="1"/>
  <c r="U1794" i="1"/>
  <c r="U1786" i="1"/>
  <c r="U1778" i="1"/>
  <c r="U1770" i="1"/>
  <c r="U1762" i="1"/>
  <c r="U1754" i="1"/>
  <c r="U1746" i="1"/>
  <c r="U1738" i="1"/>
  <c r="U1722" i="1"/>
  <c r="U1714" i="1"/>
  <c r="U1706" i="1"/>
  <c r="U1698" i="1"/>
  <c r="U1674" i="1"/>
  <c r="U1666" i="1"/>
  <c r="U1658" i="1"/>
  <c r="U1650" i="1"/>
  <c r="U1642" i="1"/>
  <c r="U1634" i="1"/>
  <c r="U1626" i="1"/>
  <c r="U1618" i="1"/>
  <c r="U1610" i="1"/>
  <c r="U1586" i="1"/>
  <c r="U3418" i="1"/>
  <c r="U1578" i="1"/>
  <c r="U1570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14" i="1"/>
  <c r="U1306" i="1"/>
  <c r="U1298" i="1"/>
  <c r="U1290" i="1"/>
  <c r="U1282" i="1"/>
  <c r="U1274" i="1"/>
  <c r="U1266" i="1"/>
  <c r="U1258" i="1"/>
  <c r="U3675" i="1"/>
  <c r="U3665" i="1"/>
  <c r="U1032" i="1"/>
  <c r="U1008" i="1"/>
  <c r="U1000" i="1"/>
  <c r="U992" i="1"/>
  <c r="U984" i="1"/>
  <c r="U976" i="1"/>
  <c r="U960" i="1"/>
  <c r="U952" i="1"/>
  <c r="U944" i="1"/>
  <c r="U936" i="1"/>
  <c r="U928" i="1"/>
  <c r="U920" i="1"/>
  <c r="U912" i="1"/>
  <c r="U904" i="1"/>
  <c r="U896" i="1"/>
  <c r="U880" i="1"/>
  <c r="U872" i="1"/>
  <c r="U856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72" i="1"/>
  <c r="U664" i="1"/>
  <c r="U656" i="1"/>
  <c r="U648" i="1"/>
  <c r="U640" i="1"/>
  <c r="U632" i="1"/>
  <c r="U624" i="1"/>
  <c r="U2070" i="1"/>
  <c r="U2054" i="1"/>
  <c r="U2046" i="1"/>
  <c r="U2038" i="1"/>
  <c r="U2030" i="1"/>
  <c r="U2022" i="1"/>
  <c r="U2014" i="1"/>
  <c r="U2006" i="1"/>
  <c r="U1998" i="1"/>
  <c r="U1990" i="1"/>
  <c r="U1974" i="1"/>
  <c r="U1950" i="1"/>
  <c r="U1934" i="1"/>
  <c r="U1918" i="1"/>
  <c r="U1910" i="1"/>
  <c r="U1886" i="1"/>
  <c r="U1878" i="1"/>
  <c r="U1870" i="1"/>
  <c r="U1862" i="1"/>
  <c r="U1854" i="1"/>
  <c r="U1846" i="1"/>
  <c r="U1838" i="1"/>
  <c r="U1830" i="1"/>
  <c r="U1822" i="1"/>
  <c r="U1814" i="1"/>
  <c r="U1790" i="1"/>
  <c r="U1782" i="1"/>
  <c r="U1774" i="1"/>
  <c r="U1766" i="1"/>
  <c r="U1758" i="1"/>
  <c r="U1750" i="1"/>
  <c r="U1742" i="1"/>
  <c r="U1734" i="1"/>
  <c r="U1718" i="1"/>
  <c r="U1710" i="1"/>
  <c r="U1702" i="1"/>
  <c r="U1686" i="1"/>
  <c r="U1678" i="1"/>
  <c r="U1670" i="1"/>
  <c r="U1662" i="1"/>
  <c r="U1654" i="1"/>
  <c r="U1646" i="1"/>
  <c r="U1638" i="1"/>
  <c r="U1630" i="1"/>
  <c r="U1622" i="1"/>
  <c r="U1614" i="1"/>
  <c r="U1606" i="1"/>
  <c r="U1582" i="1"/>
  <c r="U1574" i="1"/>
  <c r="U1566" i="1"/>
  <c r="U1558" i="1"/>
  <c r="U1550" i="1"/>
  <c r="U1542" i="1"/>
  <c r="U1534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26" i="1"/>
  <c r="U1302" i="1"/>
  <c r="U1294" i="1"/>
  <c r="U1286" i="1"/>
  <c r="U1270" i="1"/>
  <c r="U1262" i="1"/>
  <c r="U1254" i="1"/>
  <c r="U1246" i="1"/>
  <c r="U1238" i="1"/>
  <c r="U1230" i="1"/>
  <c r="U1222" i="1"/>
  <c r="U1198" i="1"/>
  <c r="U1182" i="1"/>
  <c r="U1174" i="1"/>
  <c r="U1166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78" i="1"/>
  <c r="U670" i="1"/>
  <c r="U662" i="1"/>
  <c r="U654" i="1"/>
  <c r="U646" i="1"/>
  <c r="E4" i="13"/>
  <c r="F4" i="13" s="1"/>
  <c r="E3" i="13"/>
  <c r="H3" i="13" s="1"/>
  <c r="U1250" i="1"/>
  <c r="U1242" i="1"/>
  <c r="U1234" i="1"/>
  <c r="U1226" i="1"/>
  <c r="U1218" i="1"/>
  <c r="U1202" i="1"/>
  <c r="U1194" i="1"/>
  <c r="U1178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0" i="1"/>
  <c r="U1042" i="1"/>
  <c r="U1034" i="1"/>
  <c r="U1026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34" i="1"/>
  <c r="U826" i="1"/>
  <c r="U818" i="1"/>
  <c r="U810" i="1"/>
  <c r="U802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66" i="1"/>
  <c r="U650" i="1"/>
  <c r="U642" i="1"/>
  <c r="U634" i="1"/>
  <c r="U626" i="1"/>
  <c r="U618" i="1"/>
  <c r="U610" i="1"/>
  <c r="U602" i="1"/>
  <c r="U586" i="1"/>
  <c r="U578" i="1"/>
  <c r="U570" i="1"/>
  <c r="U562" i="1"/>
  <c r="U554" i="1"/>
  <c r="U546" i="1"/>
  <c r="U522" i="1"/>
  <c r="U514" i="1"/>
  <c r="U506" i="1"/>
  <c r="U498" i="1"/>
  <c r="U490" i="1"/>
  <c r="U482" i="1"/>
  <c r="U474" i="1"/>
  <c r="U46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34" i="1"/>
  <c r="U326" i="1"/>
  <c r="U318" i="1"/>
  <c r="U310" i="1"/>
  <c r="U302" i="1"/>
  <c r="U294" i="1"/>
  <c r="U286" i="1"/>
  <c r="U278" i="1"/>
  <c r="U270" i="1"/>
  <c r="U262" i="1"/>
  <c r="U254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E2" i="13"/>
  <c r="H2" i="13" s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46" i="1"/>
  <c r="U338" i="1"/>
  <c r="U322" i="1"/>
  <c r="U314" i="1"/>
  <c r="U306" i="1"/>
  <c r="U298" i="1"/>
  <c r="U290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7" i="1"/>
  <c r="U616" i="1"/>
  <c r="U608" i="1"/>
  <c r="U600" i="1"/>
  <c r="U592" i="1"/>
  <c r="U576" i="1"/>
  <c r="U568" i="1"/>
  <c r="U560" i="1"/>
  <c r="U552" i="1"/>
  <c r="U544" i="1"/>
  <c r="U536" i="1"/>
  <c r="U512" i="1"/>
  <c r="U504" i="1"/>
  <c r="U496" i="1"/>
  <c r="U488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F7" i="13"/>
  <c r="G12" i="13"/>
  <c r="G13" i="13"/>
  <c r="F13" i="13"/>
  <c r="H13" i="13"/>
  <c r="H7" i="13"/>
  <c r="F12" i="13"/>
  <c r="H10" i="13"/>
  <c r="B14" i="8"/>
  <c r="F2" i="13" l="1"/>
  <c r="F10" i="13"/>
  <c r="F5" i="13"/>
  <c r="F11" i="13"/>
  <c r="F6" i="13"/>
  <c r="G6" i="13"/>
  <c r="G4" i="13"/>
  <c r="H4" i="13"/>
  <c r="G2" i="13"/>
  <c r="G9" i="13"/>
  <c r="H9" i="13"/>
  <c r="F3" i="13"/>
  <c r="G3" i="13"/>
  <c r="H5" i="13"/>
  <c r="F8" i="13"/>
  <c r="H11" i="13"/>
  <c r="G8" i="13"/>
  <c r="T2" i="1" l="1" a="1"/>
  <c r="T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<sst xmlns="http://schemas.openxmlformats.org/spreadsheetml/2006/main" count="38429" uniqueCount="8417">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</sst>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  <xf numFmtId="49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6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17/06/relationships/rdRichValueTypes" Target="richData/rdRichValueTyp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B2-4234-A75A-E7828C6C2C6C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B2-4234-A75A-E7828C6C2C6C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B2-4234-A75A-E7828C6C2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0883200"/>
        <c:axId val="1220883616"/>
      </c:lineChart>
      <c:catAx>
        <c:axId val="122088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883616"/>
        <c:crosses val="autoZero"/>
        <c:auto val="1"/>
        <c:lblAlgn val="ctr"/>
        <c:lblOffset val="100"/>
        <c:noMultiLvlLbl val="0"/>
      </c:catAx>
      <c:valAx>
        <c:axId val="122088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88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926-4532-8EB6-EB32CA9281D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26-4532-8EB6-EB32CA9281D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26-4532-8EB6-EB32CA928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28496"/>
        <c:axId val="1601314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926-4532-8EB6-EB32CA9281D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926-4532-8EB6-EB32CA9281D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926-4532-8EB6-EB32CA9281D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926-4532-8EB6-EB32CA9281D7}"/>
                  </c:ext>
                </c:extLst>
              </c15:ser>
            </c15:filteredLineSeries>
          </c:ext>
        </c:extLst>
      </c:lineChart>
      <c:catAx>
        <c:axId val="16012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31408"/>
        <c:crosses val="autoZero"/>
        <c:auto val="1"/>
        <c:lblAlgn val="ctr"/>
        <c:lblOffset val="100"/>
        <c:noMultiLvlLbl val="0"/>
      </c:catAx>
      <c:valAx>
        <c:axId val="16013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2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2937237723887674"/>
          <c:y val="7.31008780345398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A1-437B-938B-0E3F2316CE1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3A1-437B-938B-0E3F2316CE1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3A1-437B-938B-0E3F2316CE1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3A1-437B-938B-0E3F2316C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6171167"/>
        <c:axId val="1436168255"/>
      </c:barChart>
      <c:catAx>
        <c:axId val="143617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168255"/>
        <c:crosses val="autoZero"/>
        <c:auto val="1"/>
        <c:lblAlgn val="ctr"/>
        <c:lblOffset val="100"/>
        <c:noMultiLvlLbl val="0"/>
      </c:catAx>
      <c:valAx>
        <c:axId val="1436168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17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346469842506242"/>
          <c:y val="5.35904827668059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74-4FEE-9085-B686D4AC319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74-4FEE-9085-B686D4AC319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74-4FEE-9085-B686D4AC319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74-4FEE-9085-B686D4AC3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4686943"/>
        <c:axId val="1214685279"/>
      </c:barChart>
      <c:catAx>
        <c:axId val="121468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685279"/>
        <c:crosses val="autoZero"/>
        <c:auto val="1"/>
        <c:lblAlgn val="ctr"/>
        <c:lblOffset val="100"/>
        <c:noMultiLvlLbl val="0"/>
      </c:catAx>
      <c:valAx>
        <c:axId val="12146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68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Launch Date Outcomes</a:t>
            </a:r>
          </a:p>
        </c:rich>
      </c:tx>
      <c:layout>
        <c:manualLayout>
          <c:xMode val="edge"/>
          <c:yMode val="edge"/>
          <c:x val="0.27508101436258015"/>
          <c:y val="1.24352106097216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C-4CA1-BF7F-9A55CFC9A3C9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DEC-4CA1-BF7F-9A55CFC9A3C9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DEC-4CA1-BF7F-9A55CFC9A3C9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DEC-4CA1-BF7F-9A55CFC9A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1357375"/>
        <c:axId val="1441355711"/>
      </c:lineChart>
      <c:catAx>
        <c:axId val="144135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355711"/>
        <c:crosses val="autoZero"/>
        <c:auto val="1"/>
        <c:lblAlgn val="ctr"/>
        <c:lblOffset val="100"/>
        <c:noMultiLvlLbl val="0"/>
      </c:catAx>
      <c:valAx>
        <c:axId val="144135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35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61A4AEF-163A-4FCC-9817-47DAC686BB8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47B9DBA-9E4D-48E4-B391-63865D00E37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8AD2892-A06B-4D27-8264-E90C412C7F5C}">
  <sheetPr/>
  <sheetViews>
    <sheetView zoomScale="9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64292</xdr:colOff>
      <xdr:row>2</xdr:row>
      <xdr:rowOff>4763</xdr:rowOff>
    </xdr:from>
    <xdr:to>
      <xdr:col>15</xdr:col>
      <xdr:colOff>466725</xdr:colOff>
      <xdr:row>20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6ADD00-82AB-71F9-E8EA-039718A24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135730</xdr:colOff>
      <xdr:row>14</xdr:row>
      <xdr:rowOff>47624</xdr:rowOff>
    </xdr:from>
    <xdr:to>
      <xdr:col>15</xdr:col>
      <xdr:colOff>114300</xdr:colOff>
      <xdr:row>36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F6A9D-4643-A7B2-9CC0-F94D6720AA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169066</xdr:colOff>
      <xdr:row>4</xdr:row>
      <xdr:rowOff>140494</xdr:rowOff>
    </xdr:from>
    <xdr:to>
      <xdr:col>15</xdr:col>
      <xdr:colOff>485773</xdr:colOff>
      <xdr:row>23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85541-1BA1-6E0C-56BF-C9160D914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1</xdr:row>
      <xdr:rowOff>171450</xdr:rowOff>
    </xdr:from>
    <xdr:to>
      <xdr:col>15</xdr:col>
      <xdr:colOff>569118</xdr:colOff>
      <xdr:row>26</xdr:row>
      <xdr:rowOff>45244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7ADF38-F423-CC1B-7BCC-C80878FE1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230981</xdr:colOff>
      <xdr:row>2</xdr:row>
      <xdr:rowOff>54767</xdr:rowOff>
    </xdr:from>
    <xdr:to>
      <xdr:col>15</xdr:col>
      <xdr:colOff>233363</xdr:colOff>
      <xdr:row>23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39A41-16B4-653C-4E4F-665FA63EE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5966" cy="627962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4C9AFF-44F4-9EA9-ECFB-3080E8E692C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F3759BD-40C2-BDFF-5351-4BBDBEF5ED1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5966" cy="627962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ece\Downloads\data-1-1-3-StarterBook.xlsx" TargetMode="External"/><Relationship Id="rId1" Type="http://schemas.openxmlformats.org/officeDocument/2006/relationships/externalLinkPath" Target="/Users/leece/Downloads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tegory Statistics"/>
      <sheetName val="Subcategory Statistics"/>
      <sheetName val="Launch Date Statistics"/>
      <sheetName val="Edinburgh Research"/>
      <sheetName val="GB Theatre Outliers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S1" t="str">
            <v>Date Created Conversion</v>
          </cell>
        </row>
        <row r="2">
          <cell r="S2">
            <v>42593.431793981479</v>
          </cell>
        </row>
        <row r="3">
          <cell r="S3">
            <v>41863.757210648146</v>
          </cell>
        </row>
        <row r="4">
          <cell r="S4">
            <v>41915.896967592591</v>
          </cell>
        </row>
        <row r="5">
          <cell r="S5">
            <v>42596.03506944445</v>
          </cell>
        </row>
        <row r="6">
          <cell r="S6">
            <v>42241.798206018517</v>
          </cell>
        </row>
        <row r="7">
          <cell r="S7">
            <v>42135.235254629632</v>
          </cell>
        </row>
        <row r="8">
          <cell r="S8">
            <v>42362.36518518519</v>
          </cell>
        </row>
        <row r="9">
          <cell r="S9">
            <v>42157.598090277781</v>
          </cell>
        </row>
        <row r="10">
          <cell r="S10">
            <v>42111.684027777781</v>
          </cell>
        </row>
        <row r="11">
          <cell r="S11">
            <v>41908.650347222225</v>
          </cell>
        </row>
        <row r="12">
          <cell r="S12">
            <v>42243.961273148147</v>
          </cell>
        </row>
        <row r="13">
          <cell r="S13">
            <v>42135.67050925926</v>
          </cell>
        </row>
        <row r="14">
          <cell r="S14">
            <v>41940.028287037036</v>
          </cell>
        </row>
        <row r="15">
          <cell r="S15">
            <v>42482.048032407409</v>
          </cell>
        </row>
        <row r="16">
          <cell r="S16">
            <v>42341.958923611113</v>
          </cell>
        </row>
        <row r="17">
          <cell r="S17">
            <v>42346.20685185185</v>
          </cell>
        </row>
        <row r="18">
          <cell r="S18">
            <v>42168.559432870374</v>
          </cell>
        </row>
        <row r="19">
          <cell r="S19">
            <v>42055.713368055556</v>
          </cell>
        </row>
        <row r="20">
          <cell r="S20">
            <v>42435.942083333335</v>
          </cell>
        </row>
        <row r="21">
          <cell r="S21">
            <v>41899.792037037041</v>
          </cell>
        </row>
        <row r="22">
          <cell r="S22">
            <v>41865.583275462966</v>
          </cell>
        </row>
        <row r="23">
          <cell r="S23">
            <v>42689.582349537035</v>
          </cell>
        </row>
        <row r="24">
          <cell r="S24">
            <v>41834.784120370372</v>
          </cell>
        </row>
        <row r="25">
          <cell r="S25">
            <v>42237.181608796294</v>
          </cell>
        </row>
        <row r="26">
          <cell r="S26">
            <v>42437.094490740739</v>
          </cell>
        </row>
        <row r="27">
          <cell r="S27">
            <v>41692.135729166665</v>
          </cell>
        </row>
        <row r="28">
          <cell r="S28">
            <v>42749.059722222228</v>
          </cell>
        </row>
        <row r="29">
          <cell r="S29">
            <v>42215.662314814821</v>
          </cell>
        </row>
        <row r="30">
          <cell r="S30">
            <v>41977.780104166668</v>
          </cell>
        </row>
        <row r="31">
          <cell r="S31">
            <v>41761.94258101852</v>
          </cell>
        </row>
        <row r="32">
          <cell r="S32">
            <v>41968.262314814812</v>
          </cell>
        </row>
        <row r="33">
          <cell r="S33">
            <v>42514.434548611112</v>
          </cell>
        </row>
        <row r="34">
          <cell r="S34">
            <v>42304.955381944441</v>
          </cell>
        </row>
        <row r="35">
          <cell r="S35">
            <v>42556.690706018519</v>
          </cell>
        </row>
        <row r="36">
          <cell r="S36">
            <v>42189.673263888893</v>
          </cell>
        </row>
        <row r="37">
          <cell r="S37">
            <v>41486.537268518521</v>
          </cell>
        </row>
        <row r="38">
          <cell r="S38">
            <v>41009.847314814811</v>
          </cell>
        </row>
        <row r="39">
          <cell r="S39">
            <v>40568.972569444442</v>
          </cell>
        </row>
        <row r="40">
          <cell r="S40">
            <v>42529.730717592596</v>
          </cell>
        </row>
        <row r="41">
          <cell r="S41">
            <v>41255.833611111113</v>
          </cell>
        </row>
        <row r="42">
          <cell r="S42">
            <v>42536.246620370366</v>
          </cell>
        </row>
        <row r="43">
          <cell r="S43">
            <v>42226.313298611116</v>
          </cell>
        </row>
        <row r="44">
          <cell r="S44">
            <v>42097.649224537032</v>
          </cell>
        </row>
        <row r="45">
          <cell r="S45">
            <v>42534.649571759262</v>
          </cell>
        </row>
        <row r="46">
          <cell r="S46">
            <v>42198.775787037041</v>
          </cell>
        </row>
        <row r="47">
          <cell r="S47">
            <v>42697.74927083333</v>
          </cell>
        </row>
        <row r="48">
          <cell r="S48">
            <v>42384.306840277779</v>
          </cell>
        </row>
        <row r="49">
          <cell r="S49">
            <v>41561.500706018516</v>
          </cell>
        </row>
        <row r="50">
          <cell r="S50">
            <v>42255.791909722218</v>
          </cell>
        </row>
        <row r="51">
          <cell r="S51">
            <v>42746.270057870366</v>
          </cell>
        </row>
        <row r="52">
          <cell r="S52">
            <v>41927.295694444445</v>
          </cell>
        </row>
        <row r="53">
          <cell r="S53">
            <v>41875.077546296299</v>
          </cell>
        </row>
        <row r="54">
          <cell r="S54">
            <v>42469.951284722221</v>
          </cell>
        </row>
        <row r="55">
          <cell r="S55">
            <v>41974.911087962959</v>
          </cell>
        </row>
        <row r="56">
          <cell r="S56">
            <v>42612.911712962959</v>
          </cell>
        </row>
        <row r="57">
          <cell r="S57">
            <v>42531.228437500002</v>
          </cell>
        </row>
        <row r="58">
          <cell r="S58">
            <v>41809.473275462966</v>
          </cell>
        </row>
        <row r="59">
          <cell r="S59">
            <v>42556.583368055552</v>
          </cell>
        </row>
        <row r="60">
          <cell r="S60">
            <v>42586.295138888891</v>
          </cell>
        </row>
        <row r="61">
          <cell r="S61">
            <v>42415.253437499996</v>
          </cell>
        </row>
        <row r="62">
          <cell r="S62">
            <v>42796.069571759261</v>
          </cell>
        </row>
        <row r="63">
          <cell r="S63">
            <v>41264.853865740741</v>
          </cell>
        </row>
        <row r="64">
          <cell r="S64">
            <v>42327.805659722217</v>
          </cell>
        </row>
        <row r="65">
          <cell r="S65">
            <v>41389.364849537036</v>
          </cell>
        </row>
        <row r="66">
          <cell r="S66">
            <v>42113.550821759258</v>
          </cell>
        </row>
        <row r="67">
          <cell r="S67">
            <v>42433.737453703703</v>
          </cell>
        </row>
        <row r="68">
          <cell r="S68">
            <v>42289.675173611111</v>
          </cell>
        </row>
        <row r="69">
          <cell r="S69">
            <v>42412.934212962966</v>
          </cell>
        </row>
        <row r="70">
          <cell r="S70">
            <v>42669.802303240736</v>
          </cell>
        </row>
        <row r="71">
          <cell r="S71">
            <v>42569.50409722222</v>
          </cell>
        </row>
        <row r="72">
          <cell r="S72">
            <v>42000.300243055557</v>
          </cell>
        </row>
        <row r="73">
          <cell r="S73">
            <v>41744.290868055556</v>
          </cell>
        </row>
        <row r="74">
          <cell r="S74">
            <v>42252.277615740735</v>
          </cell>
        </row>
        <row r="75">
          <cell r="S75">
            <v>42263.691574074073</v>
          </cell>
        </row>
        <row r="76">
          <cell r="S76">
            <v>42321.283101851848</v>
          </cell>
        </row>
        <row r="77">
          <cell r="S77">
            <v>42065.818807870368</v>
          </cell>
        </row>
        <row r="78">
          <cell r="S78">
            <v>41757.975011574075</v>
          </cell>
        </row>
        <row r="79">
          <cell r="S79">
            <v>42245.274699074071</v>
          </cell>
        </row>
        <row r="80">
          <cell r="S80">
            <v>42053.198287037041</v>
          </cell>
        </row>
        <row r="81">
          <cell r="S81">
            <v>41466.552314814813</v>
          </cell>
        </row>
        <row r="82">
          <cell r="S82">
            <v>42474.637824074074</v>
          </cell>
        </row>
        <row r="83">
          <cell r="S83">
            <v>42759.593310185184</v>
          </cell>
        </row>
        <row r="84">
          <cell r="S84">
            <v>42173.843240740738</v>
          </cell>
        </row>
        <row r="85">
          <cell r="S85">
            <v>41838.832152777781</v>
          </cell>
        </row>
        <row r="86">
          <cell r="S86">
            <v>42527.625671296293</v>
          </cell>
        </row>
        <row r="87">
          <cell r="S87">
            <v>42675.66778935185</v>
          </cell>
        </row>
        <row r="88">
          <cell r="S88">
            <v>41921.263078703705</v>
          </cell>
        </row>
        <row r="89">
          <cell r="S89">
            <v>42276.624803240738</v>
          </cell>
        </row>
        <row r="90">
          <cell r="S90">
            <v>42520.235486111109</v>
          </cell>
        </row>
        <row r="91">
          <cell r="S91">
            <v>42013.915613425925</v>
          </cell>
        </row>
        <row r="92">
          <cell r="S92">
            <v>42115.936550925922</v>
          </cell>
        </row>
        <row r="93">
          <cell r="S93">
            <v>42290.460023148145</v>
          </cell>
        </row>
        <row r="94">
          <cell r="S94">
            <v>41837.829895833333</v>
          </cell>
        </row>
        <row r="95">
          <cell r="S95">
            <v>42334.803923611107</v>
          </cell>
        </row>
        <row r="96">
          <cell r="S96">
            <v>42433.825717592597</v>
          </cell>
        </row>
        <row r="97">
          <cell r="S97">
            <v>42549.722962962958</v>
          </cell>
        </row>
        <row r="98">
          <cell r="S98">
            <v>42604.669675925921</v>
          </cell>
        </row>
        <row r="99">
          <cell r="S99">
            <v>42198.765844907408</v>
          </cell>
        </row>
        <row r="100">
          <cell r="S100">
            <v>42678.586655092593</v>
          </cell>
        </row>
        <row r="101">
          <cell r="S101">
            <v>42732.00681712963</v>
          </cell>
        </row>
        <row r="102">
          <cell r="S102">
            <v>41929.266215277778</v>
          </cell>
        </row>
        <row r="103">
          <cell r="S103">
            <v>41803.880659722221</v>
          </cell>
        </row>
        <row r="104">
          <cell r="S104">
            <v>41815.927106481482</v>
          </cell>
        </row>
        <row r="105">
          <cell r="S105">
            <v>42746.019652777773</v>
          </cell>
        </row>
        <row r="106">
          <cell r="S106">
            <v>42322.011574074073</v>
          </cell>
        </row>
        <row r="107">
          <cell r="S107">
            <v>42395.309039351851</v>
          </cell>
        </row>
        <row r="108">
          <cell r="S108">
            <v>42529.969131944439</v>
          </cell>
        </row>
        <row r="109">
          <cell r="S109">
            <v>42499.960810185185</v>
          </cell>
        </row>
        <row r="110">
          <cell r="S110">
            <v>42186.257418981477</v>
          </cell>
        </row>
        <row r="111">
          <cell r="S111">
            <v>42321.08447916666</v>
          </cell>
        </row>
        <row r="112">
          <cell r="S112">
            <v>42775.314884259264</v>
          </cell>
        </row>
        <row r="113">
          <cell r="S113">
            <v>41261.767812500002</v>
          </cell>
        </row>
        <row r="114">
          <cell r="S114">
            <v>42676.942164351851</v>
          </cell>
        </row>
        <row r="115">
          <cell r="S115">
            <v>42140.921064814815</v>
          </cell>
        </row>
        <row r="116">
          <cell r="S116">
            <v>42737.663877314815</v>
          </cell>
        </row>
        <row r="117">
          <cell r="S117">
            <v>42185.058993055558</v>
          </cell>
        </row>
        <row r="118">
          <cell r="S118">
            <v>41926.29965277778</v>
          </cell>
        </row>
        <row r="119">
          <cell r="S119">
            <v>41445.962754629632</v>
          </cell>
        </row>
        <row r="120">
          <cell r="S120">
            <v>42528.626620370371</v>
          </cell>
        </row>
        <row r="121">
          <cell r="S121">
            <v>41809.155138888891</v>
          </cell>
        </row>
        <row r="122">
          <cell r="S122">
            <v>42767.688518518517</v>
          </cell>
        </row>
        <row r="123">
          <cell r="S123">
            <v>42322.653749999998</v>
          </cell>
        </row>
        <row r="124">
          <cell r="S124">
            <v>42171.743969907402</v>
          </cell>
        </row>
        <row r="125">
          <cell r="S125">
            <v>42210.439768518518</v>
          </cell>
        </row>
        <row r="126">
          <cell r="S126">
            <v>42226.694780092599</v>
          </cell>
        </row>
        <row r="127">
          <cell r="S127">
            <v>41849.887037037035</v>
          </cell>
        </row>
        <row r="128">
          <cell r="S128">
            <v>42734.879236111112</v>
          </cell>
        </row>
        <row r="129">
          <cell r="S129">
            <v>41800.819571759261</v>
          </cell>
        </row>
        <row r="130">
          <cell r="S130">
            <v>42410.774155092593</v>
          </cell>
        </row>
        <row r="131">
          <cell r="S131">
            <v>42090.161828703705</v>
          </cell>
        </row>
        <row r="132">
          <cell r="S132">
            <v>41563.485509259262</v>
          </cell>
        </row>
        <row r="133">
          <cell r="S133">
            <v>42139.542303240742</v>
          </cell>
        </row>
        <row r="134">
          <cell r="S134">
            <v>41709.463518518518</v>
          </cell>
        </row>
        <row r="135">
          <cell r="S135">
            <v>42230.578622685185</v>
          </cell>
        </row>
        <row r="136">
          <cell r="S136">
            <v>42184.185844907406</v>
          </cell>
        </row>
        <row r="137">
          <cell r="S137">
            <v>42796.207870370374</v>
          </cell>
        </row>
        <row r="138">
          <cell r="S138">
            <v>42675.438946759255</v>
          </cell>
        </row>
        <row r="139">
          <cell r="S139">
            <v>42519.6565162037</v>
          </cell>
        </row>
        <row r="140">
          <cell r="S140">
            <v>42341.99700231482</v>
          </cell>
        </row>
        <row r="141">
          <cell r="S141">
            <v>42530.993032407408</v>
          </cell>
        </row>
        <row r="142">
          <cell r="S142">
            <v>41976.88490740741</v>
          </cell>
        </row>
        <row r="143">
          <cell r="S143">
            <v>41841.762743055559</v>
          </cell>
        </row>
        <row r="144">
          <cell r="S144">
            <v>42338.615393518514</v>
          </cell>
        </row>
        <row r="145">
          <cell r="S145">
            <v>41894.632361111115</v>
          </cell>
        </row>
        <row r="146">
          <cell r="S146">
            <v>42561.829421296294</v>
          </cell>
        </row>
        <row r="147">
          <cell r="S147">
            <v>42160.927488425921</v>
          </cell>
        </row>
        <row r="148">
          <cell r="S148">
            <v>41500.747453703705</v>
          </cell>
        </row>
        <row r="149">
          <cell r="S149">
            <v>42208.628692129627</v>
          </cell>
        </row>
        <row r="150">
          <cell r="S150">
            <v>41947.457569444443</v>
          </cell>
        </row>
        <row r="151">
          <cell r="S151">
            <v>42645.367442129631</v>
          </cell>
        </row>
        <row r="152">
          <cell r="S152">
            <v>42213.013078703705</v>
          </cell>
        </row>
        <row r="153">
          <cell r="S153">
            <v>41858.825439814813</v>
          </cell>
        </row>
        <row r="154">
          <cell r="S154">
            <v>42039.194988425923</v>
          </cell>
        </row>
        <row r="155">
          <cell r="S155">
            <v>42081.731273148151</v>
          </cell>
        </row>
        <row r="156">
          <cell r="S156">
            <v>42574.667650462965</v>
          </cell>
        </row>
        <row r="157">
          <cell r="S157">
            <v>42628.22792824074</v>
          </cell>
        </row>
        <row r="158">
          <cell r="S158">
            <v>41970.64061342593</v>
          </cell>
        </row>
        <row r="159">
          <cell r="S159">
            <v>42758.197013888886</v>
          </cell>
        </row>
        <row r="160">
          <cell r="S160">
            <v>42263.680289351847</v>
          </cell>
        </row>
        <row r="161">
          <cell r="S161">
            <v>40705.126631944448</v>
          </cell>
        </row>
        <row r="162">
          <cell r="S162">
            <v>41960.771354166667</v>
          </cell>
        </row>
        <row r="163">
          <cell r="S163">
            <v>42055.739803240736</v>
          </cell>
        </row>
        <row r="164">
          <cell r="S164">
            <v>42177.543171296296</v>
          </cell>
        </row>
        <row r="165">
          <cell r="S165">
            <v>42083.069884259254</v>
          </cell>
        </row>
        <row r="166">
          <cell r="S166">
            <v>42762.962013888886</v>
          </cell>
        </row>
        <row r="167">
          <cell r="S167">
            <v>41838.840474537035</v>
          </cell>
        </row>
        <row r="168">
          <cell r="S168">
            <v>42012.768298611118</v>
          </cell>
        </row>
        <row r="169">
          <cell r="S169">
            <v>42711.750613425931</v>
          </cell>
        </row>
        <row r="170">
          <cell r="S170">
            <v>42094.808182870373</v>
          </cell>
        </row>
        <row r="171">
          <cell r="S171">
            <v>41866.931076388886</v>
          </cell>
        </row>
        <row r="172">
          <cell r="S172">
            <v>42726.491643518515</v>
          </cell>
        </row>
        <row r="173">
          <cell r="S173">
            <v>42676.995173611111</v>
          </cell>
        </row>
        <row r="174">
          <cell r="S174">
            <v>42678.459120370375</v>
          </cell>
        </row>
        <row r="175">
          <cell r="S175">
            <v>41857.854189814818</v>
          </cell>
        </row>
        <row r="176">
          <cell r="S176">
            <v>41642.005150462966</v>
          </cell>
        </row>
        <row r="177">
          <cell r="S177">
            <v>42732.872986111113</v>
          </cell>
        </row>
        <row r="178">
          <cell r="S178">
            <v>42111.709027777775</v>
          </cell>
        </row>
        <row r="179">
          <cell r="S179">
            <v>42489.696585648147</v>
          </cell>
        </row>
        <row r="180">
          <cell r="S180">
            <v>42437.924988425926</v>
          </cell>
        </row>
        <row r="181">
          <cell r="S181">
            <v>42422.107129629629</v>
          </cell>
        </row>
        <row r="182">
          <cell r="S182">
            <v>42114.252951388888</v>
          </cell>
        </row>
        <row r="183">
          <cell r="S183">
            <v>41660.792557870373</v>
          </cell>
        </row>
        <row r="184">
          <cell r="S184">
            <v>42538.77243055556</v>
          </cell>
        </row>
        <row r="185">
          <cell r="S185">
            <v>42278.498240740737</v>
          </cell>
        </row>
        <row r="186">
          <cell r="S186">
            <v>42705.690347222218</v>
          </cell>
        </row>
        <row r="187">
          <cell r="S187">
            <v>41974.791990740734</v>
          </cell>
        </row>
        <row r="188">
          <cell r="S188">
            <v>41955.863750000004</v>
          </cell>
        </row>
        <row r="189">
          <cell r="S189">
            <v>42390.171261574069</v>
          </cell>
        </row>
        <row r="190">
          <cell r="S190">
            <v>41780.050092592595</v>
          </cell>
        </row>
        <row r="191">
          <cell r="S191">
            <v>42157.251828703709</v>
          </cell>
        </row>
        <row r="192">
          <cell r="S192">
            <v>42473.604270833333</v>
          </cell>
        </row>
        <row r="193">
          <cell r="S193">
            <v>41835.540486111109</v>
          </cell>
        </row>
        <row r="194">
          <cell r="S194">
            <v>42502.569120370375</v>
          </cell>
        </row>
        <row r="195">
          <cell r="S195">
            <v>42136.420752314814</v>
          </cell>
        </row>
        <row r="196">
          <cell r="S196">
            <v>42048.813877314817</v>
          </cell>
        </row>
        <row r="197">
          <cell r="S197">
            <v>42423.3830787037</v>
          </cell>
        </row>
        <row r="198">
          <cell r="S198">
            <v>42087.668032407411</v>
          </cell>
        </row>
        <row r="199">
          <cell r="S199">
            <v>41643.487175925926</v>
          </cell>
        </row>
        <row r="200">
          <cell r="S200">
            <v>42194.648344907408</v>
          </cell>
        </row>
        <row r="201">
          <cell r="S201">
            <v>42489.099687499998</v>
          </cell>
        </row>
        <row r="202">
          <cell r="S202">
            <v>42371.446909722217</v>
          </cell>
        </row>
        <row r="203">
          <cell r="S203">
            <v>42612.600520833337</v>
          </cell>
        </row>
        <row r="204">
          <cell r="S204">
            <v>42260.528807870374</v>
          </cell>
        </row>
        <row r="205">
          <cell r="S205">
            <v>42449.341678240744</v>
          </cell>
        </row>
        <row r="206">
          <cell r="S206">
            <v>42508.541550925926</v>
          </cell>
        </row>
        <row r="207">
          <cell r="S207">
            <v>42774.792071759264</v>
          </cell>
        </row>
        <row r="208">
          <cell r="S208">
            <v>41953.158854166672</v>
          </cell>
        </row>
        <row r="209">
          <cell r="S209">
            <v>42055.600995370376</v>
          </cell>
        </row>
        <row r="210">
          <cell r="S210">
            <v>42452.579988425925</v>
          </cell>
        </row>
        <row r="211">
          <cell r="S211">
            <v>42774.447777777779</v>
          </cell>
        </row>
        <row r="212">
          <cell r="S212">
            <v>42644.535358796296</v>
          </cell>
        </row>
        <row r="213">
          <cell r="S213">
            <v>42255.619351851856</v>
          </cell>
        </row>
        <row r="214">
          <cell r="S214">
            <v>42207.795787037037</v>
          </cell>
        </row>
        <row r="215">
          <cell r="S215">
            <v>42034.856817129628</v>
          </cell>
        </row>
        <row r="216">
          <cell r="S216">
            <v>41730.276747685188</v>
          </cell>
        </row>
        <row r="217">
          <cell r="S217">
            <v>42291.833287037036</v>
          </cell>
        </row>
        <row r="218">
          <cell r="S218">
            <v>42116.710752314815</v>
          </cell>
        </row>
        <row r="219">
          <cell r="S219">
            <v>41848.84002314815</v>
          </cell>
        </row>
        <row r="220">
          <cell r="S220">
            <v>42116.54315972222</v>
          </cell>
        </row>
        <row r="221">
          <cell r="S221">
            <v>42081.903587962966</v>
          </cell>
        </row>
        <row r="222">
          <cell r="S222">
            <v>42551.884189814817</v>
          </cell>
        </row>
        <row r="223">
          <cell r="S223">
            <v>42327.490752314814</v>
          </cell>
        </row>
        <row r="224">
          <cell r="S224">
            <v>42047.394942129627</v>
          </cell>
        </row>
        <row r="225">
          <cell r="S225">
            <v>42740.693692129629</v>
          </cell>
        </row>
        <row r="226">
          <cell r="S226">
            <v>42058.809594907405</v>
          </cell>
        </row>
        <row r="227">
          <cell r="S227">
            <v>42038.824988425928</v>
          </cell>
        </row>
        <row r="228">
          <cell r="S228">
            <v>42702.809201388889</v>
          </cell>
        </row>
        <row r="229">
          <cell r="S229">
            <v>42506.709722222222</v>
          </cell>
        </row>
        <row r="230">
          <cell r="S230">
            <v>41417.228043981479</v>
          </cell>
        </row>
        <row r="231">
          <cell r="S231">
            <v>42094.667256944449</v>
          </cell>
        </row>
        <row r="232">
          <cell r="S232">
            <v>42642.988819444443</v>
          </cell>
        </row>
        <row r="233">
          <cell r="S233">
            <v>42543.788564814815</v>
          </cell>
        </row>
        <row r="234">
          <cell r="S234">
            <v>42452.272824074069</v>
          </cell>
        </row>
        <row r="235">
          <cell r="S235">
            <v>41963.050127314811</v>
          </cell>
        </row>
        <row r="236">
          <cell r="S236">
            <v>41830.947013888886</v>
          </cell>
        </row>
        <row r="237">
          <cell r="S237">
            <v>41963.759386574078</v>
          </cell>
        </row>
        <row r="238">
          <cell r="S238">
            <v>42074.935740740737</v>
          </cell>
        </row>
        <row r="239">
          <cell r="S239">
            <v>40870.774409722224</v>
          </cell>
        </row>
        <row r="240">
          <cell r="S240">
            <v>42388.798252314817</v>
          </cell>
        </row>
        <row r="241">
          <cell r="S241">
            <v>42579.708437499998</v>
          </cell>
        </row>
        <row r="242">
          <cell r="S242">
            <v>42264.963159722218</v>
          </cell>
        </row>
        <row r="243">
          <cell r="S243">
            <v>41387.651516203703</v>
          </cell>
        </row>
        <row r="244">
          <cell r="S244">
            <v>41986.108726851846</v>
          </cell>
        </row>
        <row r="245">
          <cell r="S245">
            <v>42142.767106481479</v>
          </cell>
        </row>
        <row r="246">
          <cell r="S246">
            <v>41905.812581018516</v>
          </cell>
        </row>
        <row r="247">
          <cell r="S247">
            <v>42272.93949074074</v>
          </cell>
        </row>
        <row r="248">
          <cell r="S248">
            <v>42031.471666666665</v>
          </cell>
        </row>
        <row r="249">
          <cell r="S249">
            <v>42328.560613425929</v>
          </cell>
        </row>
        <row r="250">
          <cell r="S250">
            <v>41854.747592592597</v>
          </cell>
        </row>
        <row r="251">
          <cell r="S251">
            <v>42136.184560185182</v>
          </cell>
        </row>
        <row r="252">
          <cell r="S252">
            <v>42311.625081018516</v>
          </cell>
        </row>
        <row r="253">
          <cell r="S253">
            <v>42712.300567129627</v>
          </cell>
        </row>
        <row r="254">
          <cell r="S254">
            <v>41536.509097222224</v>
          </cell>
        </row>
        <row r="255">
          <cell r="S255">
            <v>41828.967916666668</v>
          </cell>
        </row>
        <row r="256">
          <cell r="S256">
            <v>42113.105046296296</v>
          </cell>
        </row>
        <row r="257">
          <cell r="S257">
            <v>42438.779131944444</v>
          </cell>
        </row>
        <row r="258">
          <cell r="S258">
            <v>42076.130011574074</v>
          </cell>
        </row>
        <row r="259">
          <cell r="S259">
            <v>42072.738067129627</v>
          </cell>
        </row>
        <row r="260">
          <cell r="S260">
            <v>41744.590682870366</v>
          </cell>
        </row>
        <row r="261">
          <cell r="S261">
            <v>40812.803229166668</v>
          </cell>
        </row>
        <row r="262">
          <cell r="S262">
            <v>42278.946620370371</v>
          </cell>
        </row>
        <row r="263">
          <cell r="S263">
            <v>42173.275740740741</v>
          </cell>
        </row>
        <row r="264">
          <cell r="S264">
            <v>42022.069988425923</v>
          </cell>
        </row>
        <row r="265">
          <cell r="S265">
            <v>42122.009224537032</v>
          </cell>
        </row>
        <row r="266">
          <cell r="S266">
            <v>42199.618518518517</v>
          </cell>
        </row>
        <row r="267">
          <cell r="S267">
            <v>41864.501516203702</v>
          </cell>
        </row>
        <row r="268">
          <cell r="S268">
            <v>41645.832141203704</v>
          </cell>
        </row>
        <row r="269">
          <cell r="S269">
            <v>41838.377893518518</v>
          </cell>
        </row>
        <row r="270">
          <cell r="S270">
            <v>41837.905694444446</v>
          </cell>
        </row>
        <row r="271">
          <cell r="S271">
            <v>42393.961909722217</v>
          </cell>
        </row>
        <row r="272">
          <cell r="S272">
            <v>42612.642754629633</v>
          </cell>
        </row>
        <row r="273">
          <cell r="S273">
            <v>42694.98128472222</v>
          </cell>
        </row>
        <row r="274">
          <cell r="S274">
            <v>42299.130162037036</v>
          </cell>
        </row>
        <row r="275">
          <cell r="S275">
            <v>41843.632523148146</v>
          </cell>
        </row>
        <row r="276">
          <cell r="S276">
            <v>42701.166365740741</v>
          </cell>
        </row>
        <row r="277">
          <cell r="S277">
            <v>42333.695821759262</v>
          </cell>
        </row>
        <row r="278">
          <cell r="S278">
            <v>42495.722187499996</v>
          </cell>
        </row>
        <row r="279">
          <cell r="S279">
            <v>40882.481666666667</v>
          </cell>
        </row>
        <row r="280">
          <cell r="S280">
            <v>42491.80768518518</v>
          </cell>
        </row>
        <row r="281">
          <cell r="S281">
            <v>42467.581388888888</v>
          </cell>
        </row>
        <row r="282">
          <cell r="S282">
            <v>42616.049849537041</v>
          </cell>
        </row>
        <row r="283">
          <cell r="S283">
            <v>42143.79415509259</v>
          </cell>
        </row>
        <row r="284">
          <cell r="S284">
            <v>42652.964907407411</v>
          </cell>
        </row>
        <row r="285">
          <cell r="S285">
            <v>42049.833761574075</v>
          </cell>
        </row>
        <row r="286">
          <cell r="S286">
            <v>41964.362743055557</v>
          </cell>
        </row>
        <row r="287">
          <cell r="S287">
            <v>42360.932152777779</v>
          </cell>
        </row>
        <row r="288">
          <cell r="S288">
            <v>41820.914641203701</v>
          </cell>
        </row>
        <row r="289">
          <cell r="S289">
            <v>41831.722777777781</v>
          </cell>
        </row>
        <row r="290">
          <cell r="S290">
            <v>41674.063078703701</v>
          </cell>
        </row>
        <row r="291">
          <cell r="S291">
            <v>42696.663506944446</v>
          </cell>
        </row>
        <row r="292">
          <cell r="S292">
            <v>42002.926990740743</v>
          </cell>
        </row>
        <row r="293">
          <cell r="S293">
            <v>40858.762141203704</v>
          </cell>
        </row>
        <row r="294">
          <cell r="S294">
            <v>42117.891423611116</v>
          </cell>
        </row>
        <row r="295">
          <cell r="S295">
            <v>40971.002569444441</v>
          </cell>
        </row>
        <row r="296">
          <cell r="S296">
            <v>42774.121342592596</v>
          </cell>
        </row>
        <row r="297">
          <cell r="S297">
            <v>42199.365844907406</v>
          </cell>
        </row>
        <row r="298">
          <cell r="S298">
            <v>42191.70175925926</v>
          </cell>
        </row>
        <row r="299">
          <cell r="S299">
            <v>42251.16715277778</v>
          </cell>
        </row>
        <row r="300">
          <cell r="S300">
            <v>42089.724039351851</v>
          </cell>
        </row>
        <row r="301">
          <cell r="S301">
            <v>41981.57230324074</v>
          </cell>
        </row>
        <row r="302">
          <cell r="S302">
            <v>42130.335358796292</v>
          </cell>
        </row>
        <row r="303">
          <cell r="S303">
            <v>41620.93141203704</v>
          </cell>
        </row>
        <row r="304">
          <cell r="S304">
            <v>42249.667997685188</v>
          </cell>
        </row>
        <row r="305">
          <cell r="S305">
            <v>42138.692627314813</v>
          </cell>
        </row>
        <row r="306">
          <cell r="S306">
            <v>42247.496759259258</v>
          </cell>
        </row>
        <row r="307">
          <cell r="S307">
            <v>41913.521064814813</v>
          </cell>
        </row>
        <row r="308">
          <cell r="S308">
            <v>42282.168993055559</v>
          </cell>
        </row>
        <row r="309">
          <cell r="S309">
            <v>41771.40996527778</v>
          </cell>
        </row>
        <row r="310">
          <cell r="S310">
            <v>41876.683611111112</v>
          </cell>
        </row>
        <row r="311">
          <cell r="S311">
            <v>41863.734895833331</v>
          </cell>
        </row>
        <row r="312">
          <cell r="S312">
            <v>42275.720219907409</v>
          </cell>
        </row>
        <row r="313">
          <cell r="S313">
            <v>42240.857222222221</v>
          </cell>
        </row>
        <row r="314">
          <cell r="S314">
            <v>42067.923668981486</v>
          </cell>
        </row>
        <row r="315">
          <cell r="S315">
            <v>42191.023530092592</v>
          </cell>
        </row>
        <row r="316">
          <cell r="S316">
            <v>42615.79896990741</v>
          </cell>
        </row>
        <row r="317">
          <cell r="S317">
            <v>42536.862800925926</v>
          </cell>
        </row>
        <row r="318">
          <cell r="S318">
            <v>41974.704745370371</v>
          </cell>
        </row>
        <row r="319">
          <cell r="S319">
            <v>42695.624340277776</v>
          </cell>
        </row>
        <row r="320">
          <cell r="S320">
            <v>41964.844444444447</v>
          </cell>
        </row>
        <row r="321">
          <cell r="S321">
            <v>41828.229490740741</v>
          </cell>
        </row>
        <row r="322">
          <cell r="S322">
            <v>42031.138831018514</v>
          </cell>
        </row>
        <row r="323">
          <cell r="S323">
            <v>41863.359282407408</v>
          </cell>
        </row>
        <row r="324">
          <cell r="S324">
            <v>41843.664618055554</v>
          </cell>
        </row>
        <row r="325">
          <cell r="S325">
            <v>42297.791886574079</v>
          </cell>
        </row>
        <row r="326">
          <cell r="S326">
            <v>42556.695706018523</v>
          </cell>
        </row>
        <row r="327">
          <cell r="S327">
            <v>41488.85423611111</v>
          </cell>
        </row>
        <row r="328">
          <cell r="S328">
            <v>42766.626793981486</v>
          </cell>
        </row>
        <row r="329">
          <cell r="S329">
            <v>41904.781990740739</v>
          </cell>
        </row>
        <row r="330">
          <cell r="S330">
            <v>42239.573993055557</v>
          </cell>
        </row>
        <row r="331">
          <cell r="S331">
            <v>42459.780844907407</v>
          </cell>
        </row>
        <row r="332">
          <cell r="S332">
            <v>40750.710104166668</v>
          </cell>
        </row>
        <row r="333">
          <cell r="S333">
            <v>41703.721979166665</v>
          </cell>
        </row>
        <row r="334">
          <cell r="S334">
            <v>42726.192916666667</v>
          </cell>
        </row>
        <row r="335">
          <cell r="S335">
            <v>42136.209675925929</v>
          </cell>
        </row>
        <row r="336">
          <cell r="S336">
            <v>42118.346435185187</v>
          </cell>
        </row>
        <row r="337">
          <cell r="S337">
            <v>41613.172974537039</v>
          </cell>
        </row>
        <row r="338">
          <cell r="S338">
            <v>41876.433680555558</v>
          </cell>
        </row>
        <row r="339">
          <cell r="S339">
            <v>42163.583599537036</v>
          </cell>
        </row>
        <row r="340">
          <cell r="S340">
            <v>41771.651932870373</v>
          </cell>
        </row>
        <row r="341">
          <cell r="S341">
            <v>42397.281666666662</v>
          </cell>
        </row>
        <row r="342">
          <cell r="S342">
            <v>41933.586157407408</v>
          </cell>
        </row>
        <row r="343">
          <cell r="S343">
            <v>41792.687442129631</v>
          </cell>
        </row>
        <row r="344">
          <cell r="S344">
            <v>42534.180717592593</v>
          </cell>
        </row>
        <row r="345">
          <cell r="S345">
            <v>41959.369988425926</v>
          </cell>
        </row>
        <row r="346">
          <cell r="S346">
            <v>42202.594293981485</v>
          </cell>
        </row>
        <row r="347">
          <cell r="S347">
            <v>42066.958761574075</v>
          </cell>
        </row>
        <row r="348">
          <cell r="S348">
            <v>42429.326678240745</v>
          </cell>
        </row>
        <row r="349">
          <cell r="S349">
            <v>42195.643865740742</v>
          </cell>
        </row>
        <row r="350">
          <cell r="S350">
            <v>42031.837546296301</v>
          </cell>
        </row>
        <row r="351">
          <cell r="S351">
            <v>41051.168900462959</v>
          </cell>
        </row>
        <row r="352">
          <cell r="S352">
            <v>41519.004733796297</v>
          </cell>
        </row>
        <row r="353">
          <cell r="S353">
            <v>42689.187881944439</v>
          </cell>
        </row>
        <row r="354">
          <cell r="S354">
            <v>42507.860196759255</v>
          </cell>
        </row>
        <row r="355">
          <cell r="S355">
            <v>41526.708935185183</v>
          </cell>
        </row>
        <row r="356">
          <cell r="S356">
            <v>40732.842245370368</v>
          </cell>
        </row>
        <row r="357">
          <cell r="S357">
            <v>42275.861157407402</v>
          </cell>
        </row>
        <row r="358">
          <cell r="S358">
            <v>41654.946759259255</v>
          </cell>
        </row>
        <row r="359">
          <cell r="S359">
            <v>42669.594837962963</v>
          </cell>
        </row>
        <row r="360">
          <cell r="S360">
            <v>40995.024317129632</v>
          </cell>
        </row>
        <row r="361">
          <cell r="S361">
            <v>42552.653993055559</v>
          </cell>
        </row>
        <row r="362">
          <cell r="S362">
            <v>42283.592465277776</v>
          </cell>
        </row>
        <row r="363">
          <cell r="S363">
            <v>42692.389062500006</v>
          </cell>
        </row>
        <row r="364">
          <cell r="S364">
            <v>42047.812523148154</v>
          </cell>
        </row>
        <row r="365">
          <cell r="S365">
            <v>42489.772326388891</v>
          </cell>
        </row>
        <row r="366">
          <cell r="S366">
            <v>41922.741655092592</v>
          </cell>
        </row>
        <row r="367">
          <cell r="S367">
            <v>42632.373414351852</v>
          </cell>
        </row>
        <row r="368">
          <cell r="S368">
            <v>41974.219490740739</v>
          </cell>
        </row>
        <row r="369">
          <cell r="S369">
            <v>41803.116053240738</v>
          </cell>
        </row>
        <row r="370">
          <cell r="S370">
            <v>42504.403877314813</v>
          </cell>
        </row>
        <row r="371">
          <cell r="S371">
            <v>42778.765300925923</v>
          </cell>
        </row>
        <row r="372">
          <cell r="S372">
            <v>42158.028310185182</v>
          </cell>
        </row>
        <row r="373">
          <cell r="S373">
            <v>41559.5549537037</v>
          </cell>
        </row>
        <row r="374">
          <cell r="S374">
            <v>42342.080289351856</v>
          </cell>
        </row>
        <row r="375">
          <cell r="S375">
            <v>42746.096585648149</v>
          </cell>
        </row>
        <row r="376">
          <cell r="S376">
            <v>42444.583912037036</v>
          </cell>
        </row>
        <row r="377">
          <cell r="S377">
            <v>42480.653611111105</v>
          </cell>
        </row>
        <row r="378">
          <cell r="S378">
            <v>42060.913877314815</v>
          </cell>
        </row>
        <row r="379">
          <cell r="S379">
            <v>41993.174363425926</v>
          </cell>
        </row>
        <row r="380">
          <cell r="S380">
            <v>42424.749490740738</v>
          </cell>
        </row>
        <row r="381">
          <cell r="S381">
            <v>41773.294560185182</v>
          </cell>
        </row>
        <row r="382">
          <cell r="S382">
            <v>42510.604699074072</v>
          </cell>
        </row>
        <row r="383">
          <cell r="S383">
            <v>41793.659525462965</v>
          </cell>
        </row>
        <row r="384">
          <cell r="S384">
            <v>41220.933124999996</v>
          </cell>
        </row>
        <row r="385">
          <cell r="S385">
            <v>42507.71025462963</v>
          </cell>
        </row>
        <row r="386">
          <cell r="S386">
            <v>41781.806875000002</v>
          </cell>
        </row>
        <row r="387">
          <cell r="S387">
            <v>42034.339363425926</v>
          </cell>
        </row>
        <row r="388">
          <cell r="S388">
            <v>41715.874780092592</v>
          </cell>
        </row>
        <row r="389">
          <cell r="S389">
            <v>42007.788680555561</v>
          </cell>
        </row>
        <row r="390">
          <cell r="S390">
            <v>42387.503229166665</v>
          </cell>
        </row>
        <row r="391">
          <cell r="S391">
            <v>42626.633703703701</v>
          </cell>
        </row>
        <row r="392">
          <cell r="S392">
            <v>41935.221585648149</v>
          </cell>
        </row>
        <row r="393">
          <cell r="S393">
            <v>42767.577303240745</v>
          </cell>
        </row>
        <row r="394">
          <cell r="S394">
            <v>41936.647164351853</v>
          </cell>
        </row>
        <row r="395">
          <cell r="S395">
            <v>42172.816423611104</v>
          </cell>
        </row>
        <row r="396">
          <cell r="S396">
            <v>42542.526423611111</v>
          </cell>
        </row>
        <row r="397">
          <cell r="S397">
            <v>42299.926145833335</v>
          </cell>
        </row>
        <row r="398">
          <cell r="S398">
            <v>41394.871678240743</v>
          </cell>
        </row>
        <row r="399">
          <cell r="S399">
            <v>41464.934016203704</v>
          </cell>
        </row>
        <row r="400">
          <cell r="S400">
            <v>42219.950729166667</v>
          </cell>
        </row>
        <row r="401">
          <cell r="S401">
            <v>42045.86336805555</v>
          </cell>
        </row>
        <row r="402">
          <cell r="S402">
            <v>42326.685428240744</v>
          </cell>
        </row>
        <row r="403">
          <cell r="S403">
            <v>42514.671099537038</v>
          </cell>
        </row>
        <row r="404">
          <cell r="S404">
            <v>41800.423043981478</v>
          </cell>
        </row>
        <row r="405">
          <cell r="S405">
            <v>42651.420567129629</v>
          </cell>
        </row>
        <row r="406">
          <cell r="S406">
            <v>42394.580740740741</v>
          </cell>
        </row>
        <row r="407">
          <cell r="S407">
            <v>42676.586979166663</v>
          </cell>
        </row>
        <row r="408">
          <cell r="S408">
            <v>42311.216898148152</v>
          </cell>
        </row>
        <row r="409">
          <cell r="S409">
            <v>41039.225601851853</v>
          </cell>
        </row>
        <row r="410">
          <cell r="S410">
            <v>42423.542384259257</v>
          </cell>
        </row>
        <row r="411">
          <cell r="S411">
            <v>42728.71230324074</v>
          </cell>
        </row>
        <row r="412">
          <cell r="S412">
            <v>41800.604895833334</v>
          </cell>
        </row>
        <row r="413">
          <cell r="S413">
            <v>41941.500520833331</v>
          </cell>
        </row>
        <row r="414">
          <cell r="S414">
            <v>42661.323414351849</v>
          </cell>
        </row>
        <row r="415">
          <cell r="S415">
            <v>42347.358483796299</v>
          </cell>
        </row>
        <row r="416">
          <cell r="S416">
            <v>41975.329317129625</v>
          </cell>
        </row>
        <row r="417">
          <cell r="S417">
            <v>41575.527349537035</v>
          </cell>
        </row>
        <row r="418">
          <cell r="S418">
            <v>42375.08394675926</v>
          </cell>
        </row>
        <row r="419">
          <cell r="S419">
            <v>41351.76090277778</v>
          </cell>
        </row>
        <row r="420">
          <cell r="S420">
            <v>42340.972118055557</v>
          </cell>
        </row>
        <row r="421">
          <cell r="S421">
            <v>42103.042546296296</v>
          </cell>
        </row>
        <row r="422">
          <cell r="S422">
            <v>42716.7424537037</v>
          </cell>
        </row>
        <row r="423">
          <cell r="S423">
            <v>41948.771168981482</v>
          </cell>
        </row>
        <row r="424">
          <cell r="S424">
            <v>42534.284710648149</v>
          </cell>
        </row>
        <row r="425">
          <cell r="S425">
            <v>41851.962916666671</v>
          </cell>
        </row>
        <row r="426">
          <cell r="S426">
            <v>42708.842245370368</v>
          </cell>
        </row>
        <row r="427">
          <cell r="S427">
            <v>42425.970092592594</v>
          </cell>
        </row>
        <row r="428">
          <cell r="S428">
            <v>42444.268101851849</v>
          </cell>
        </row>
        <row r="429">
          <cell r="S429">
            <v>42412.318668981476</v>
          </cell>
        </row>
        <row r="430">
          <cell r="S430">
            <v>42078.997361111105</v>
          </cell>
        </row>
        <row r="431">
          <cell r="S431">
            <v>42338.675381944442</v>
          </cell>
        </row>
        <row r="432">
          <cell r="S432">
            <v>42422.536192129628</v>
          </cell>
        </row>
        <row r="433">
          <cell r="S433">
            <v>42394.900462962964</v>
          </cell>
        </row>
        <row r="434">
          <cell r="S434">
            <v>42061.69594907407</v>
          </cell>
        </row>
        <row r="435">
          <cell r="S435">
            <v>42028.118865740747</v>
          </cell>
        </row>
        <row r="436">
          <cell r="S436">
            <v>42612.149780092594</v>
          </cell>
        </row>
        <row r="437">
          <cell r="S437">
            <v>42044.272847222222</v>
          </cell>
        </row>
        <row r="438">
          <cell r="S438">
            <v>41831.675034722226</v>
          </cell>
        </row>
        <row r="439">
          <cell r="S439">
            <v>42037.986284722225</v>
          </cell>
        </row>
        <row r="440">
          <cell r="S440">
            <v>42118.139583333337</v>
          </cell>
        </row>
        <row r="441">
          <cell r="S441">
            <v>41872.802928240737</v>
          </cell>
        </row>
        <row r="442">
          <cell r="S442">
            <v>41778.193622685183</v>
          </cell>
        </row>
        <row r="443">
          <cell r="S443">
            <v>42122.670069444444</v>
          </cell>
        </row>
        <row r="444">
          <cell r="S444">
            <v>42433.650590277779</v>
          </cell>
        </row>
        <row r="445">
          <cell r="S445">
            <v>42062.680486111116</v>
          </cell>
        </row>
        <row r="446">
          <cell r="S446">
            <v>42785.270370370374</v>
          </cell>
        </row>
        <row r="447">
          <cell r="S447">
            <v>42796.682476851856</v>
          </cell>
        </row>
        <row r="448">
          <cell r="S448">
            <v>42460.320613425924</v>
          </cell>
        </row>
        <row r="449">
          <cell r="S449">
            <v>41779.657870370371</v>
          </cell>
        </row>
        <row r="450">
          <cell r="S450">
            <v>42107.864722222221</v>
          </cell>
        </row>
        <row r="451">
          <cell r="S451">
            <v>42662.613564814819</v>
          </cell>
        </row>
        <row r="452">
          <cell r="S452">
            <v>42082.069560185191</v>
          </cell>
        </row>
        <row r="453">
          <cell r="S453">
            <v>42359.792233796295</v>
          </cell>
        </row>
        <row r="454">
          <cell r="S454">
            <v>42384.680925925932</v>
          </cell>
        </row>
        <row r="455">
          <cell r="S455">
            <v>42123.678645833337</v>
          </cell>
        </row>
        <row r="456">
          <cell r="S456">
            <v>41890.511319444442</v>
          </cell>
        </row>
        <row r="457">
          <cell r="S457">
            <v>40624.181400462963</v>
          </cell>
        </row>
        <row r="458">
          <cell r="S458">
            <v>41136.777812500004</v>
          </cell>
        </row>
        <row r="459">
          <cell r="S459">
            <v>41946.029467592591</v>
          </cell>
        </row>
        <row r="460">
          <cell r="S460">
            <v>42623.606134259258</v>
          </cell>
        </row>
        <row r="461">
          <cell r="S461">
            <v>40194.920046296298</v>
          </cell>
        </row>
        <row r="462">
          <cell r="S462">
            <v>42318.616851851853</v>
          </cell>
        </row>
        <row r="463">
          <cell r="S463">
            <v>41616.027754629627</v>
          </cell>
        </row>
        <row r="464">
          <cell r="S464">
            <v>42009.973946759259</v>
          </cell>
        </row>
        <row r="465">
          <cell r="S465">
            <v>41723.799386574072</v>
          </cell>
        </row>
        <row r="466">
          <cell r="S466">
            <v>42325.19358796296</v>
          </cell>
        </row>
        <row r="467">
          <cell r="S467">
            <v>42443.00204861111</v>
          </cell>
        </row>
        <row r="468">
          <cell r="S468">
            <v>42520.847384259265</v>
          </cell>
        </row>
        <row r="469">
          <cell r="S469">
            <v>42087.878912037035</v>
          </cell>
        </row>
        <row r="470">
          <cell r="S470">
            <v>41948.727256944447</v>
          </cell>
        </row>
        <row r="471">
          <cell r="S471">
            <v>41863.584120370368</v>
          </cell>
        </row>
        <row r="472">
          <cell r="S472">
            <v>41290.598483796297</v>
          </cell>
        </row>
        <row r="473">
          <cell r="S473">
            <v>42327.834247685183</v>
          </cell>
        </row>
        <row r="474">
          <cell r="S474">
            <v>41899.830312500002</v>
          </cell>
        </row>
        <row r="475">
          <cell r="S475">
            <v>42105.072962962964</v>
          </cell>
        </row>
        <row r="476">
          <cell r="S476">
            <v>41830.033958333333</v>
          </cell>
        </row>
        <row r="477">
          <cell r="S477">
            <v>41951.695671296293</v>
          </cell>
        </row>
        <row r="478">
          <cell r="S478">
            <v>41020.271770833337</v>
          </cell>
        </row>
        <row r="479">
          <cell r="S479">
            <v>41832.086377314816</v>
          </cell>
        </row>
        <row r="480">
          <cell r="S480">
            <v>42570.91133101852</v>
          </cell>
        </row>
        <row r="481">
          <cell r="S481">
            <v>40904.738194444442</v>
          </cell>
        </row>
        <row r="482">
          <cell r="S482">
            <v>42507.581412037034</v>
          </cell>
        </row>
        <row r="483">
          <cell r="S483">
            <v>42437.636469907404</v>
          </cell>
        </row>
        <row r="484">
          <cell r="S484">
            <v>42292.495474537034</v>
          </cell>
        </row>
        <row r="485">
          <cell r="S485">
            <v>41863.260381944441</v>
          </cell>
        </row>
        <row r="486">
          <cell r="S486">
            <v>41465.500173611108</v>
          </cell>
        </row>
        <row r="487">
          <cell r="S487">
            <v>42199.57</v>
          </cell>
        </row>
        <row r="488">
          <cell r="S488">
            <v>41835.581018518518</v>
          </cell>
        </row>
        <row r="489">
          <cell r="S489">
            <v>42047.900960648149</v>
          </cell>
        </row>
        <row r="490">
          <cell r="S490">
            <v>42429.695543981477</v>
          </cell>
        </row>
        <row r="491">
          <cell r="S491">
            <v>42332.908194444448</v>
          </cell>
        </row>
        <row r="492">
          <cell r="S492">
            <v>42747.194502314815</v>
          </cell>
        </row>
        <row r="493">
          <cell r="S493">
            <v>42402.709652777776</v>
          </cell>
        </row>
        <row r="494">
          <cell r="S494">
            <v>41985.043657407412</v>
          </cell>
        </row>
        <row r="495">
          <cell r="S495">
            <v>42175.780416666668</v>
          </cell>
        </row>
        <row r="496">
          <cell r="S496">
            <v>40933.80190972222</v>
          </cell>
        </row>
        <row r="497">
          <cell r="S497">
            <v>41987.818969907406</v>
          </cell>
        </row>
        <row r="498">
          <cell r="S498">
            <v>42115.949976851851</v>
          </cell>
        </row>
        <row r="499">
          <cell r="S499">
            <v>41730.584374999999</v>
          </cell>
        </row>
        <row r="500">
          <cell r="S500">
            <v>42605.70857638889</v>
          </cell>
        </row>
        <row r="501">
          <cell r="S501">
            <v>41603.333668981482</v>
          </cell>
        </row>
        <row r="502">
          <cell r="S502">
            <v>42292.513888888891</v>
          </cell>
        </row>
        <row r="503">
          <cell r="S503">
            <v>42643.642800925925</v>
          </cell>
        </row>
        <row r="504">
          <cell r="S504">
            <v>42063.721817129626</v>
          </cell>
        </row>
        <row r="505">
          <cell r="S505">
            <v>41822.040497685186</v>
          </cell>
        </row>
        <row r="506">
          <cell r="S506">
            <v>41912.541655092595</v>
          </cell>
        </row>
        <row r="507">
          <cell r="S507">
            <v>42033.001087962963</v>
          </cell>
        </row>
        <row r="508">
          <cell r="S508">
            <v>42756.690162037034</v>
          </cell>
        </row>
        <row r="509">
          <cell r="S509">
            <v>42745.744618055556</v>
          </cell>
        </row>
        <row r="510">
          <cell r="S510">
            <v>41928.881064814814</v>
          </cell>
        </row>
        <row r="511">
          <cell r="S511">
            <v>42053.704293981486</v>
          </cell>
        </row>
        <row r="512">
          <cell r="S512">
            <v>42128.814247685179</v>
          </cell>
        </row>
        <row r="513">
          <cell r="S513">
            <v>41887.292187500003</v>
          </cell>
        </row>
        <row r="514">
          <cell r="S514">
            <v>42020.700567129628</v>
          </cell>
        </row>
        <row r="515">
          <cell r="S515">
            <v>42248.627013888887</v>
          </cell>
        </row>
        <row r="516">
          <cell r="S516">
            <v>41373.579675925925</v>
          </cell>
        </row>
        <row r="517">
          <cell r="S517">
            <v>40800.6403587963</v>
          </cell>
        </row>
        <row r="518">
          <cell r="S518">
            <v>41990.438043981485</v>
          </cell>
        </row>
        <row r="519">
          <cell r="S519">
            <v>41821.020601851851</v>
          </cell>
        </row>
        <row r="520">
          <cell r="S520">
            <v>41019.793032407404</v>
          </cell>
        </row>
        <row r="521">
          <cell r="S521">
            <v>42200.67659722222</v>
          </cell>
        </row>
        <row r="522">
          <cell r="S522">
            <v>42349.824097222227</v>
          </cell>
        </row>
        <row r="523">
          <cell r="S523">
            <v>42726.920081018514</v>
          </cell>
        </row>
        <row r="524">
          <cell r="S524">
            <v>41381.50577546296</v>
          </cell>
        </row>
        <row r="525">
          <cell r="S525">
            <v>42493.167719907404</v>
          </cell>
        </row>
        <row r="526">
          <cell r="S526">
            <v>42312.204814814817</v>
          </cell>
        </row>
        <row r="527">
          <cell r="S527">
            <v>41989.853692129633</v>
          </cell>
        </row>
        <row r="528">
          <cell r="S528">
            <v>41949.697962962964</v>
          </cell>
        </row>
        <row r="529">
          <cell r="S529">
            <v>41499.546759259261</v>
          </cell>
        </row>
        <row r="530">
          <cell r="S530">
            <v>42229.820173611108</v>
          </cell>
        </row>
        <row r="531">
          <cell r="S531">
            <v>41794.124953703707</v>
          </cell>
        </row>
        <row r="532">
          <cell r="S532">
            <v>42479.626875000002</v>
          </cell>
        </row>
        <row r="533">
          <cell r="S533">
            <v>42647.446597222224</v>
          </cell>
        </row>
        <row r="534">
          <cell r="S534">
            <v>41379.515775462962</v>
          </cell>
        </row>
        <row r="535">
          <cell r="S535">
            <v>42772.669062500005</v>
          </cell>
        </row>
        <row r="536">
          <cell r="S536">
            <v>41943.293912037036</v>
          </cell>
        </row>
        <row r="537">
          <cell r="S537">
            <v>41936.001226851848</v>
          </cell>
        </row>
        <row r="538">
          <cell r="S538">
            <v>41646.628032407411</v>
          </cell>
        </row>
        <row r="539">
          <cell r="S539">
            <v>41891.693379629629</v>
          </cell>
        </row>
        <row r="540">
          <cell r="S540">
            <v>42634.900046296301</v>
          </cell>
        </row>
        <row r="541">
          <cell r="S541">
            <v>42625.635636574079</v>
          </cell>
        </row>
        <row r="542">
          <cell r="S542">
            <v>42506.416990740734</v>
          </cell>
        </row>
        <row r="543">
          <cell r="S543">
            <v>41926.854166666664</v>
          </cell>
        </row>
        <row r="544">
          <cell r="S544">
            <v>42736.9066087963</v>
          </cell>
        </row>
        <row r="545">
          <cell r="S545">
            <v>42115.656539351854</v>
          </cell>
        </row>
        <row r="546">
          <cell r="S546">
            <v>42522.276724537034</v>
          </cell>
        </row>
        <row r="547">
          <cell r="S547">
            <v>42275.767303240747</v>
          </cell>
        </row>
        <row r="548">
          <cell r="S548">
            <v>42460.610520833332</v>
          </cell>
        </row>
        <row r="549">
          <cell r="S549">
            <v>42388.575104166666</v>
          </cell>
        </row>
        <row r="550">
          <cell r="S550">
            <v>41905.429155092592</v>
          </cell>
        </row>
        <row r="551">
          <cell r="S551">
            <v>41526.60665509259</v>
          </cell>
        </row>
        <row r="552">
          <cell r="S552">
            <v>41731.520949074074</v>
          </cell>
        </row>
        <row r="553">
          <cell r="S553">
            <v>41842.917129629634</v>
          </cell>
        </row>
        <row r="554">
          <cell r="S554">
            <v>42332.89980324074</v>
          </cell>
        </row>
        <row r="555">
          <cell r="S555">
            <v>41954.722916666666</v>
          </cell>
        </row>
        <row r="556">
          <cell r="S556">
            <v>42045.784155092595</v>
          </cell>
        </row>
        <row r="557">
          <cell r="S557">
            <v>42770.201481481476</v>
          </cell>
        </row>
        <row r="558">
          <cell r="S558">
            <v>41928.015439814815</v>
          </cell>
        </row>
        <row r="559">
          <cell r="S559">
            <v>41842.980879629627</v>
          </cell>
        </row>
        <row r="560">
          <cell r="S560">
            <v>41828.664456018516</v>
          </cell>
        </row>
        <row r="561">
          <cell r="S561">
            <v>41075.237858796296</v>
          </cell>
        </row>
        <row r="562">
          <cell r="S562">
            <v>42529.632754629631</v>
          </cell>
        </row>
        <row r="563">
          <cell r="S563">
            <v>42551.961689814809</v>
          </cell>
        </row>
        <row r="564">
          <cell r="S564">
            <v>41899.294942129629</v>
          </cell>
        </row>
        <row r="565">
          <cell r="S565">
            <v>42123.648831018523</v>
          </cell>
        </row>
        <row r="566">
          <cell r="S566">
            <v>42090.912500000006</v>
          </cell>
        </row>
        <row r="567">
          <cell r="S567">
            <v>41940.69158564815</v>
          </cell>
        </row>
        <row r="568">
          <cell r="S568">
            <v>42219.665173611109</v>
          </cell>
        </row>
        <row r="569">
          <cell r="S569">
            <v>42252.474351851852</v>
          </cell>
        </row>
        <row r="570">
          <cell r="S570">
            <v>42480.078715277778</v>
          </cell>
        </row>
        <row r="571">
          <cell r="S571">
            <v>42427.964745370366</v>
          </cell>
        </row>
        <row r="572">
          <cell r="S572">
            <v>42111.970995370371</v>
          </cell>
        </row>
        <row r="573">
          <cell r="S573">
            <v>42010.674513888895</v>
          </cell>
        </row>
        <row r="574">
          <cell r="S574">
            <v>42593.011782407411</v>
          </cell>
        </row>
        <row r="575">
          <cell r="S575">
            <v>42717.121377314819</v>
          </cell>
        </row>
        <row r="576">
          <cell r="S576">
            <v>42697.010520833333</v>
          </cell>
        </row>
        <row r="577">
          <cell r="S577">
            <v>41212.996481481481</v>
          </cell>
        </row>
        <row r="578">
          <cell r="S578">
            <v>41891.976388888892</v>
          </cell>
        </row>
        <row r="579">
          <cell r="S579">
            <v>41710.594282407408</v>
          </cell>
        </row>
        <row r="580">
          <cell r="S580">
            <v>42073.957569444443</v>
          </cell>
        </row>
        <row r="581">
          <cell r="S581">
            <v>42436.211701388893</v>
          </cell>
        </row>
        <row r="582">
          <cell r="S582">
            <v>41926.482731481483</v>
          </cell>
        </row>
        <row r="583">
          <cell r="S583">
            <v>42445.19430555556</v>
          </cell>
        </row>
        <row r="584">
          <cell r="S584">
            <v>41791.713252314818</v>
          </cell>
        </row>
        <row r="585">
          <cell r="S585">
            <v>41869.542314814818</v>
          </cell>
        </row>
        <row r="586">
          <cell r="S586">
            <v>41401.565868055557</v>
          </cell>
        </row>
        <row r="587">
          <cell r="S587">
            <v>40682.051689814813</v>
          </cell>
        </row>
        <row r="588">
          <cell r="S588">
            <v>41612.10024305556</v>
          </cell>
        </row>
        <row r="589">
          <cell r="S589">
            <v>41589.676886574074</v>
          </cell>
        </row>
        <row r="590">
          <cell r="S590">
            <v>41926.73778935185</v>
          </cell>
        </row>
        <row r="591">
          <cell r="S591">
            <v>41598.17597222222</v>
          </cell>
        </row>
        <row r="592">
          <cell r="S592">
            <v>41331.555127314816</v>
          </cell>
        </row>
        <row r="593">
          <cell r="S593">
            <v>41869.698136574072</v>
          </cell>
        </row>
        <row r="594">
          <cell r="S594">
            <v>41162.672326388885</v>
          </cell>
        </row>
        <row r="595">
          <cell r="S595">
            <v>42114.726134259254</v>
          </cell>
        </row>
        <row r="596">
          <cell r="S596">
            <v>42080.757326388892</v>
          </cell>
        </row>
        <row r="597">
          <cell r="S597">
            <v>41831.716874999998</v>
          </cell>
        </row>
        <row r="598">
          <cell r="S598">
            <v>41984.692731481482</v>
          </cell>
        </row>
        <row r="599">
          <cell r="S599">
            <v>41829.965532407405</v>
          </cell>
        </row>
        <row r="600">
          <cell r="S600">
            <v>41004.139108796298</v>
          </cell>
        </row>
        <row r="601">
          <cell r="S601">
            <v>42742.30332175926</v>
          </cell>
        </row>
        <row r="602">
          <cell r="S602">
            <v>42339.967708333337</v>
          </cell>
        </row>
        <row r="603">
          <cell r="S603">
            <v>42676.583599537036</v>
          </cell>
        </row>
        <row r="604">
          <cell r="S604">
            <v>42440.371111111104</v>
          </cell>
        </row>
        <row r="605">
          <cell r="S605">
            <v>42413.671006944445</v>
          </cell>
        </row>
        <row r="606">
          <cell r="S606">
            <v>42061.154930555553</v>
          </cell>
        </row>
        <row r="607">
          <cell r="S607">
            <v>41843.64271990741</v>
          </cell>
        </row>
        <row r="608">
          <cell r="S608">
            <v>40921.919340277782</v>
          </cell>
        </row>
        <row r="609">
          <cell r="S609">
            <v>42543.665601851855</v>
          </cell>
        </row>
        <row r="610">
          <cell r="S610">
            <v>42188.803622685184</v>
          </cell>
        </row>
        <row r="611">
          <cell r="S611">
            <v>42340.360312500001</v>
          </cell>
        </row>
        <row r="612">
          <cell r="S612">
            <v>40959.734398148146</v>
          </cell>
        </row>
        <row r="613">
          <cell r="S613">
            <v>40840.615787037037</v>
          </cell>
        </row>
        <row r="614">
          <cell r="S614">
            <v>42549.916712962964</v>
          </cell>
        </row>
        <row r="615">
          <cell r="S615">
            <v>41389.679560185185</v>
          </cell>
        </row>
        <row r="616">
          <cell r="S616">
            <v>42795.701481481476</v>
          </cell>
        </row>
        <row r="617">
          <cell r="S617">
            <v>41978.760393518518</v>
          </cell>
        </row>
        <row r="618">
          <cell r="S618">
            <v>42493.600810185191</v>
          </cell>
        </row>
        <row r="619">
          <cell r="S619">
            <v>41767.587094907409</v>
          </cell>
        </row>
        <row r="620">
          <cell r="S620">
            <v>41179.098530092589</v>
          </cell>
        </row>
        <row r="621">
          <cell r="S621">
            <v>41535.812708333331</v>
          </cell>
        </row>
        <row r="622">
          <cell r="S622">
            <v>42570.996423611112</v>
          </cell>
        </row>
        <row r="623">
          <cell r="S623">
            <v>41324.214571759258</v>
          </cell>
        </row>
        <row r="624">
          <cell r="S624">
            <v>41738.864803240744</v>
          </cell>
        </row>
        <row r="625">
          <cell r="S625">
            <v>42361.602476851855</v>
          </cell>
        </row>
        <row r="626">
          <cell r="S626">
            <v>42647.750092592592</v>
          </cell>
        </row>
        <row r="627">
          <cell r="S627">
            <v>41683.832280092596</v>
          </cell>
        </row>
        <row r="628">
          <cell r="S628">
            <v>42033.584016203706</v>
          </cell>
        </row>
        <row r="629">
          <cell r="S629">
            <v>41694.84065972222</v>
          </cell>
        </row>
        <row r="630">
          <cell r="S630">
            <v>42237.016388888893</v>
          </cell>
        </row>
        <row r="631">
          <cell r="S631">
            <v>41954.838240740741</v>
          </cell>
        </row>
        <row r="632">
          <cell r="S632">
            <v>42407.637557870374</v>
          </cell>
        </row>
        <row r="633">
          <cell r="S633">
            <v>42077.119409722218</v>
          </cell>
        </row>
        <row r="634">
          <cell r="S634">
            <v>41795.963333333333</v>
          </cell>
        </row>
        <row r="635">
          <cell r="S635">
            <v>41887.801168981481</v>
          </cell>
        </row>
        <row r="636">
          <cell r="S636">
            <v>42551.928854166668</v>
          </cell>
        </row>
        <row r="637">
          <cell r="S637">
            <v>41892.974803240737</v>
          </cell>
        </row>
        <row r="638">
          <cell r="S638">
            <v>41878.140497685185</v>
          </cell>
        </row>
        <row r="639">
          <cell r="S639">
            <v>41872.525717592594</v>
          </cell>
        </row>
        <row r="640">
          <cell r="S640">
            <v>41611.917673611111</v>
          </cell>
        </row>
        <row r="641">
          <cell r="S641">
            <v>41922.535185185188</v>
          </cell>
        </row>
        <row r="642">
          <cell r="S642">
            <v>42107.841284722221</v>
          </cell>
        </row>
        <row r="643">
          <cell r="S643">
            <v>41932.708877314813</v>
          </cell>
        </row>
        <row r="644">
          <cell r="S644">
            <v>42786.350231481483</v>
          </cell>
        </row>
        <row r="645">
          <cell r="S645">
            <v>42013.424502314811</v>
          </cell>
        </row>
        <row r="646">
          <cell r="S646">
            <v>42697.850844907407</v>
          </cell>
        </row>
        <row r="647">
          <cell r="S647">
            <v>41884.617314814815</v>
          </cell>
        </row>
        <row r="648">
          <cell r="S648">
            <v>42136.767175925925</v>
          </cell>
        </row>
        <row r="649">
          <cell r="S649">
            <v>42615.346817129626</v>
          </cell>
        </row>
        <row r="650">
          <cell r="S650">
            <v>42373.983449074076</v>
          </cell>
        </row>
        <row r="651">
          <cell r="S651">
            <v>41829.325497685182</v>
          </cell>
        </row>
        <row r="652">
          <cell r="S652">
            <v>42508.179965277777</v>
          </cell>
        </row>
        <row r="653">
          <cell r="S653">
            <v>42391.772997685184</v>
          </cell>
        </row>
        <row r="654">
          <cell r="S654">
            <v>42693.031828703708</v>
          </cell>
        </row>
        <row r="655">
          <cell r="S655">
            <v>42106.666018518517</v>
          </cell>
        </row>
        <row r="656">
          <cell r="S656">
            <v>42481.376597222217</v>
          </cell>
        </row>
        <row r="657">
          <cell r="S657">
            <v>42179.160752314812</v>
          </cell>
        </row>
        <row r="658">
          <cell r="S658">
            <v>42461.627511574072</v>
          </cell>
        </row>
        <row r="659">
          <cell r="S659">
            <v>42164.893993055557</v>
          </cell>
        </row>
        <row r="660">
          <cell r="S660">
            <v>42628.288668981477</v>
          </cell>
        </row>
        <row r="661">
          <cell r="S661">
            <v>42742.680902777778</v>
          </cell>
        </row>
        <row r="662">
          <cell r="S662">
            <v>42045.50535879629</v>
          </cell>
        </row>
        <row r="663">
          <cell r="S663">
            <v>42776.082349537035</v>
          </cell>
        </row>
        <row r="664">
          <cell r="S664">
            <v>42374.822870370372</v>
          </cell>
        </row>
        <row r="665">
          <cell r="S665">
            <v>42513.976319444439</v>
          </cell>
        </row>
        <row r="666">
          <cell r="S666">
            <v>42702.212337962963</v>
          </cell>
        </row>
        <row r="667">
          <cell r="S667">
            <v>42273.090740740736</v>
          </cell>
        </row>
        <row r="668">
          <cell r="S668">
            <v>41164.040960648148</v>
          </cell>
        </row>
        <row r="669">
          <cell r="S669">
            <v>41878.530011574076</v>
          </cell>
        </row>
        <row r="670">
          <cell r="S670">
            <v>42264.620115740734</v>
          </cell>
        </row>
        <row r="671">
          <cell r="S671">
            <v>41351.541377314818</v>
          </cell>
        </row>
        <row r="672">
          <cell r="S672">
            <v>42535.809490740736</v>
          </cell>
        </row>
        <row r="673">
          <cell r="S673">
            <v>41844.125115740739</v>
          </cell>
        </row>
        <row r="674">
          <cell r="S674">
            <v>42713.962499999994</v>
          </cell>
        </row>
        <row r="675">
          <cell r="S675">
            <v>41719.667986111112</v>
          </cell>
        </row>
        <row r="676">
          <cell r="S676">
            <v>42479.566388888896</v>
          </cell>
        </row>
        <row r="677">
          <cell r="S677">
            <v>42065.084375000006</v>
          </cell>
        </row>
        <row r="678">
          <cell r="S678">
            <v>42243.790393518517</v>
          </cell>
        </row>
        <row r="679">
          <cell r="S679">
            <v>41754.047083333331</v>
          </cell>
        </row>
        <row r="680">
          <cell r="S680">
            <v>42135.589548611111</v>
          </cell>
        </row>
        <row r="681">
          <cell r="S681">
            <v>41887.383356481485</v>
          </cell>
        </row>
        <row r="682">
          <cell r="S682">
            <v>42165.922858796301</v>
          </cell>
        </row>
        <row r="683">
          <cell r="S683">
            <v>41662.047500000001</v>
          </cell>
        </row>
        <row r="684">
          <cell r="S684">
            <v>41149.954791666663</v>
          </cell>
        </row>
        <row r="685">
          <cell r="S685">
            <v>41134.475497685184</v>
          </cell>
        </row>
        <row r="686">
          <cell r="S686">
            <v>40626.959930555553</v>
          </cell>
        </row>
        <row r="687">
          <cell r="S687">
            <v>41113.77238425926</v>
          </cell>
        </row>
        <row r="688">
          <cell r="S688">
            <v>42473.57</v>
          </cell>
        </row>
        <row r="689">
          <cell r="S689">
            <v>42291.596273148149</v>
          </cell>
        </row>
        <row r="690">
          <cell r="S690">
            <v>42586.066076388888</v>
          </cell>
        </row>
        <row r="691">
          <cell r="S691">
            <v>42711.795138888891</v>
          </cell>
        </row>
        <row r="692">
          <cell r="S692">
            <v>41085.698113425926</v>
          </cell>
        </row>
        <row r="693">
          <cell r="S693">
            <v>41934.584502314814</v>
          </cell>
        </row>
        <row r="694">
          <cell r="S694">
            <v>41927.71980324074</v>
          </cell>
        </row>
        <row r="695">
          <cell r="S695">
            <v>42165.785289351858</v>
          </cell>
        </row>
        <row r="696">
          <cell r="S696">
            <v>42192.816238425927</v>
          </cell>
        </row>
        <row r="697">
          <cell r="S697">
            <v>42446.780162037037</v>
          </cell>
        </row>
        <row r="698">
          <cell r="S698">
            <v>42528.987696759257</v>
          </cell>
        </row>
        <row r="699">
          <cell r="S699">
            <v>42790.895567129628</v>
          </cell>
        </row>
        <row r="700">
          <cell r="S700">
            <v>42198.559479166666</v>
          </cell>
        </row>
        <row r="701">
          <cell r="S701">
            <v>42076.092152777783</v>
          </cell>
        </row>
        <row r="702">
          <cell r="S702">
            <v>42100.642071759255</v>
          </cell>
        </row>
        <row r="703">
          <cell r="S703">
            <v>41898.665960648148</v>
          </cell>
        </row>
        <row r="704">
          <cell r="S704">
            <v>41956.017488425925</v>
          </cell>
        </row>
        <row r="705">
          <cell r="S705">
            <v>42496.529305555552</v>
          </cell>
        </row>
        <row r="706">
          <cell r="S706">
            <v>40977.805300925924</v>
          </cell>
        </row>
        <row r="707">
          <cell r="S707">
            <v>41887.784062500003</v>
          </cell>
        </row>
        <row r="708">
          <cell r="S708">
            <v>42637.016736111109</v>
          </cell>
        </row>
        <row r="709">
          <cell r="S709">
            <v>41855.784305555557</v>
          </cell>
        </row>
        <row r="710">
          <cell r="S710">
            <v>42388.708645833336</v>
          </cell>
        </row>
        <row r="711">
          <cell r="S711">
            <v>42339.833981481483</v>
          </cell>
        </row>
        <row r="712">
          <cell r="S712">
            <v>42353.16679398148</v>
          </cell>
        </row>
        <row r="713">
          <cell r="S713">
            <v>41712.762673611112</v>
          </cell>
        </row>
        <row r="714">
          <cell r="S714">
            <v>40952.636979166666</v>
          </cell>
        </row>
        <row r="715">
          <cell r="S715">
            <v>40799.872685185182</v>
          </cell>
        </row>
        <row r="716">
          <cell r="S716">
            <v>41958.285046296296</v>
          </cell>
        </row>
        <row r="717">
          <cell r="S717">
            <v>42453.819687499999</v>
          </cell>
        </row>
        <row r="718">
          <cell r="S718">
            <v>41871.972025462965</v>
          </cell>
        </row>
        <row r="719">
          <cell r="S719">
            <v>42224.102581018517</v>
          </cell>
        </row>
        <row r="720">
          <cell r="S720">
            <v>41835.763981481483</v>
          </cell>
        </row>
        <row r="721">
          <cell r="S721">
            <v>42124.893182870372</v>
          </cell>
        </row>
        <row r="722">
          <cell r="S722">
            <v>41938.804710648146</v>
          </cell>
        </row>
        <row r="723">
          <cell r="S723">
            <v>42152.288819444439</v>
          </cell>
        </row>
        <row r="724">
          <cell r="S724">
            <v>41125.283159722225</v>
          </cell>
        </row>
        <row r="725">
          <cell r="S725">
            <v>41116.690104166664</v>
          </cell>
        </row>
        <row r="726">
          <cell r="S726">
            <v>42313.936365740738</v>
          </cell>
        </row>
        <row r="727">
          <cell r="S727">
            <v>42612.624039351853</v>
          </cell>
        </row>
        <row r="728">
          <cell r="S728">
            <v>41941.680567129632</v>
          </cell>
        </row>
        <row r="729">
          <cell r="S729">
            <v>42604.239629629628</v>
          </cell>
        </row>
        <row r="730">
          <cell r="S730">
            <v>42795.696145833332</v>
          </cell>
        </row>
        <row r="731">
          <cell r="S731">
            <v>41533.542858796296</v>
          </cell>
        </row>
        <row r="732">
          <cell r="S732">
            <v>42234.597685185188</v>
          </cell>
        </row>
        <row r="733">
          <cell r="S733">
            <v>41962.062326388885</v>
          </cell>
        </row>
        <row r="734">
          <cell r="S734">
            <v>41023.782037037039</v>
          </cell>
        </row>
        <row r="735">
          <cell r="S735">
            <v>42095.918530092589</v>
          </cell>
        </row>
        <row r="736">
          <cell r="S736">
            <v>42189.031041666662</v>
          </cell>
        </row>
        <row r="737">
          <cell r="S737">
            <v>42548.876192129625</v>
          </cell>
        </row>
        <row r="738">
          <cell r="S738">
            <v>42742.246493055558</v>
          </cell>
        </row>
        <row r="739">
          <cell r="S739">
            <v>42328.779224537036</v>
          </cell>
        </row>
        <row r="740">
          <cell r="S740">
            <v>41859.925856481481</v>
          </cell>
        </row>
        <row r="741">
          <cell r="S741">
            <v>42703.917824074073</v>
          </cell>
        </row>
        <row r="742">
          <cell r="S742">
            <v>41828.789942129632</v>
          </cell>
        </row>
        <row r="743">
          <cell r="S743">
            <v>40961.057349537034</v>
          </cell>
        </row>
        <row r="744">
          <cell r="S744">
            <v>41704.735937500001</v>
          </cell>
        </row>
        <row r="745">
          <cell r="S745">
            <v>42689.565671296295</v>
          </cell>
        </row>
        <row r="746">
          <cell r="S746">
            <v>41725.082384259258</v>
          </cell>
        </row>
        <row r="747">
          <cell r="S747">
            <v>41783.642939814818</v>
          </cell>
        </row>
        <row r="748">
          <cell r="S748">
            <v>42633.841608796298</v>
          </cell>
        </row>
        <row r="749">
          <cell r="S749">
            <v>42723.63653935185</v>
          </cell>
        </row>
        <row r="750">
          <cell r="S750">
            <v>41572.958495370374</v>
          </cell>
        </row>
        <row r="751">
          <cell r="S751">
            <v>42677.005474537036</v>
          </cell>
        </row>
        <row r="752">
          <cell r="S752">
            <v>42725.869363425925</v>
          </cell>
        </row>
        <row r="753">
          <cell r="S753">
            <v>41807.624374999999</v>
          </cell>
        </row>
        <row r="754">
          <cell r="S754">
            <v>42011.628136574072</v>
          </cell>
        </row>
        <row r="755">
          <cell r="S755">
            <v>41771.572256944448</v>
          </cell>
        </row>
        <row r="756">
          <cell r="S756">
            <v>42692.79987268518</v>
          </cell>
        </row>
        <row r="757">
          <cell r="S757">
            <v>42268.531631944439</v>
          </cell>
        </row>
        <row r="758">
          <cell r="S758">
            <v>42380.812627314815</v>
          </cell>
        </row>
        <row r="759">
          <cell r="S759">
            <v>41961.18913194444</v>
          </cell>
        </row>
        <row r="760">
          <cell r="S760">
            <v>42204.875868055555</v>
          </cell>
        </row>
        <row r="761">
          <cell r="S761">
            <v>42211.732430555552</v>
          </cell>
        </row>
        <row r="762">
          <cell r="S762">
            <v>42027.856990740736</v>
          </cell>
        </row>
        <row r="763">
          <cell r="S763">
            <v>41909.892453703702</v>
          </cell>
        </row>
        <row r="764">
          <cell r="S764">
            <v>42211.99454861111</v>
          </cell>
        </row>
        <row r="765">
          <cell r="S765">
            <v>41962.749027777783</v>
          </cell>
        </row>
        <row r="766">
          <cell r="S766">
            <v>41923.857511574075</v>
          </cell>
        </row>
        <row r="767">
          <cell r="S767">
            <v>42629.655046296291</v>
          </cell>
        </row>
        <row r="768">
          <cell r="S768">
            <v>41934.914918981485</v>
          </cell>
        </row>
        <row r="769">
          <cell r="S769">
            <v>42655.465891203698</v>
          </cell>
        </row>
        <row r="770">
          <cell r="S770">
            <v>42017.907337962963</v>
          </cell>
        </row>
        <row r="771">
          <cell r="S771">
            <v>42103.556828703702</v>
          </cell>
        </row>
        <row r="772">
          <cell r="S772">
            <v>42034.960127314815</v>
          </cell>
        </row>
        <row r="773">
          <cell r="S773">
            <v>42649.562118055561</v>
          </cell>
        </row>
        <row r="774">
          <cell r="S774">
            <v>42576.278715277775</v>
          </cell>
        </row>
        <row r="775">
          <cell r="S775">
            <v>42627.307303240741</v>
          </cell>
        </row>
        <row r="776">
          <cell r="S776">
            <v>41939.569907407407</v>
          </cell>
        </row>
        <row r="777">
          <cell r="S777">
            <v>41920.123611111114</v>
          </cell>
        </row>
        <row r="778">
          <cell r="S778">
            <v>41368.560289351852</v>
          </cell>
        </row>
        <row r="779">
          <cell r="S779">
            <v>41466.785231481481</v>
          </cell>
        </row>
        <row r="780">
          <cell r="S780">
            <v>41851.636388888888</v>
          </cell>
        </row>
        <row r="781">
          <cell r="S781">
            <v>41825.055231481485</v>
          </cell>
        </row>
        <row r="782">
          <cell r="S782">
            <v>42409.571284722217</v>
          </cell>
        </row>
        <row r="783">
          <cell r="S783">
            <v>42246.883784722217</v>
          </cell>
        </row>
        <row r="784">
          <cell r="S784">
            <v>42528.542627314819</v>
          </cell>
        </row>
        <row r="785">
          <cell r="S785">
            <v>42745.031469907408</v>
          </cell>
        </row>
        <row r="786">
          <cell r="S786">
            <v>42427.01807870371</v>
          </cell>
        </row>
        <row r="787">
          <cell r="S787">
            <v>42762.040902777779</v>
          </cell>
        </row>
        <row r="788">
          <cell r="S788">
            <v>41918.742175925923</v>
          </cell>
        </row>
        <row r="789">
          <cell r="S789">
            <v>42590.677152777775</v>
          </cell>
        </row>
        <row r="790">
          <cell r="S790">
            <v>42285.143969907411</v>
          </cell>
        </row>
        <row r="791">
          <cell r="S791">
            <v>42682.67768518519</v>
          </cell>
        </row>
        <row r="792">
          <cell r="S792">
            <v>41774.651203703703</v>
          </cell>
        </row>
        <row r="793">
          <cell r="S793">
            <v>40949.98364583333</v>
          </cell>
        </row>
        <row r="794">
          <cell r="S794">
            <v>42348.9215625</v>
          </cell>
        </row>
        <row r="795">
          <cell r="S795">
            <v>41891.780023148152</v>
          </cell>
        </row>
        <row r="796">
          <cell r="S796">
            <v>41935.070486111108</v>
          </cell>
        </row>
        <row r="797">
          <cell r="S797">
            <v>42263.952662037031</v>
          </cell>
        </row>
        <row r="798">
          <cell r="S798">
            <v>41897.134895833333</v>
          </cell>
        </row>
        <row r="799">
          <cell r="S799">
            <v>42052.666990740734</v>
          </cell>
        </row>
        <row r="800">
          <cell r="S800">
            <v>42614.268796296295</v>
          </cell>
        </row>
        <row r="801">
          <cell r="S801">
            <v>41813.662962962961</v>
          </cell>
        </row>
        <row r="802">
          <cell r="S802">
            <v>42339.276006944448</v>
          </cell>
        </row>
        <row r="803">
          <cell r="S803">
            <v>42423.602500000001</v>
          </cell>
        </row>
        <row r="804">
          <cell r="S804">
            <v>42187.940081018518</v>
          </cell>
        </row>
        <row r="805">
          <cell r="S805">
            <v>41834.586574074077</v>
          </cell>
        </row>
        <row r="806">
          <cell r="S806">
            <v>42614.760937500003</v>
          </cell>
        </row>
        <row r="807">
          <cell r="S807">
            <v>42564.881076388891</v>
          </cell>
        </row>
        <row r="808">
          <cell r="S808">
            <v>42247.803912037038</v>
          </cell>
        </row>
        <row r="809">
          <cell r="S809">
            <v>42689.029583333337</v>
          </cell>
        </row>
        <row r="810">
          <cell r="S810">
            <v>42178.282372685186</v>
          </cell>
        </row>
        <row r="811">
          <cell r="S811">
            <v>42032.693043981482</v>
          </cell>
        </row>
        <row r="812">
          <cell r="S812">
            <v>41282.944456018515</v>
          </cell>
        </row>
        <row r="813">
          <cell r="S813">
            <v>41914.092152777775</v>
          </cell>
        </row>
        <row r="814">
          <cell r="S814">
            <v>42741.599664351852</v>
          </cell>
        </row>
        <row r="815">
          <cell r="S815">
            <v>41449.585162037038</v>
          </cell>
        </row>
        <row r="816">
          <cell r="S816">
            <v>42426.542592592596</v>
          </cell>
        </row>
        <row r="817">
          <cell r="S817">
            <v>42033.845543981486</v>
          </cell>
        </row>
        <row r="818">
          <cell r="S818">
            <v>42017.843287037031</v>
          </cell>
        </row>
        <row r="819">
          <cell r="S819">
            <v>42082.575555555552</v>
          </cell>
        </row>
        <row r="820">
          <cell r="S820">
            <v>41942.653379629628</v>
          </cell>
        </row>
        <row r="821">
          <cell r="S821">
            <v>41841.850034722222</v>
          </cell>
        </row>
        <row r="822">
          <cell r="S822">
            <v>42766.956921296296</v>
          </cell>
        </row>
        <row r="823">
          <cell r="S823">
            <v>41982.737071759257</v>
          </cell>
        </row>
        <row r="824">
          <cell r="S824">
            <v>42409.776076388895</v>
          </cell>
        </row>
        <row r="825">
          <cell r="S825">
            <v>41873.79184027778</v>
          </cell>
        </row>
        <row r="826">
          <cell r="S826">
            <v>42136.297175925924</v>
          </cell>
        </row>
        <row r="827">
          <cell r="S827">
            <v>42135.60020833333</v>
          </cell>
        </row>
        <row r="828">
          <cell r="S828">
            <v>41929.164733796293</v>
          </cell>
        </row>
        <row r="829">
          <cell r="S829">
            <v>42230.23583333334</v>
          </cell>
        </row>
        <row r="830">
          <cell r="S830">
            <v>41882.937303240738</v>
          </cell>
        </row>
        <row r="831">
          <cell r="S831">
            <v>42693.016180555554</v>
          </cell>
        </row>
        <row r="832">
          <cell r="S832">
            <v>41855.777905092589</v>
          </cell>
        </row>
        <row r="833">
          <cell r="S833">
            <v>41017.885462962964</v>
          </cell>
        </row>
        <row r="834">
          <cell r="S834">
            <v>41193.032013888893</v>
          </cell>
        </row>
        <row r="835">
          <cell r="S835">
            <v>42089.72802083334</v>
          </cell>
        </row>
        <row r="836">
          <cell r="S836">
            <v>40868.219814814816</v>
          </cell>
        </row>
        <row r="837">
          <cell r="S837">
            <v>42331.551307870366</v>
          </cell>
        </row>
        <row r="838">
          <cell r="S838">
            <v>41980.781793981485</v>
          </cell>
        </row>
        <row r="839">
          <cell r="S839">
            <v>40865.042256944449</v>
          </cell>
        </row>
        <row r="840">
          <cell r="S840">
            <v>42687.875775462962</v>
          </cell>
        </row>
        <row r="841">
          <cell r="S841">
            <v>41400.92627314815</v>
          </cell>
        </row>
        <row r="842">
          <cell r="S842">
            <v>42296.261087962965</v>
          </cell>
        </row>
        <row r="843">
          <cell r="S843">
            <v>41634.715173611112</v>
          </cell>
        </row>
        <row r="844">
          <cell r="S844">
            <v>41837.767500000002</v>
          </cell>
        </row>
        <row r="845">
          <cell r="S845">
            <v>41135.679791666669</v>
          </cell>
        </row>
        <row r="846">
          <cell r="S846">
            <v>41799.830613425926</v>
          </cell>
        </row>
        <row r="847">
          <cell r="S847">
            <v>40043.895462962959</v>
          </cell>
        </row>
        <row r="848">
          <cell r="S848">
            <v>40956.553530092591</v>
          </cell>
        </row>
        <row r="849">
          <cell r="S849">
            <v>41156.958993055552</v>
          </cell>
        </row>
        <row r="850">
          <cell r="S850">
            <v>42646.896898148145</v>
          </cell>
        </row>
        <row r="851">
          <cell r="S851">
            <v>42303.659317129626</v>
          </cell>
        </row>
        <row r="852">
          <cell r="S852">
            <v>42199.651319444441</v>
          </cell>
        </row>
        <row r="853">
          <cell r="S853">
            <v>42262.104780092588</v>
          </cell>
        </row>
        <row r="854">
          <cell r="S854">
            <v>42579.634733796294</v>
          </cell>
        </row>
        <row r="855">
          <cell r="S855">
            <v>42696.37572916667</v>
          </cell>
        </row>
        <row r="856">
          <cell r="S856">
            <v>42321.626296296294</v>
          </cell>
        </row>
        <row r="857">
          <cell r="S857">
            <v>40854.745266203703</v>
          </cell>
        </row>
        <row r="858">
          <cell r="S858">
            <v>41488.022256944445</v>
          </cell>
        </row>
        <row r="859">
          <cell r="S859">
            <v>42496.981597222228</v>
          </cell>
        </row>
        <row r="860">
          <cell r="S860">
            <v>41227.641724537039</v>
          </cell>
        </row>
        <row r="861">
          <cell r="S861">
            <v>41013.822858796295</v>
          </cell>
        </row>
        <row r="862">
          <cell r="S862">
            <v>42361.043703703705</v>
          </cell>
        </row>
        <row r="863">
          <cell r="S863">
            <v>42422.254328703704</v>
          </cell>
        </row>
        <row r="864">
          <cell r="S864">
            <v>41856.865717592591</v>
          </cell>
        </row>
        <row r="865">
          <cell r="S865">
            <v>42257.014965277776</v>
          </cell>
        </row>
        <row r="866">
          <cell r="S866">
            <v>42324.767361111109</v>
          </cell>
        </row>
        <row r="867">
          <cell r="S867">
            <v>42780.709039351852</v>
          </cell>
        </row>
        <row r="868">
          <cell r="S868">
            <v>41946.898090277777</v>
          </cell>
        </row>
        <row r="869">
          <cell r="S869">
            <v>42535.492280092592</v>
          </cell>
        </row>
        <row r="870">
          <cell r="S870">
            <v>42370.580590277779</v>
          </cell>
        </row>
        <row r="871">
          <cell r="S871">
            <v>41740.138113425928</v>
          </cell>
        </row>
        <row r="872">
          <cell r="S872">
            <v>42496.264965277776</v>
          </cell>
        </row>
        <row r="873">
          <cell r="S873">
            <v>42170.728460648148</v>
          </cell>
        </row>
        <row r="874">
          <cell r="S874">
            <v>42132.941805555558</v>
          </cell>
        </row>
        <row r="875">
          <cell r="S875">
            <v>42461.747199074074</v>
          </cell>
        </row>
        <row r="876">
          <cell r="S876">
            <v>42556.667245370365</v>
          </cell>
        </row>
        <row r="877">
          <cell r="S877">
            <v>42704.086053240739</v>
          </cell>
        </row>
        <row r="878">
          <cell r="S878">
            <v>42382.74009259259</v>
          </cell>
        </row>
        <row r="879">
          <cell r="S879">
            <v>42457.871516203704</v>
          </cell>
        </row>
        <row r="880">
          <cell r="S880">
            <v>42032.168530092589</v>
          </cell>
        </row>
        <row r="881">
          <cell r="S881">
            <v>42705.919201388882</v>
          </cell>
        </row>
        <row r="882">
          <cell r="S882">
            <v>42188.252199074079</v>
          </cell>
        </row>
        <row r="883">
          <cell r="S883">
            <v>41877.904988425929</v>
          </cell>
        </row>
        <row r="884">
          <cell r="S884">
            <v>42796.071643518517</v>
          </cell>
        </row>
        <row r="885">
          <cell r="S885">
            <v>41877.638298611113</v>
          </cell>
        </row>
        <row r="886">
          <cell r="S886">
            <v>41736.899652777778</v>
          </cell>
        </row>
        <row r="887">
          <cell r="S887">
            <v>42649.924907407403</v>
          </cell>
        </row>
        <row r="888">
          <cell r="S888">
            <v>42155.129652777774</v>
          </cell>
        </row>
        <row r="889">
          <cell r="S889">
            <v>42656.717303240745</v>
          </cell>
        </row>
        <row r="890">
          <cell r="S890">
            <v>41730.663530092592</v>
          </cell>
        </row>
        <row r="891">
          <cell r="S891">
            <v>42557.792453703703</v>
          </cell>
        </row>
        <row r="892">
          <cell r="S892">
            <v>41445.334131944444</v>
          </cell>
        </row>
        <row r="893">
          <cell r="S893">
            <v>42600.278749999998</v>
          </cell>
        </row>
        <row r="894">
          <cell r="S894">
            <v>42692.771493055552</v>
          </cell>
        </row>
        <row r="895">
          <cell r="S895">
            <v>41951.973229166666</v>
          </cell>
        </row>
        <row r="896">
          <cell r="S896">
            <v>42583.615081018521</v>
          </cell>
        </row>
        <row r="897">
          <cell r="S897">
            <v>42068.209097222221</v>
          </cell>
        </row>
        <row r="898">
          <cell r="S898">
            <v>41968.829826388886</v>
          </cell>
        </row>
        <row r="899">
          <cell r="S899">
            <v>42684.000046296293</v>
          </cell>
        </row>
        <row r="900">
          <cell r="S900">
            <v>41666.924710648149</v>
          </cell>
        </row>
        <row r="901">
          <cell r="S901">
            <v>42064.794490740736</v>
          </cell>
        </row>
        <row r="902">
          <cell r="S902">
            <v>42019.737766203703</v>
          </cell>
        </row>
        <row r="903">
          <cell r="S903">
            <v>42164.170046296291</v>
          </cell>
        </row>
        <row r="904">
          <cell r="S904">
            <v>42180.18604166666</v>
          </cell>
        </row>
        <row r="905">
          <cell r="S905">
            <v>41836.625254629631</v>
          </cell>
        </row>
        <row r="906">
          <cell r="S906">
            <v>41348.168287037035</v>
          </cell>
        </row>
        <row r="907">
          <cell r="S907">
            <v>41835.951782407406</v>
          </cell>
        </row>
        <row r="908">
          <cell r="S908">
            <v>41943.791030092594</v>
          </cell>
        </row>
        <row r="909">
          <cell r="S909">
            <v>42155.139479166668</v>
          </cell>
        </row>
        <row r="910">
          <cell r="S910">
            <v>40998.051192129627</v>
          </cell>
        </row>
        <row r="911">
          <cell r="S911">
            <v>42218.169293981482</v>
          </cell>
        </row>
        <row r="912">
          <cell r="S912">
            <v>41921.842627314814</v>
          </cell>
        </row>
        <row r="913">
          <cell r="S913">
            <v>42272.713171296295</v>
          </cell>
        </row>
        <row r="914">
          <cell r="S914">
            <v>42207.746678240743</v>
          </cell>
        </row>
        <row r="915">
          <cell r="S915">
            <v>42222.622766203705</v>
          </cell>
        </row>
        <row r="916">
          <cell r="S916">
            <v>42512.698217592595</v>
          </cell>
        </row>
        <row r="917">
          <cell r="S917">
            <v>41686.705208333333</v>
          </cell>
        </row>
        <row r="918">
          <cell r="S918">
            <v>42540.593530092592</v>
          </cell>
        </row>
        <row r="919">
          <cell r="S919">
            <v>42465.128391203703</v>
          </cell>
        </row>
        <row r="920">
          <cell r="S920">
            <v>42628.690266203703</v>
          </cell>
        </row>
        <row r="921">
          <cell r="S921">
            <v>42337.02039351852</v>
          </cell>
        </row>
        <row r="922">
          <cell r="S922">
            <v>41610.794421296298</v>
          </cell>
        </row>
        <row r="923">
          <cell r="S923">
            <v>41953.95821759259</v>
          </cell>
        </row>
        <row r="924">
          <cell r="S924">
            <v>41853.563402777778</v>
          </cell>
        </row>
        <row r="925">
          <cell r="S925">
            <v>42173.67082175926</v>
          </cell>
        </row>
        <row r="926">
          <cell r="S926">
            <v>42665.150347222225</v>
          </cell>
        </row>
        <row r="927">
          <cell r="S927">
            <v>42114.825532407413</v>
          </cell>
        </row>
        <row r="928">
          <cell r="S928">
            <v>41885.595138888886</v>
          </cell>
        </row>
        <row r="929">
          <cell r="S929">
            <v>41909.969386574077</v>
          </cell>
        </row>
        <row r="930">
          <cell r="S930">
            <v>42050.983182870375</v>
          </cell>
        </row>
        <row r="931">
          <cell r="S931">
            <v>41933.291643518518</v>
          </cell>
        </row>
        <row r="932">
          <cell r="S932">
            <v>42702.917048611111</v>
          </cell>
        </row>
        <row r="933">
          <cell r="S933">
            <v>42602.576712962968</v>
          </cell>
        </row>
        <row r="934">
          <cell r="S934">
            <v>42205.171018518522</v>
          </cell>
        </row>
        <row r="935">
          <cell r="S935">
            <v>42325.920717592591</v>
          </cell>
        </row>
        <row r="936">
          <cell r="S936">
            <v>42601.827141203699</v>
          </cell>
        </row>
        <row r="937">
          <cell r="S937">
            <v>42675.262962962966</v>
          </cell>
        </row>
        <row r="938">
          <cell r="S938">
            <v>42322.025115740747</v>
          </cell>
        </row>
        <row r="939">
          <cell r="S939">
            <v>42169.958506944444</v>
          </cell>
        </row>
        <row r="940">
          <cell r="S940">
            <v>42523.739212962959</v>
          </cell>
        </row>
        <row r="941">
          <cell r="S941">
            <v>42700.804756944446</v>
          </cell>
        </row>
        <row r="942">
          <cell r="S942">
            <v>41257.531712962962</v>
          </cell>
        </row>
        <row r="943">
          <cell r="S943">
            <v>42654.177187499998</v>
          </cell>
        </row>
        <row r="944">
          <cell r="S944">
            <v>42152.640833333338</v>
          </cell>
        </row>
        <row r="945">
          <cell r="S945">
            <v>41793.029432870368</v>
          </cell>
        </row>
        <row r="946">
          <cell r="S946">
            <v>42052.628703703704</v>
          </cell>
        </row>
        <row r="947">
          <cell r="S947">
            <v>42515.439421296294</v>
          </cell>
        </row>
        <row r="948">
          <cell r="S948">
            <v>41863.429791666669</v>
          </cell>
        </row>
        <row r="949">
          <cell r="S949">
            <v>42417.625046296293</v>
          </cell>
        </row>
        <row r="950">
          <cell r="S950">
            <v>42787.862430555557</v>
          </cell>
        </row>
        <row r="951">
          <cell r="S951">
            <v>41931.959016203706</v>
          </cell>
        </row>
        <row r="952">
          <cell r="S952">
            <v>42094.101145833338</v>
          </cell>
        </row>
        <row r="953">
          <cell r="S953">
            <v>42445.823055555549</v>
          </cell>
        </row>
        <row r="954">
          <cell r="S954">
            <v>41878.627187500002</v>
          </cell>
        </row>
        <row r="955">
          <cell r="S955">
            <v>40763.717256944445</v>
          </cell>
        </row>
        <row r="956">
          <cell r="S956">
            <v>41529.063252314816</v>
          </cell>
        </row>
        <row r="957">
          <cell r="S957">
            <v>41786.614363425928</v>
          </cell>
        </row>
        <row r="958">
          <cell r="S958">
            <v>41964.751342592594</v>
          </cell>
        </row>
        <row r="959">
          <cell r="S959">
            <v>42200.666261574079</v>
          </cell>
        </row>
        <row r="960">
          <cell r="S960">
            <v>41324.79415509259</v>
          </cell>
        </row>
        <row r="961">
          <cell r="S961">
            <v>40675.71</v>
          </cell>
        </row>
        <row r="962">
          <cell r="S962">
            <v>41134.751550925925</v>
          </cell>
        </row>
        <row r="963">
          <cell r="S963">
            <v>42411.942997685182</v>
          </cell>
        </row>
        <row r="964">
          <cell r="S964">
            <v>41845.866793981484</v>
          </cell>
        </row>
        <row r="965">
          <cell r="S965">
            <v>40795.713344907403</v>
          </cell>
        </row>
        <row r="966">
          <cell r="S966">
            <v>42122.629502314812</v>
          </cell>
        </row>
        <row r="967">
          <cell r="S967">
            <v>42605.053993055553</v>
          </cell>
        </row>
        <row r="968">
          <cell r="S968">
            <v>41955.857789351852</v>
          </cell>
        </row>
        <row r="969">
          <cell r="S969">
            <v>41974.712245370371</v>
          </cell>
        </row>
        <row r="970">
          <cell r="S970">
            <v>42705.662118055552</v>
          </cell>
        </row>
        <row r="971">
          <cell r="S971">
            <v>42755.492754629624</v>
          </cell>
        </row>
        <row r="972">
          <cell r="S972">
            <v>40555.322662037033</v>
          </cell>
        </row>
        <row r="973">
          <cell r="S973">
            <v>42745.600243055553</v>
          </cell>
        </row>
        <row r="974">
          <cell r="S974">
            <v>42381.79886574074</v>
          </cell>
        </row>
        <row r="975">
          <cell r="S975">
            <v>41915.003275462965</v>
          </cell>
        </row>
        <row r="976">
          <cell r="S976">
            <v>41834.695277777777</v>
          </cell>
        </row>
        <row r="977">
          <cell r="S977">
            <v>42052.802430555559</v>
          </cell>
        </row>
        <row r="978">
          <cell r="S978">
            <v>41298.509965277779</v>
          </cell>
        </row>
        <row r="979">
          <cell r="S979">
            <v>42465.596585648149</v>
          </cell>
        </row>
        <row r="980">
          <cell r="S980">
            <v>42460.374305555553</v>
          </cell>
        </row>
        <row r="981">
          <cell r="S981">
            <v>42154.818819444445</v>
          </cell>
        </row>
        <row r="982">
          <cell r="S982">
            <v>41990.584108796291</v>
          </cell>
        </row>
        <row r="983">
          <cell r="S983">
            <v>42550.048449074078</v>
          </cell>
        </row>
        <row r="984">
          <cell r="S984">
            <v>41289.999641203707</v>
          </cell>
        </row>
        <row r="985">
          <cell r="S985">
            <v>42615.753310185188</v>
          </cell>
        </row>
        <row r="986">
          <cell r="S986">
            <v>42751.533391203702</v>
          </cell>
        </row>
        <row r="987">
          <cell r="S987">
            <v>42018.071550925932</v>
          </cell>
        </row>
        <row r="988">
          <cell r="S988">
            <v>42313.02542824074</v>
          </cell>
        </row>
        <row r="989">
          <cell r="S989">
            <v>42093.922048611115</v>
          </cell>
        </row>
        <row r="990">
          <cell r="S990">
            <v>41880.753437499996</v>
          </cell>
        </row>
        <row r="991">
          <cell r="S991">
            <v>42351.658842592587</v>
          </cell>
        </row>
        <row r="992">
          <cell r="S992">
            <v>42759.244166666671</v>
          </cell>
        </row>
        <row r="993">
          <cell r="S993">
            <v>40357.227939814817</v>
          </cell>
        </row>
        <row r="994">
          <cell r="S994">
            <v>42024.888692129629</v>
          </cell>
        </row>
        <row r="995">
          <cell r="S995">
            <v>42304.210833333331</v>
          </cell>
        </row>
        <row r="996">
          <cell r="S996">
            <v>42619.466342592597</v>
          </cell>
        </row>
        <row r="997">
          <cell r="S997">
            <v>42321.660509259258</v>
          </cell>
        </row>
        <row r="998">
          <cell r="S998">
            <v>42436.509108796294</v>
          </cell>
        </row>
        <row r="999">
          <cell r="S999">
            <v>41893.028877314813</v>
          </cell>
        </row>
        <row r="1000">
          <cell r="S1000">
            <v>42430.430243055554</v>
          </cell>
        </row>
        <row r="1001">
          <cell r="S1001">
            <v>42063.869791666672</v>
          </cell>
        </row>
        <row r="1002">
          <cell r="S1002">
            <v>42773.916180555556</v>
          </cell>
        </row>
        <row r="1003">
          <cell r="S1003">
            <v>42633.461956018517</v>
          </cell>
        </row>
        <row r="1004">
          <cell r="S1004">
            <v>42125.614895833336</v>
          </cell>
        </row>
        <row r="1005">
          <cell r="S1005">
            <v>41081.69027777778</v>
          </cell>
        </row>
        <row r="1006">
          <cell r="S1006">
            <v>42109.709629629629</v>
          </cell>
        </row>
        <row r="1007">
          <cell r="S1007">
            <v>42340.172060185185</v>
          </cell>
        </row>
        <row r="1008">
          <cell r="S1008">
            <v>42414.44332175926</v>
          </cell>
        </row>
        <row r="1009">
          <cell r="S1009">
            <v>41809.385162037033</v>
          </cell>
        </row>
        <row r="1010">
          <cell r="S1010">
            <v>42344.32677083333</v>
          </cell>
        </row>
        <row r="1011">
          <cell r="S1011">
            <v>41313.755219907405</v>
          </cell>
        </row>
        <row r="1012">
          <cell r="S1012">
            <v>41135.175694444442</v>
          </cell>
        </row>
        <row r="1013">
          <cell r="S1013">
            <v>42179.653379629628</v>
          </cell>
        </row>
        <row r="1014">
          <cell r="S1014">
            <v>40938.062476851854</v>
          </cell>
        </row>
        <row r="1015">
          <cell r="S1015">
            <v>42555.340486111112</v>
          </cell>
        </row>
        <row r="1016">
          <cell r="S1016">
            <v>42282.678287037037</v>
          </cell>
        </row>
        <row r="1017">
          <cell r="S1017">
            <v>42400.704537037032</v>
          </cell>
        </row>
        <row r="1018">
          <cell r="S1018">
            <v>42089.83289351852</v>
          </cell>
        </row>
        <row r="1019">
          <cell r="S1019">
            <v>42129.777210648142</v>
          </cell>
        </row>
        <row r="1020">
          <cell r="S1020">
            <v>42377.577187499999</v>
          </cell>
        </row>
        <row r="1021">
          <cell r="S1021">
            <v>41354.708460648151</v>
          </cell>
        </row>
        <row r="1022">
          <cell r="S1022">
            <v>41313.816249999996</v>
          </cell>
        </row>
        <row r="1023">
          <cell r="S1023">
            <v>41184.277986111112</v>
          </cell>
        </row>
        <row r="1024">
          <cell r="S1024">
            <v>41550.456412037034</v>
          </cell>
        </row>
        <row r="1025">
          <cell r="S1025">
            <v>41950.923576388886</v>
          </cell>
        </row>
        <row r="1026">
          <cell r="S1026">
            <v>42559.755671296298</v>
          </cell>
        </row>
        <row r="1027">
          <cell r="S1027">
            <v>42078.222187499996</v>
          </cell>
        </row>
        <row r="1028">
          <cell r="S1028">
            <v>41668.606469907405</v>
          </cell>
        </row>
        <row r="1029">
          <cell r="S1029">
            <v>40987.688333333332</v>
          </cell>
        </row>
        <row r="1030">
          <cell r="S1030">
            <v>41082.564884259256</v>
          </cell>
        </row>
        <row r="1031">
          <cell r="S1031">
            <v>42177.491388888884</v>
          </cell>
        </row>
        <row r="1032">
          <cell r="S1032">
            <v>41904.407812500001</v>
          </cell>
        </row>
        <row r="1033">
          <cell r="S1033">
            <v>41243.197592592594</v>
          </cell>
        </row>
        <row r="1034">
          <cell r="S1034">
            <v>42738.615289351852</v>
          </cell>
        </row>
        <row r="1035">
          <cell r="S1035">
            <v>42270.810995370368</v>
          </cell>
        </row>
        <row r="1036">
          <cell r="S1036">
            <v>42009.817199074074</v>
          </cell>
        </row>
        <row r="1037">
          <cell r="S1037">
            <v>42268.658715277779</v>
          </cell>
        </row>
        <row r="1038">
          <cell r="S1038">
            <v>41835.639155092591</v>
          </cell>
        </row>
        <row r="1039">
          <cell r="S1039">
            <v>42331.84574074074</v>
          </cell>
        </row>
        <row r="1040">
          <cell r="S1040">
            <v>42090.831273148149</v>
          </cell>
        </row>
        <row r="1041">
          <cell r="S1041">
            <v>42715.688437500001</v>
          </cell>
        </row>
        <row r="1042">
          <cell r="S1042">
            <v>42668.726701388892</v>
          </cell>
        </row>
        <row r="1043">
          <cell r="S1043">
            <v>42711.950798611113</v>
          </cell>
        </row>
        <row r="1044">
          <cell r="S1044">
            <v>41948.041192129633</v>
          </cell>
        </row>
        <row r="1045">
          <cell r="S1045">
            <v>42734.787986111114</v>
          </cell>
        </row>
        <row r="1046">
          <cell r="S1046">
            <v>42409.040231481486</v>
          </cell>
        </row>
        <row r="1047">
          <cell r="S1047">
            <v>40436.68408564815</v>
          </cell>
        </row>
        <row r="1048">
          <cell r="S1048">
            <v>40869.675173611111</v>
          </cell>
        </row>
        <row r="1049">
          <cell r="S1049">
            <v>41681.189699074072</v>
          </cell>
        </row>
        <row r="1050">
          <cell r="S1050">
            <v>40847.171018518515</v>
          </cell>
        </row>
        <row r="1051">
          <cell r="S1051">
            <v>41934.959756944445</v>
          </cell>
        </row>
        <row r="1052">
          <cell r="S1052">
            <v>42592.750555555554</v>
          </cell>
        </row>
        <row r="1053">
          <cell r="S1053">
            <v>41999.164340277777</v>
          </cell>
        </row>
        <row r="1054">
          <cell r="S1054">
            <v>42194.833784722221</v>
          </cell>
        </row>
        <row r="1055">
          <cell r="S1055">
            <v>42598.053113425922</v>
          </cell>
        </row>
        <row r="1056">
          <cell r="S1056">
            <v>42151.189525462964</v>
          </cell>
        </row>
        <row r="1057">
          <cell r="S1057">
            <v>42479.22210648148</v>
          </cell>
        </row>
        <row r="1058">
          <cell r="S1058">
            <v>42675.171076388884</v>
          </cell>
        </row>
        <row r="1059">
          <cell r="S1059">
            <v>42150.485439814816</v>
          </cell>
        </row>
        <row r="1060">
          <cell r="S1060">
            <v>42468.84174768519</v>
          </cell>
        </row>
        <row r="1061">
          <cell r="S1061">
            <v>42503.66474537037</v>
          </cell>
        </row>
        <row r="1062">
          <cell r="S1062">
            <v>42211.628611111111</v>
          </cell>
        </row>
        <row r="1063">
          <cell r="S1063">
            <v>41736.549791666665</v>
          </cell>
        </row>
        <row r="1064">
          <cell r="S1064">
            <v>41458.867905092593</v>
          </cell>
        </row>
        <row r="1065">
          <cell r="S1065">
            <v>41121.561886574076</v>
          </cell>
        </row>
        <row r="1066">
          <cell r="S1066">
            <v>40513.757569444446</v>
          </cell>
        </row>
        <row r="1067">
          <cell r="S1067">
            <v>41586.475173611114</v>
          </cell>
        </row>
        <row r="1068">
          <cell r="S1068">
            <v>42292.701053240744</v>
          </cell>
        </row>
        <row r="1069">
          <cell r="S1069">
            <v>42451.698449074072</v>
          </cell>
        </row>
        <row r="1070">
          <cell r="S1070">
            <v>42258.780324074076</v>
          </cell>
        </row>
        <row r="1071">
          <cell r="S1071">
            <v>41832.672685185185</v>
          </cell>
        </row>
        <row r="1072">
          <cell r="S1072">
            <v>41899.645300925928</v>
          </cell>
        </row>
        <row r="1073">
          <cell r="S1073">
            <v>41960.722951388889</v>
          </cell>
        </row>
        <row r="1074">
          <cell r="S1074">
            <v>41614.563194444447</v>
          </cell>
        </row>
        <row r="1075">
          <cell r="S1075">
            <v>41444.64261574074</v>
          </cell>
        </row>
        <row r="1076">
          <cell r="S1076">
            <v>41948.56658564815</v>
          </cell>
        </row>
        <row r="1077">
          <cell r="S1077">
            <v>41760.8200462963</v>
          </cell>
        </row>
        <row r="1078">
          <cell r="S1078">
            <v>41939.00712962963</v>
          </cell>
        </row>
        <row r="1079">
          <cell r="S1079">
            <v>42108.05322916666</v>
          </cell>
        </row>
        <row r="1080">
          <cell r="S1080">
            <v>42603.354131944448</v>
          </cell>
        </row>
        <row r="1081">
          <cell r="S1081">
            <v>42668.176701388889</v>
          </cell>
        </row>
        <row r="1082">
          <cell r="S1082">
            <v>42420.74962962963</v>
          </cell>
        </row>
        <row r="1083">
          <cell r="S1083">
            <v>42067.234375</v>
          </cell>
        </row>
        <row r="1084">
          <cell r="S1084">
            <v>41664.684108796297</v>
          </cell>
        </row>
        <row r="1085">
          <cell r="S1085">
            <v>41228.650196759263</v>
          </cell>
        </row>
        <row r="1086">
          <cell r="S1086">
            <v>42081.77143518519</v>
          </cell>
        </row>
        <row r="1087">
          <cell r="S1087">
            <v>41388.021261574075</v>
          </cell>
        </row>
        <row r="1088">
          <cell r="S1088">
            <v>41426.259618055556</v>
          </cell>
        </row>
        <row r="1089">
          <cell r="S1089">
            <v>40941.199826388889</v>
          </cell>
        </row>
        <row r="1090">
          <cell r="S1090">
            <v>41913.790289351848</v>
          </cell>
        </row>
        <row r="1091">
          <cell r="S1091">
            <v>42138.684189814812</v>
          </cell>
        </row>
        <row r="1092">
          <cell r="S1092">
            <v>42396.494583333333</v>
          </cell>
        </row>
        <row r="1093">
          <cell r="S1093">
            <v>41843.772789351853</v>
          </cell>
        </row>
        <row r="1094">
          <cell r="S1094">
            <v>41927.235636574071</v>
          </cell>
        </row>
        <row r="1095">
          <cell r="S1095">
            <v>41575.237430555557</v>
          </cell>
        </row>
        <row r="1096">
          <cell r="S1096">
            <v>42664.405925925923</v>
          </cell>
        </row>
        <row r="1097">
          <cell r="S1097">
            <v>40079.725115740745</v>
          </cell>
        </row>
        <row r="1098">
          <cell r="S1098">
            <v>42804.034120370372</v>
          </cell>
        </row>
        <row r="1099">
          <cell r="S1099">
            <v>41789.896805555552</v>
          </cell>
        </row>
        <row r="1100">
          <cell r="S1100">
            <v>42248.793310185181</v>
          </cell>
        </row>
        <row r="1101">
          <cell r="S1101">
            <v>42342.03943287037</v>
          </cell>
        </row>
        <row r="1102">
          <cell r="S1102">
            <v>41919.140706018516</v>
          </cell>
        </row>
        <row r="1103">
          <cell r="S1103">
            <v>42224.408275462964</v>
          </cell>
        </row>
        <row r="1104">
          <cell r="S1104">
            <v>42198.695138888885</v>
          </cell>
        </row>
        <row r="1105">
          <cell r="S1105">
            <v>42285.91506944444</v>
          </cell>
        </row>
        <row r="1106">
          <cell r="S1106">
            <v>41902.07240740741</v>
          </cell>
        </row>
        <row r="1107">
          <cell r="S1107">
            <v>41830.820567129631</v>
          </cell>
        </row>
        <row r="1108">
          <cell r="S1108">
            <v>42760.244212962964</v>
          </cell>
        </row>
        <row r="1109">
          <cell r="S1109">
            <v>42279.792372685188</v>
          </cell>
        </row>
        <row r="1110">
          <cell r="S1110">
            <v>42115.74754629629</v>
          </cell>
        </row>
        <row r="1111">
          <cell r="S1111">
            <v>42381.866284722222</v>
          </cell>
        </row>
        <row r="1112">
          <cell r="S1112">
            <v>42034.75509259259</v>
          </cell>
        </row>
        <row r="1113">
          <cell r="S1113">
            <v>42154.64025462963</v>
          </cell>
        </row>
        <row r="1114">
          <cell r="S1114">
            <v>42048.181921296295</v>
          </cell>
        </row>
        <row r="1115">
          <cell r="S1115">
            <v>42333.59993055556</v>
          </cell>
        </row>
        <row r="1116">
          <cell r="S1116">
            <v>42618.827013888891</v>
          </cell>
        </row>
        <row r="1117">
          <cell r="S1117">
            <v>42790.583368055552</v>
          </cell>
        </row>
        <row r="1118">
          <cell r="S1118">
            <v>42031.011249999996</v>
          </cell>
        </row>
        <row r="1119">
          <cell r="S1119">
            <v>42724.665173611109</v>
          </cell>
        </row>
        <row r="1120">
          <cell r="S1120">
            <v>41758.833564814813</v>
          </cell>
        </row>
        <row r="1121">
          <cell r="S1121">
            <v>42083.070590277777</v>
          </cell>
        </row>
        <row r="1122">
          <cell r="S1122">
            <v>41829.935717592591</v>
          </cell>
        </row>
        <row r="1123">
          <cell r="S1123">
            <v>42551.102314814809</v>
          </cell>
        </row>
        <row r="1124">
          <cell r="S1124">
            <v>42780.825706018513</v>
          </cell>
        </row>
        <row r="1125">
          <cell r="S1125">
            <v>41835.666354166664</v>
          </cell>
        </row>
        <row r="1126">
          <cell r="S1126">
            <v>42772.833379629628</v>
          </cell>
        </row>
        <row r="1127">
          <cell r="S1127">
            <v>42522.347812499997</v>
          </cell>
        </row>
        <row r="1128">
          <cell r="S1128">
            <v>42172.757638888885</v>
          </cell>
        </row>
        <row r="1129">
          <cell r="S1129">
            <v>42567.840069444443</v>
          </cell>
        </row>
        <row r="1130">
          <cell r="S1130">
            <v>42696.624444444446</v>
          </cell>
        </row>
        <row r="1131">
          <cell r="S1131">
            <v>42769.574999999997</v>
          </cell>
        </row>
        <row r="1132">
          <cell r="S1132">
            <v>42290.61855324074</v>
          </cell>
        </row>
        <row r="1133">
          <cell r="S1133">
            <v>42265.022824074069</v>
          </cell>
        </row>
        <row r="1134">
          <cell r="S1134">
            <v>42425.735416666663</v>
          </cell>
        </row>
        <row r="1135">
          <cell r="S1135">
            <v>42666.666932870372</v>
          </cell>
        </row>
        <row r="1136">
          <cell r="S1136">
            <v>42180.145787037036</v>
          </cell>
        </row>
        <row r="1137">
          <cell r="S1137">
            <v>41999.861064814817</v>
          </cell>
        </row>
        <row r="1138">
          <cell r="S1138">
            <v>41854.602650462963</v>
          </cell>
        </row>
        <row r="1139">
          <cell r="S1139">
            <v>42171.758611111116</v>
          </cell>
        </row>
        <row r="1140">
          <cell r="S1140">
            <v>42679.958472222221</v>
          </cell>
        </row>
        <row r="1141">
          <cell r="S1141">
            <v>42059.270023148143</v>
          </cell>
        </row>
        <row r="1142">
          <cell r="S1142">
            <v>41786.959745370368</v>
          </cell>
        </row>
        <row r="1143">
          <cell r="S1143">
            <v>42447.863553240735</v>
          </cell>
        </row>
        <row r="1144">
          <cell r="S1144">
            <v>41878.911550925928</v>
          </cell>
        </row>
        <row r="1145">
          <cell r="S1145">
            <v>42479.039212962962</v>
          </cell>
        </row>
        <row r="1146">
          <cell r="S1146">
            <v>42695.7105787037</v>
          </cell>
        </row>
        <row r="1147">
          <cell r="S1147">
            <v>42523.025231481486</v>
          </cell>
        </row>
        <row r="1148">
          <cell r="S1148">
            <v>42114.944328703699</v>
          </cell>
        </row>
        <row r="1149">
          <cell r="S1149">
            <v>41180.86241898148</v>
          </cell>
        </row>
        <row r="1150">
          <cell r="S1150">
            <v>42326.818738425922</v>
          </cell>
        </row>
        <row r="1151">
          <cell r="S1151">
            <v>42032.510243055556</v>
          </cell>
        </row>
        <row r="1152">
          <cell r="S1152">
            <v>42354.131643518514</v>
          </cell>
        </row>
        <row r="1153">
          <cell r="S1153">
            <v>41971.639189814814</v>
          </cell>
        </row>
        <row r="1154">
          <cell r="S1154">
            <v>41978.197199074071</v>
          </cell>
        </row>
        <row r="1155">
          <cell r="S1155">
            <v>41506.756111111114</v>
          </cell>
        </row>
        <row r="1156">
          <cell r="S1156">
            <v>42400.176377314812</v>
          </cell>
        </row>
        <row r="1157">
          <cell r="S1157">
            <v>40963.613032407404</v>
          </cell>
        </row>
        <row r="1158">
          <cell r="S1158">
            <v>41570.482789351852</v>
          </cell>
        </row>
        <row r="1159">
          <cell r="S1159">
            <v>42247.616400462968</v>
          </cell>
        </row>
        <row r="1160">
          <cell r="S1160">
            <v>41818.703275462962</v>
          </cell>
        </row>
        <row r="1161">
          <cell r="S1161">
            <v>42296.583379629628</v>
          </cell>
        </row>
        <row r="1162">
          <cell r="S1162">
            <v>42433.726168981477</v>
          </cell>
        </row>
        <row r="1163">
          <cell r="S1163">
            <v>42675.487291666665</v>
          </cell>
        </row>
        <row r="1164">
          <cell r="S1164">
            <v>42041.218715277777</v>
          </cell>
        </row>
        <row r="1165">
          <cell r="S1165">
            <v>41811.536180555559</v>
          </cell>
        </row>
        <row r="1166">
          <cell r="S1166">
            <v>42086.83085648148</v>
          </cell>
        </row>
        <row r="1167">
          <cell r="S1167">
            <v>42067.947337962964</v>
          </cell>
        </row>
        <row r="1168">
          <cell r="S1168">
            <v>42047.724444444444</v>
          </cell>
        </row>
        <row r="1169">
          <cell r="S1169">
            <v>40862.492939814816</v>
          </cell>
        </row>
        <row r="1170">
          <cell r="S1170">
            <v>41319.769293981481</v>
          </cell>
        </row>
        <row r="1171">
          <cell r="S1171">
            <v>41312.737673611111</v>
          </cell>
        </row>
        <row r="1172">
          <cell r="S1172">
            <v>41401.648217592592</v>
          </cell>
        </row>
        <row r="1173">
          <cell r="S1173">
            <v>42297.748067129629</v>
          </cell>
        </row>
        <row r="1174">
          <cell r="S1174">
            <v>42138.506377314814</v>
          </cell>
        </row>
        <row r="1175">
          <cell r="S1175">
            <v>42093.131469907406</v>
          </cell>
        </row>
        <row r="1176">
          <cell r="S1176">
            <v>42486.748414351852</v>
          </cell>
        </row>
        <row r="1177">
          <cell r="S1177">
            <v>42707.926030092596</v>
          </cell>
        </row>
        <row r="1178">
          <cell r="S1178">
            <v>41561.807349537034</v>
          </cell>
        </row>
        <row r="1179">
          <cell r="S1179">
            <v>42062.022118055553</v>
          </cell>
        </row>
        <row r="1180">
          <cell r="S1180">
            <v>41956.853078703702</v>
          </cell>
        </row>
        <row r="1181">
          <cell r="S1181">
            <v>41775.753761574073</v>
          </cell>
        </row>
        <row r="1182">
          <cell r="S1182">
            <v>42059.085752314815</v>
          </cell>
        </row>
        <row r="1183">
          <cell r="S1183">
            <v>42265.817002314812</v>
          </cell>
        </row>
        <row r="1184">
          <cell r="S1184">
            <v>42123.185798611114</v>
          </cell>
        </row>
        <row r="1185">
          <cell r="S1185">
            <v>41079.877442129626</v>
          </cell>
        </row>
        <row r="1186">
          <cell r="S1186">
            <v>42567.004432870366</v>
          </cell>
        </row>
        <row r="1187">
          <cell r="S1187">
            <v>41784.789687500001</v>
          </cell>
        </row>
        <row r="1188">
          <cell r="S1188">
            <v>41682.099189814813</v>
          </cell>
        </row>
        <row r="1189">
          <cell r="S1189">
            <v>41939.810300925928</v>
          </cell>
        </row>
        <row r="1190">
          <cell r="S1190">
            <v>42009.64061342593</v>
          </cell>
        </row>
        <row r="1191">
          <cell r="S1191">
            <v>42043.605578703704</v>
          </cell>
        </row>
        <row r="1192">
          <cell r="S1192">
            <v>41186.306527777779</v>
          </cell>
        </row>
        <row r="1193">
          <cell r="S1193">
            <v>42130.865150462967</v>
          </cell>
        </row>
        <row r="1194">
          <cell r="S1194">
            <v>42072.488182870366</v>
          </cell>
        </row>
        <row r="1195">
          <cell r="S1195">
            <v>42805.032962962956</v>
          </cell>
        </row>
        <row r="1196">
          <cell r="S1196">
            <v>41834.980462962965</v>
          </cell>
        </row>
        <row r="1197">
          <cell r="S1197">
            <v>42269.967835648145</v>
          </cell>
        </row>
        <row r="1198">
          <cell r="S1198">
            <v>42170.447013888886</v>
          </cell>
        </row>
        <row r="1199">
          <cell r="S1199">
            <v>40379.776435185187</v>
          </cell>
        </row>
        <row r="1200">
          <cell r="S1200">
            <v>41964.315532407403</v>
          </cell>
        </row>
        <row r="1201">
          <cell r="S1201">
            <v>42144.769479166673</v>
          </cell>
        </row>
        <row r="1202">
          <cell r="S1202">
            <v>41218.391446759262</v>
          </cell>
        </row>
        <row r="1203">
          <cell r="S1203">
            <v>41760.796423611115</v>
          </cell>
        </row>
        <row r="1204">
          <cell r="S1204">
            <v>42324.96393518518</v>
          </cell>
        </row>
        <row r="1205">
          <cell r="S1205">
            <v>42271.176446759258</v>
          </cell>
        </row>
        <row r="1206">
          <cell r="S1206">
            <v>41583.083981481483</v>
          </cell>
        </row>
        <row r="1207">
          <cell r="S1207">
            <v>42110.153043981481</v>
          </cell>
        </row>
        <row r="1208">
          <cell r="S1208">
            <v>42527.650995370372</v>
          </cell>
        </row>
        <row r="1209">
          <cell r="S1209">
            <v>42249.064722222218</v>
          </cell>
        </row>
        <row r="1210">
          <cell r="S1210">
            <v>40567.694560185184</v>
          </cell>
        </row>
        <row r="1211">
          <cell r="S1211">
            <v>42163.897916666669</v>
          </cell>
        </row>
        <row r="1212">
          <cell r="S1212">
            <v>42292.250787037032</v>
          </cell>
        </row>
        <row r="1213">
          <cell r="S1213">
            <v>41778.766724537039</v>
          </cell>
        </row>
        <row r="1214">
          <cell r="S1214">
            <v>42714.054398148146</v>
          </cell>
        </row>
        <row r="1215">
          <cell r="S1215">
            <v>42318.098217592589</v>
          </cell>
        </row>
        <row r="1216">
          <cell r="S1216">
            <v>41850.400937500002</v>
          </cell>
        </row>
        <row r="1217">
          <cell r="S1217">
            <v>41968.852118055554</v>
          </cell>
        </row>
        <row r="1218">
          <cell r="S1218">
            <v>42163.957326388889</v>
          </cell>
        </row>
        <row r="1219">
          <cell r="S1219">
            <v>42077.666377314818</v>
          </cell>
        </row>
        <row r="1220">
          <cell r="S1220">
            <v>42752.845451388886</v>
          </cell>
        </row>
        <row r="1221">
          <cell r="S1221">
            <v>42660.552465277782</v>
          </cell>
        </row>
        <row r="1222">
          <cell r="S1222">
            <v>42619.635787037041</v>
          </cell>
        </row>
        <row r="1223">
          <cell r="S1223">
            <v>42382.431076388893</v>
          </cell>
        </row>
        <row r="1224">
          <cell r="S1224">
            <v>41885.51798611111</v>
          </cell>
        </row>
        <row r="1225">
          <cell r="S1225">
            <v>40671.879293981481</v>
          </cell>
        </row>
        <row r="1226">
          <cell r="S1226">
            <v>41487.611250000002</v>
          </cell>
        </row>
        <row r="1227">
          <cell r="S1227">
            <v>41507.845451388886</v>
          </cell>
        </row>
        <row r="1228">
          <cell r="S1228">
            <v>42297.432951388888</v>
          </cell>
        </row>
        <row r="1229">
          <cell r="S1229">
            <v>42673.625868055555</v>
          </cell>
        </row>
        <row r="1230">
          <cell r="S1230">
            <v>42213.802199074074</v>
          </cell>
        </row>
        <row r="1231">
          <cell r="S1231">
            <v>42552.315127314811</v>
          </cell>
        </row>
        <row r="1232">
          <cell r="S1232">
            <v>42801.031412037039</v>
          </cell>
        </row>
        <row r="1233">
          <cell r="S1233">
            <v>42636.868518518517</v>
          </cell>
        </row>
        <row r="1234">
          <cell r="S1234">
            <v>42033.314074074078</v>
          </cell>
        </row>
        <row r="1235">
          <cell r="S1235">
            <v>41228.786203703705</v>
          </cell>
        </row>
        <row r="1236">
          <cell r="S1236">
            <v>42691.8512037037</v>
          </cell>
        </row>
        <row r="1237">
          <cell r="S1237">
            <v>41786.640543981484</v>
          </cell>
        </row>
        <row r="1238">
          <cell r="S1238">
            <v>42107.679756944446</v>
          </cell>
        </row>
        <row r="1239">
          <cell r="S1239">
            <v>41854.389780092592</v>
          </cell>
        </row>
        <row r="1240">
          <cell r="S1240">
            <v>41915.747314814813</v>
          </cell>
        </row>
        <row r="1241">
          <cell r="S1241">
            <v>42408.714814814812</v>
          </cell>
        </row>
        <row r="1242">
          <cell r="S1242">
            <v>42387.398472222223</v>
          </cell>
        </row>
        <row r="1243">
          <cell r="S1243">
            <v>41944.83898148148</v>
          </cell>
        </row>
        <row r="1244">
          <cell r="S1244">
            <v>41389.808194444442</v>
          </cell>
        </row>
        <row r="1245">
          <cell r="S1245">
            <v>42192.905694444446</v>
          </cell>
        </row>
        <row r="1246">
          <cell r="S1246">
            <v>42258.646504629629</v>
          </cell>
        </row>
        <row r="1247">
          <cell r="S1247">
            <v>42387.7268287037</v>
          </cell>
        </row>
        <row r="1248">
          <cell r="S1248">
            <v>42097.732418981483</v>
          </cell>
        </row>
        <row r="1249">
          <cell r="S1249">
            <v>42658.690532407403</v>
          </cell>
        </row>
        <row r="1250">
          <cell r="S1250">
            <v>41902.622395833336</v>
          </cell>
        </row>
        <row r="1251">
          <cell r="S1251">
            <v>42337.792511574073</v>
          </cell>
        </row>
        <row r="1252">
          <cell r="S1252">
            <v>41971.002152777779</v>
          </cell>
        </row>
        <row r="1253">
          <cell r="S1253">
            <v>42068.888391203705</v>
          </cell>
        </row>
        <row r="1254">
          <cell r="S1254">
            <v>41802.574282407404</v>
          </cell>
        </row>
        <row r="1255">
          <cell r="S1255">
            <v>42403.971851851849</v>
          </cell>
        </row>
        <row r="1256">
          <cell r="S1256">
            <v>42415.168564814812</v>
          </cell>
        </row>
        <row r="1257">
          <cell r="S1257">
            <v>42223.619456018518</v>
          </cell>
        </row>
        <row r="1258">
          <cell r="S1258">
            <v>41826.871238425927</v>
          </cell>
        </row>
        <row r="1259">
          <cell r="S1259">
            <v>42257.882731481484</v>
          </cell>
        </row>
        <row r="1260">
          <cell r="S1260">
            <v>42037.950937500005</v>
          </cell>
        </row>
        <row r="1261">
          <cell r="S1261">
            <v>42075.979988425926</v>
          </cell>
        </row>
        <row r="1262">
          <cell r="S1262">
            <v>42760.498935185184</v>
          </cell>
        </row>
        <row r="1263">
          <cell r="S1263">
            <v>42359.725243055553</v>
          </cell>
        </row>
        <row r="1264">
          <cell r="S1264">
            <v>42632.443368055552</v>
          </cell>
        </row>
        <row r="1265">
          <cell r="S1265">
            <v>41747.86986111111</v>
          </cell>
        </row>
        <row r="1266">
          <cell r="S1266">
            <v>42196.928668981483</v>
          </cell>
        </row>
        <row r="1267">
          <cell r="S1267">
            <v>41825.485868055555</v>
          </cell>
        </row>
        <row r="1268">
          <cell r="S1268">
            <v>42585.691898148143</v>
          </cell>
        </row>
        <row r="1269">
          <cell r="S1269">
            <v>42244.776666666665</v>
          </cell>
        </row>
        <row r="1270">
          <cell r="S1270">
            <v>41726.712754629632</v>
          </cell>
        </row>
        <row r="1271">
          <cell r="S1271">
            <v>42704.335810185185</v>
          </cell>
        </row>
        <row r="1272">
          <cell r="S1272">
            <v>42615.121921296297</v>
          </cell>
        </row>
        <row r="1273">
          <cell r="S1273">
            <v>42182.062476851846</v>
          </cell>
        </row>
        <row r="1274">
          <cell r="S1274">
            <v>42103.884930555556</v>
          </cell>
        </row>
        <row r="1275">
          <cell r="S1275">
            <v>41888.674826388888</v>
          </cell>
        </row>
        <row r="1276">
          <cell r="S1276">
            <v>42799.260428240741</v>
          </cell>
        </row>
        <row r="1277">
          <cell r="S1277">
            <v>41360.970601851855</v>
          </cell>
        </row>
        <row r="1278">
          <cell r="S1278">
            <v>42037.083564814813</v>
          </cell>
        </row>
        <row r="1279">
          <cell r="S1279">
            <v>42340.701504629629</v>
          </cell>
        </row>
        <row r="1280">
          <cell r="S1280">
            <v>41730.708472222221</v>
          </cell>
        </row>
        <row r="1281">
          <cell r="S1281">
            <v>42037.938206018516</v>
          </cell>
        </row>
        <row r="1282">
          <cell r="S1282">
            <v>42159.224432870367</v>
          </cell>
        </row>
        <row r="1283">
          <cell r="S1283">
            <v>42766.600497685184</v>
          </cell>
        </row>
        <row r="1284">
          <cell r="S1284">
            <v>42732.060277777782</v>
          </cell>
        </row>
        <row r="1285">
          <cell r="S1285">
            <v>42758.975937499999</v>
          </cell>
        </row>
        <row r="1286">
          <cell r="S1286">
            <v>41828.515127314815</v>
          </cell>
        </row>
        <row r="1287">
          <cell r="S1287">
            <v>41802.790347222224</v>
          </cell>
        </row>
        <row r="1288">
          <cell r="S1288">
            <v>41807.701921296299</v>
          </cell>
        </row>
        <row r="1289">
          <cell r="S1289">
            <v>42333.713206018518</v>
          </cell>
        </row>
        <row r="1290">
          <cell r="S1290">
            <v>41932.745046296295</v>
          </cell>
        </row>
        <row r="1291">
          <cell r="S1291">
            <v>40786.187789351854</v>
          </cell>
        </row>
        <row r="1292">
          <cell r="S1292">
            <v>41968.172106481477</v>
          </cell>
        </row>
        <row r="1293">
          <cell r="S1293">
            <v>42216.977812500001</v>
          </cell>
        </row>
        <row r="1294">
          <cell r="S1294">
            <v>42584.123865740738</v>
          </cell>
        </row>
        <row r="1295">
          <cell r="S1295">
            <v>42164.908530092594</v>
          </cell>
        </row>
        <row r="1296">
          <cell r="S1296">
            <v>40332.923842592594</v>
          </cell>
        </row>
        <row r="1297">
          <cell r="S1297">
            <v>40330.755543981482</v>
          </cell>
        </row>
        <row r="1298">
          <cell r="S1298">
            <v>40469.225231481483</v>
          </cell>
        </row>
        <row r="1299">
          <cell r="S1299">
            <v>40933.856921296298</v>
          </cell>
        </row>
        <row r="1300">
          <cell r="S1300">
            <v>42291.46674768519</v>
          </cell>
        </row>
        <row r="1301">
          <cell r="S1301">
            <v>42101.682372685187</v>
          </cell>
        </row>
        <row r="1302">
          <cell r="S1302">
            <v>42261.500243055561</v>
          </cell>
        </row>
        <row r="1303">
          <cell r="S1303">
            <v>42207.58699074074</v>
          </cell>
        </row>
        <row r="1304">
          <cell r="S1304">
            <v>41890.167453703703</v>
          </cell>
        </row>
        <row r="1305">
          <cell r="S1305">
            <v>41355.577291666668</v>
          </cell>
        </row>
        <row r="1306">
          <cell r="S1306">
            <v>40990.909259259257</v>
          </cell>
        </row>
        <row r="1307">
          <cell r="S1307">
            <v>41745.635960648149</v>
          </cell>
        </row>
        <row r="1308">
          <cell r="S1308">
            <v>42400.711967592593</v>
          </cell>
        </row>
        <row r="1309">
          <cell r="S1309">
            <v>41650.015057870369</v>
          </cell>
        </row>
        <row r="1310">
          <cell r="S1310">
            <v>41938.717256944445</v>
          </cell>
        </row>
        <row r="1311">
          <cell r="S1311">
            <v>41378.69976851852</v>
          </cell>
        </row>
        <row r="1312">
          <cell r="S1312">
            <v>41129.942870370374</v>
          </cell>
        </row>
        <row r="1313">
          <cell r="S1313">
            <v>42065.910983796297</v>
          </cell>
        </row>
        <row r="1314">
          <cell r="S1314">
            <v>42447.896875000006</v>
          </cell>
        </row>
        <row r="1315">
          <cell r="S1315">
            <v>42366.982627314821</v>
          </cell>
        </row>
        <row r="1316">
          <cell r="S1316">
            <v>40703.234386574077</v>
          </cell>
        </row>
        <row r="1317">
          <cell r="S1317">
            <v>42753.205625000002</v>
          </cell>
        </row>
        <row r="1318">
          <cell r="S1318">
            <v>42473.007037037038</v>
          </cell>
        </row>
        <row r="1319">
          <cell r="S1319">
            <v>42276.903333333335</v>
          </cell>
        </row>
        <row r="1320">
          <cell r="S1320">
            <v>41975.842523148152</v>
          </cell>
        </row>
        <row r="1321">
          <cell r="S1321">
            <v>42020.854247685187</v>
          </cell>
        </row>
        <row r="1322">
          <cell r="S1322">
            <v>41969.858090277776</v>
          </cell>
        </row>
        <row r="1323">
          <cell r="S1323">
            <v>42585.031782407401</v>
          </cell>
        </row>
        <row r="1324">
          <cell r="S1324">
            <v>42515.061805555553</v>
          </cell>
        </row>
        <row r="1325">
          <cell r="S1325">
            <v>42507.29932870371</v>
          </cell>
        </row>
        <row r="1326">
          <cell r="S1326">
            <v>42636.645358796297</v>
          </cell>
        </row>
        <row r="1327">
          <cell r="S1327">
            <v>42688.711354166662</v>
          </cell>
        </row>
        <row r="1328">
          <cell r="S1328">
            <v>42733.94131944445</v>
          </cell>
        </row>
        <row r="1329">
          <cell r="S1329">
            <v>42019.590173611112</v>
          </cell>
        </row>
        <row r="1330">
          <cell r="S1330">
            <v>40863.060127314813</v>
          </cell>
        </row>
        <row r="1331">
          <cell r="S1331">
            <v>41276.047905092593</v>
          </cell>
        </row>
        <row r="1332">
          <cell r="S1332">
            <v>41502.882928240739</v>
          </cell>
        </row>
        <row r="1333">
          <cell r="S1333">
            <v>42607.226701388892</v>
          </cell>
        </row>
        <row r="1334">
          <cell r="S1334">
            <v>41928.904189814813</v>
          </cell>
        </row>
        <row r="1335">
          <cell r="S1335">
            <v>42061.11583333333</v>
          </cell>
        </row>
        <row r="1336">
          <cell r="S1336">
            <v>42611.933969907404</v>
          </cell>
        </row>
        <row r="1337">
          <cell r="S1337">
            <v>41947.940740740742</v>
          </cell>
        </row>
        <row r="1338">
          <cell r="S1338">
            <v>41955.002488425926</v>
          </cell>
        </row>
        <row r="1339">
          <cell r="S1339">
            <v>42755.627372685187</v>
          </cell>
        </row>
        <row r="1340">
          <cell r="S1340">
            <v>42044.711886574078</v>
          </cell>
        </row>
        <row r="1341">
          <cell r="S1341">
            <v>42324.764004629629</v>
          </cell>
        </row>
        <row r="1342">
          <cell r="S1342">
            <v>41844.874421296299</v>
          </cell>
        </row>
        <row r="1343">
          <cell r="S1343">
            <v>42058.719641203701</v>
          </cell>
        </row>
        <row r="1344">
          <cell r="S1344">
            <v>42678.871331018512</v>
          </cell>
        </row>
        <row r="1345">
          <cell r="S1345">
            <v>41163.011828703704</v>
          </cell>
        </row>
        <row r="1346">
          <cell r="S1346">
            <v>41101.906111111115</v>
          </cell>
        </row>
        <row r="1347">
          <cell r="S1347">
            <v>41813.861388888887</v>
          </cell>
        </row>
        <row r="1348">
          <cell r="S1348">
            <v>42662.752199074079</v>
          </cell>
        </row>
        <row r="1349">
          <cell r="S1349">
            <v>42706.115405092598</v>
          </cell>
        </row>
        <row r="1350">
          <cell r="S1350">
            <v>41918.628240740742</v>
          </cell>
        </row>
        <row r="1351">
          <cell r="S1351">
            <v>42509.724328703705</v>
          </cell>
        </row>
        <row r="1352">
          <cell r="S1352">
            <v>41792.214467592588</v>
          </cell>
        </row>
        <row r="1353">
          <cell r="S1353">
            <v>42027.353738425925</v>
          </cell>
        </row>
        <row r="1354">
          <cell r="S1354">
            <v>42298.34783564815</v>
          </cell>
        </row>
        <row r="1355">
          <cell r="S1355">
            <v>42423.709074074075</v>
          </cell>
        </row>
        <row r="1356">
          <cell r="S1356">
            <v>40933.856967592597</v>
          </cell>
        </row>
        <row r="1357">
          <cell r="S1357">
            <v>42611.613564814819</v>
          </cell>
        </row>
        <row r="1358">
          <cell r="S1358">
            <v>42200.578310185185</v>
          </cell>
        </row>
        <row r="1359">
          <cell r="S1359">
            <v>42704.95177083333</v>
          </cell>
        </row>
        <row r="1360">
          <cell r="S1360">
            <v>42130.491620370376</v>
          </cell>
        </row>
        <row r="1361">
          <cell r="S1361">
            <v>42553.681979166664</v>
          </cell>
        </row>
        <row r="1362">
          <cell r="S1362">
            <v>42640.917939814812</v>
          </cell>
        </row>
        <row r="1363">
          <cell r="S1363">
            <v>42074.060671296291</v>
          </cell>
        </row>
        <row r="1364">
          <cell r="S1364">
            <v>42391.35019675926</v>
          </cell>
        </row>
        <row r="1365">
          <cell r="S1365">
            <v>42554.917488425926</v>
          </cell>
        </row>
        <row r="1366">
          <cell r="S1366">
            <v>41555.041701388887</v>
          </cell>
        </row>
        <row r="1367">
          <cell r="S1367">
            <v>42121.367002314815</v>
          </cell>
        </row>
        <row r="1368">
          <cell r="S1368">
            <v>42017.927418981482</v>
          </cell>
        </row>
        <row r="1369">
          <cell r="S1369">
            <v>41799.524259259262</v>
          </cell>
        </row>
        <row r="1370">
          <cell r="S1370">
            <v>41054.847777777781</v>
          </cell>
        </row>
        <row r="1371">
          <cell r="S1371">
            <v>41053.80846064815</v>
          </cell>
        </row>
        <row r="1372">
          <cell r="S1372">
            <v>41194.715520833335</v>
          </cell>
        </row>
        <row r="1373">
          <cell r="S1373">
            <v>41164.859502314815</v>
          </cell>
        </row>
        <row r="1374">
          <cell r="S1374">
            <v>40896.883750000001</v>
          </cell>
        </row>
        <row r="1375">
          <cell r="S1375">
            <v>41175.05972222222</v>
          </cell>
        </row>
        <row r="1376">
          <cell r="S1376">
            <v>42802.046817129631</v>
          </cell>
        </row>
        <row r="1377">
          <cell r="S1377">
            <v>42791.669837962967</v>
          </cell>
        </row>
        <row r="1378">
          <cell r="S1378">
            <v>41852.646226851852</v>
          </cell>
        </row>
        <row r="1379">
          <cell r="S1379">
            <v>42129.82540509259</v>
          </cell>
        </row>
        <row r="1380">
          <cell r="S1380">
            <v>42471.052152777775</v>
          </cell>
        </row>
        <row r="1381">
          <cell r="S1381">
            <v>42614.675625000003</v>
          </cell>
        </row>
        <row r="1382">
          <cell r="S1382">
            <v>42052.7815162037</v>
          </cell>
        </row>
        <row r="1383">
          <cell r="S1383">
            <v>42068.65552083333</v>
          </cell>
        </row>
        <row r="1384">
          <cell r="S1384">
            <v>42689.56931712963</v>
          </cell>
        </row>
        <row r="1385">
          <cell r="S1385">
            <v>41988.964062500003</v>
          </cell>
        </row>
        <row r="1386">
          <cell r="S1386">
            <v>40564.994837962964</v>
          </cell>
        </row>
        <row r="1387">
          <cell r="S1387">
            <v>42709.002881944441</v>
          </cell>
        </row>
        <row r="1388">
          <cell r="S1388">
            <v>42528.899398148147</v>
          </cell>
        </row>
        <row r="1389">
          <cell r="S1389">
            <v>40335.798078703701</v>
          </cell>
        </row>
        <row r="1390">
          <cell r="S1390">
            <v>42270.875706018516</v>
          </cell>
        </row>
        <row r="1391">
          <cell r="S1391">
            <v>41313.985046296293</v>
          </cell>
        </row>
        <row r="1392">
          <cell r="S1392">
            <v>42548.269861111112</v>
          </cell>
        </row>
        <row r="1393">
          <cell r="S1393">
            <v>41871.845601851855</v>
          </cell>
        </row>
        <row r="1394">
          <cell r="S1394">
            <v>41148.194641203707</v>
          </cell>
        </row>
        <row r="1395">
          <cell r="S1395">
            <v>41742.780509259261</v>
          </cell>
        </row>
        <row r="1396">
          <cell r="S1396">
            <v>40347.837800925925</v>
          </cell>
        </row>
        <row r="1397">
          <cell r="S1397">
            <v>41312.88077546296</v>
          </cell>
        </row>
        <row r="1398">
          <cell r="S1398">
            <v>41578.210104166668</v>
          </cell>
        </row>
        <row r="1399">
          <cell r="S1399">
            <v>42331.708032407405</v>
          </cell>
        </row>
        <row r="1400">
          <cell r="S1400">
            <v>41387.171805555554</v>
          </cell>
        </row>
        <row r="1401">
          <cell r="S1401">
            <v>42115.071504629625</v>
          </cell>
        </row>
        <row r="1402">
          <cell r="S1402">
            <v>42150.71056712963</v>
          </cell>
        </row>
        <row r="1403">
          <cell r="S1403">
            <v>41018.711863425924</v>
          </cell>
        </row>
        <row r="1404">
          <cell r="S1404">
            <v>42380.690289351856</v>
          </cell>
        </row>
        <row r="1405">
          <cell r="S1405">
            <v>42425.757986111115</v>
          </cell>
        </row>
        <row r="1406">
          <cell r="S1406">
            <v>42644.667534722219</v>
          </cell>
        </row>
        <row r="1407">
          <cell r="S1407">
            <v>41569.575613425928</v>
          </cell>
        </row>
        <row r="1408">
          <cell r="S1408">
            <v>42139.781678240746</v>
          </cell>
        </row>
        <row r="1409">
          <cell r="S1409">
            <v>42327.825289351851</v>
          </cell>
        </row>
        <row r="1410">
          <cell r="S1410">
            <v>42130.78361111111</v>
          </cell>
        </row>
        <row r="1411">
          <cell r="S1411">
            <v>42592.836076388892</v>
          </cell>
        </row>
        <row r="1412">
          <cell r="S1412">
            <v>42027.056793981479</v>
          </cell>
        </row>
        <row r="1413">
          <cell r="S1413">
            <v>42397.89980324074</v>
          </cell>
        </row>
        <row r="1414">
          <cell r="S1414">
            <v>42265.818622685183</v>
          </cell>
        </row>
        <row r="1415">
          <cell r="S1415">
            <v>41943.142534722225</v>
          </cell>
        </row>
        <row r="1416">
          <cell r="S1416">
            <v>42779.908449074079</v>
          </cell>
        </row>
        <row r="1417">
          <cell r="S1417">
            <v>42498.899398148147</v>
          </cell>
        </row>
        <row r="1418">
          <cell r="S1418">
            <v>41977.902222222227</v>
          </cell>
        </row>
        <row r="1419">
          <cell r="S1419">
            <v>42594.524756944447</v>
          </cell>
        </row>
        <row r="1420">
          <cell r="S1420">
            <v>42440.650335648148</v>
          </cell>
        </row>
        <row r="1421">
          <cell r="S1421">
            <v>42584.666597222225</v>
          </cell>
        </row>
        <row r="1422">
          <cell r="S1422">
            <v>42487.825752314813</v>
          </cell>
        </row>
        <row r="1423">
          <cell r="S1423">
            <v>42060.00980324074</v>
          </cell>
        </row>
        <row r="1424">
          <cell r="S1424">
            <v>42140.173252314817</v>
          </cell>
        </row>
        <row r="1425">
          <cell r="S1425">
            <v>42089.84520833334</v>
          </cell>
        </row>
        <row r="1426">
          <cell r="S1426">
            <v>41982.143171296295</v>
          </cell>
        </row>
        <row r="1427">
          <cell r="S1427">
            <v>42235.764340277776</v>
          </cell>
        </row>
        <row r="1428">
          <cell r="S1428">
            <v>42344.884143518517</v>
          </cell>
        </row>
        <row r="1429">
          <cell r="S1429">
            <v>42800.801817129628</v>
          </cell>
        </row>
        <row r="1430">
          <cell r="S1430">
            <v>42255.333252314813</v>
          </cell>
        </row>
        <row r="1431">
          <cell r="S1431">
            <v>42198.676655092597</v>
          </cell>
        </row>
        <row r="1432">
          <cell r="S1432">
            <v>42068.799039351856</v>
          </cell>
        </row>
        <row r="1433">
          <cell r="S1433">
            <v>41863.636006944449</v>
          </cell>
        </row>
        <row r="1434">
          <cell r="S1434">
            <v>41620.90047453704</v>
          </cell>
        </row>
        <row r="1435">
          <cell r="S1435">
            <v>42176.419039351851</v>
          </cell>
        </row>
        <row r="1436">
          <cell r="S1436">
            <v>42158.065694444449</v>
          </cell>
        </row>
        <row r="1437">
          <cell r="S1437">
            <v>42028.496562500004</v>
          </cell>
        </row>
        <row r="1438">
          <cell r="S1438">
            <v>42250.598217592589</v>
          </cell>
        </row>
        <row r="1439">
          <cell r="S1439">
            <v>41974.738576388889</v>
          </cell>
        </row>
        <row r="1440">
          <cell r="S1440">
            <v>42370.90320601852</v>
          </cell>
        </row>
        <row r="1441">
          <cell r="S1441">
            <v>42415.883425925931</v>
          </cell>
        </row>
        <row r="1442">
          <cell r="S1442">
            <v>42515.078217592592</v>
          </cell>
        </row>
        <row r="1443">
          <cell r="S1443">
            <v>41828.922905092593</v>
          </cell>
        </row>
        <row r="1444">
          <cell r="S1444">
            <v>42101.584074074075</v>
          </cell>
        </row>
        <row r="1445">
          <cell r="S1445">
            <v>42132.9143287037</v>
          </cell>
        </row>
        <row r="1446">
          <cell r="S1446">
            <v>42498.008391203708</v>
          </cell>
        </row>
        <row r="1447">
          <cell r="S1447">
            <v>42157.470185185186</v>
          </cell>
        </row>
        <row r="1448">
          <cell r="S1448">
            <v>42233.738564814819</v>
          </cell>
        </row>
        <row r="1449">
          <cell r="S1449">
            <v>42654.973703703698</v>
          </cell>
        </row>
        <row r="1450">
          <cell r="S1450">
            <v>42341.57430555555</v>
          </cell>
        </row>
        <row r="1451">
          <cell r="S1451">
            <v>42775.733715277776</v>
          </cell>
        </row>
        <row r="1452">
          <cell r="S1452">
            <v>42146.836215277777</v>
          </cell>
        </row>
        <row r="1453">
          <cell r="S1453">
            <v>42564.95380787037</v>
          </cell>
        </row>
        <row r="1454">
          <cell r="S1454">
            <v>41862.761724537035</v>
          </cell>
        </row>
        <row r="1455">
          <cell r="S1455">
            <v>42248.535787037035</v>
          </cell>
        </row>
        <row r="1456">
          <cell r="S1456">
            <v>42690.733437499999</v>
          </cell>
        </row>
        <row r="1457">
          <cell r="S1457">
            <v>42226.651886574073</v>
          </cell>
        </row>
        <row r="1458">
          <cell r="S1458">
            <v>42629.503483796296</v>
          </cell>
        </row>
        <row r="1459">
          <cell r="S1459">
            <v>42496.447071759263</v>
          </cell>
        </row>
        <row r="1460">
          <cell r="S1460">
            <v>42060.04550925926</v>
          </cell>
        </row>
        <row r="1461">
          <cell r="S1461">
            <v>42808.640231481477</v>
          </cell>
        </row>
        <row r="1462">
          <cell r="S1462">
            <v>42802.718784722223</v>
          </cell>
        </row>
        <row r="1463">
          <cell r="S1463">
            <v>42796.538275462968</v>
          </cell>
        </row>
        <row r="1464">
          <cell r="S1464">
            <v>41878.878379629627</v>
          </cell>
        </row>
        <row r="1465">
          <cell r="S1465">
            <v>42018.94049768518</v>
          </cell>
        </row>
        <row r="1466">
          <cell r="S1466">
            <v>42009.493263888886</v>
          </cell>
        </row>
        <row r="1467">
          <cell r="S1467">
            <v>41871.755694444444</v>
          </cell>
        </row>
        <row r="1468">
          <cell r="S1468">
            <v>42230.472222222219</v>
          </cell>
        </row>
        <row r="1469">
          <cell r="S1469">
            <v>42144.573807870373</v>
          </cell>
        </row>
        <row r="1470">
          <cell r="S1470">
            <v>42284.500104166669</v>
          </cell>
        </row>
        <row r="1471">
          <cell r="S1471">
            <v>42505.774479166663</v>
          </cell>
        </row>
        <row r="1472">
          <cell r="S1472">
            <v>42239.957962962959</v>
          </cell>
        </row>
        <row r="1473">
          <cell r="S1473">
            <v>41932.311099537037</v>
          </cell>
        </row>
        <row r="1474">
          <cell r="S1474">
            <v>42494.563449074078</v>
          </cell>
        </row>
        <row r="1475">
          <cell r="S1475">
            <v>41834.953865740739</v>
          </cell>
        </row>
        <row r="1476">
          <cell r="S1476">
            <v>41791.492777777778</v>
          </cell>
        </row>
        <row r="1477">
          <cell r="S1477">
            <v>42037.791238425925</v>
          </cell>
        </row>
        <row r="1478">
          <cell r="S1478">
            <v>41800.380428240744</v>
          </cell>
        </row>
        <row r="1479">
          <cell r="S1479">
            <v>42626.7503125</v>
          </cell>
        </row>
        <row r="1480">
          <cell r="S1480">
            <v>42612.918807870374</v>
          </cell>
        </row>
        <row r="1481">
          <cell r="S1481">
            <v>42605.765381944439</v>
          </cell>
        </row>
        <row r="1482">
          <cell r="S1482">
            <v>41989.24754629629</v>
          </cell>
        </row>
        <row r="1483">
          <cell r="S1483">
            <v>42491.92288194444</v>
          </cell>
        </row>
        <row r="1484">
          <cell r="S1484">
            <v>41880.76357638889</v>
          </cell>
        </row>
        <row r="1485">
          <cell r="S1485">
            <v>42561.783877314811</v>
          </cell>
        </row>
        <row r="1486">
          <cell r="S1486">
            <v>42140.421319444446</v>
          </cell>
        </row>
        <row r="1487">
          <cell r="S1487">
            <v>42118.556331018524</v>
          </cell>
        </row>
        <row r="1488">
          <cell r="S1488">
            <v>41788.167187500003</v>
          </cell>
        </row>
        <row r="1489">
          <cell r="S1489">
            <v>42410.93105324074</v>
          </cell>
        </row>
        <row r="1490">
          <cell r="S1490">
            <v>41780.785729166666</v>
          </cell>
        </row>
        <row r="1491">
          <cell r="S1491">
            <v>42065.190694444449</v>
          </cell>
        </row>
        <row r="1492">
          <cell r="S1492">
            <v>41793.17219907407</v>
          </cell>
        </row>
        <row r="1493">
          <cell r="S1493">
            <v>42065.791574074072</v>
          </cell>
        </row>
        <row r="1494">
          <cell r="S1494">
            <v>41954.228032407409</v>
          </cell>
        </row>
        <row r="1495">
          <cell r="S1495">
            <v>41843.775011574071</v>
          </cell>
        </row>
        <row r="1496">
          <cell r="S1496">
            <v>42095.229166666672</v>
          </cell>
        </row>
        <row r="1497">
          <cell r="S1497">
            <v>42308.211215277777</v>
          </cell>
        </row>
        <row r="1498">
          <cell r="S1498">
            <v>42433.338749999995</v>
          </cell>
        </row>
        <row r="1499">
          <cell r="S1499">
            <v>42016.120613425926</v>
          </cell>
        </row>
        <row r="1500">
          <cell r="S1500">
            <v>42296.154131944444</v>
          </cell>
        </row>
        <row r="1501">
          <cell r="S1501">
            <v>42289.94049768518</v>
          </cell>
        </row>
        <row r="1502">
          <cell r="S1502">
            <v>41856.672152777777</v>
          </cell>
        </row>
        <row r="1503">
          <cell r="S1503">
            <v>41903.882951388885</v>
          </cell>
        </row>
        <row r="1504">
          <cell r="S1504">
            <v>41995.084074074075</v>
          </cell>
        </row>
        <row r="1505">
          <cell r="S1505">
            <v>41866.640648148146</v>
          </cell>
        </row>
        <row r="1506">
          <cell r="S1506">
            <v>41779.695092592592</v>
          </cell>
        </row>
        <row r="1507">
          <cell r="S1507">
            <v>42344.824502314819</v>
          </cell>
        </row>
        <row r="1508">
          <cell r="S1508">
            <v>42325.684189814812</v>
          </cell>
        </row>
        <row r="1509">
          <cell r="S1509">
            <v>41450.681574074071</v>
          </cell>
        </row>
        <row r="1510">
          <cell r="S1510">
            <v>41870.87467592593</v>
          </cell>
        </row>
        <row r="1511">
          <cell r="S1511">
            <v>41785.452534722222</v>
          </cell>
        </row>
        <row r="1512">
          <cell r="S1512">
            <v>42234.624895833331</v>
          </cell>
        </row>
        <row r="1513">
          <cell r="S1513">
            <v>41766.617291666669</v>
          </cell>
        </row>
        <row r="1514">
          <cell r="S1514">
            <v>41837.210543981484</v>
          </cell>
        </row>
        <row r="1515">
          <cell r="S1515">
            <v>42499.731701388882</v>
          </cell>
        </row>
        <row r="1516">
          <cell r="S1516">
            <v>42538.742893518516</v>
          </cell>
        </row>
        <row r="1517">
          <cell r="S1517">
            <v>41310.969270833331</v>
          </cell>
        </row>
        <row r="1518">
          <cell r="S1518">
            <v>41620.87667824074</v>
          </cell>
        </row>
        <row r="1519">
          <cell r="S1519">
            <v>40646.014456018522</v>
          </cell>
        </row>
        <row r="1520">
          <cell r="S1520">
            <v>42654.525775462964</v>
          </cell>
        </row>
        <row r="1521">
          <cell r="S1521">
            <v>42254.264687499999</v>
          </cell>
        </row>
        <row r="1522">
          <cell r="S1522">
            <v>41836.190937499996</v>
          </cell>
        </row>
        <row r="1523">
          <cell r="S1523">
            <v>41778.637245370373</v>
          </cell>
        </row>
        <row r="1524">
          <cell r="S1524">
            <v>41776.063136574077</v>
          </cell>
        </row>
        <row r="1525">
          <cell r="S1525">
            <v>41787.681527777779</v>
          </cell>
        </row>
        <row r="1526">
          <cell r="S1526">
            <v>42093.181944444441</v>
          </cell>
        </row>
        <row r="1527">
          <cell r="S1527">
            <v>42267.746782407412</v>
          </cell>
        </row>
        <row r="1528">
          <cell r="S1528">
            <v>41809.754016203704</v>
          </cell>
        </row>
        <row r="1529">
          <cell r="S1529">
            <v>42516.047071759262</v>
          </cell>
        </row>
        <row r="1530">
          <cell r="S1530">
            <v>42052.93850694444</v>
          </cell>
        </row>
        <row r="1531">
          <cell r="S1531">
            <v>42283.3909375</v>
          </cell>
        </row>
        <row r="1532">
          <cell r="S1532">
            <v>42631.769513888896</v>
          </cell>
        </row>
        <row r="1533">
          <cell r="S1533">
            <v>42182.008402777778</v>
          </cell>
        </row>
        <row r="1534">
          <cell r="S1534">
            <v>42303.878414351857</v>
          </cell>
        </row>
        <row r="1535">
          <cell r="S1535">
            <v>41841.682314814818</v>
          </cell>
        </row>
        <row r="1536">
          <cell r="S1536">
            <v>42529.979108796295</v>
          </cell>
        </row>
        <row r="1537">
          <cell r="S1537">
            <v>42278.662037037036</v>
          </cell>
        </row>
        <row r="1538">
          <cell r="S1538">
            <v>41889.004317129627</v>
          </cell>
        </row>
        <row r="1539">
          <cell r="S1539">
            <v>41782.741701388892</v>
          </cell>
        </row>
        <row r="1540">
          <cell r="S1540">
            <v>42786.000023148154</v>
          </cell>
        </row>
        <row r="1541">
          <cell r="S1541">
            <v>42292.435532407413</v>
          </cell>
        </row>
        <row r="1542">
          <cell r="S1542">
            <v>42011.551180555558</v>
          </cell>
        </row>
        <row r="1543">
          <cell r="S1543">
            <v>41800.959490740745</v>
          </cell>
        </row>
        <row r="1544">
          <cell r="S1544">
            <v>42262.416643518518</v>
          </cell>
        </row>
        <row r="1545">
          <cell r="S1545">
            <v>42573.327986111108</v>
          </cell>
        </row>
        <row r="1546">
          <cell r="S1546">
            <v>41736.004502314812</v>
          </cell>
        </row>
        <row r="1547">
          <cell r="S1547">
            <v>42293.922986111109</v>
          </cell>
        </row>
        <row r="1548">
          <cell r="S1548">
            <v>42697.082673611112</v>
          </cell>
        </row>
        <row r="1549">
          <cell r="S1549">
            <v>42419.246168981481</v>
          </cell>
        </row>
        <row r="1550">
          <cell r="S1550">
            <v>40255.744629629626</v>
          </cell>
        </row>
        <row r="1551">
          <cell r="S1551">
            <v>41547.694456018515</v>
          </cell>
        </row>
        <row r="1552">
          <cell r="S1552">
            <v>42086.811400462961</v>
          </cell>
        </row>
        <row r="1553">
          <cell r="S1553">
            <v>42613.841261574074</v>
          </cell>
        </row>
        <row r="1554">
          <cell r="S1554">
            <v>41342.845567129632</v>
          </cell>
        </row>
        <row r="1555">
          <cell r="S1555">
            <v>42109.894942129627</v>
          </cell>
        </row>
        <row r="1556">
          <cell r="S1556">
            <v>41829.889027777775</v>
          </cell>
        </row>
        <row r="1557">
          <cell r="S1557">
            <v>41600.538657407407</v>
          </cell>
        </row>
        <row r="1558">
          <cell r="S1558">
            <v>42496.968935185185</v>
          </cell>
        </row>
        <row r="1559">
          <cell r="S1559">
            <v>42177.007071759261</v>
          </cell>
        </row>
        <row r="1560">
          <cell r="S1560">
            <v>42184.626250000001</v>
          </cell>
        </row>
        <row r="1561">
          <cell r="S1561">
            <v>42101.737442129626</v>
          </cell>
        </row>
        <row r="1562">
          <cell r="S1562">
            <v>41759.542534722219</v>
          </cell>
        </row>
        <row r="1563">
          <cell r="S1563">
            <v>42102.164583333331</v>
          </cell>
        </row>
        <row r="1564">
          <cell r="S1564">
            <v>41671.936863425923</v>
          </cell>
        </row>
        <row r="1565">
          <cell r="S1565">
            <v>42067.876770833333</v>
          </cell>
        </row>
        <row r="1566">
          <cell r="S1566">
            <v>41724.881099537037</v>
          </cell>
        </row>
        <row r="1567">
          <cell r="S1567">
            <v>41846.34579861111</v>
          </cell>
        </row>
        <row r="1568">
          <cell r="S1568">
            <v>40936.678506944445</v>
          </cell>
        </row>
        <row r="1569">
          <cell r="S1569">
            <v>42704.187118055561</v>
          </cell>
        </row>
        <row r="1570">
          <cell r="S1570">
            <v>42110.326423611114</v>
          </cell>
        </row>
        <row r="1571">
          <cell r="S1571">
            <v>42740.837152777778</v>
          </cell>
        </row>
        <row r="1572">
          <cell r="S1572">
            <v>41778.548055555555</v>
          </cell>
        </row>
        <row r="1573">
          <cell r="S1573">
            <v>41893.324884259258</v>
          </cell>
        </row>
        <row r="1574">
          <cell r="S1574">
            <v>42621.389340277776</v>
          </cell>
        </row>
        <row r="1575">
          <cell r="S1575">
            <v>42323.964976851858</v>
          </cell>
        </row>
        <row r="1576">
          <cell r="S1576">
            <v>42681.35157407407</v>
          </cell>
        </row>
        <row r="1577">
          <cell r="S1577">
            <v>42359.868611111116</v>
          </cell>
        </row>
        <row r="1578">
          <cell r="S1578">
            <v>41807.571840277778</v>
          </cell>
        </row>
        <row r="1579">
          <cell r="S1579">
            <v>41484.664247685185</v>
          </cell>
        </row>
        <row r="1580">
          <cell r="S1580">
            <v>41794.072337962964</v>
          </cell>
        </row>
        <row r="1581">
          <cell r="S1581">
            <v>42149.548888888887</v>
          </cell>
        </row>
        <row r="1582">
          <cell r="S1582">
            <v>42067.62431712963</v>
          </cell>
        </row>
        <row r="1583">
          <cell r="S1583">
            <v>42052.83530092593</v>
          </cell>
        </row>
        <row r="1584">
          <cell r="S1584">
            <v>42248.632199074069</v>
          </cell>
        </row>
        <row r="1585">
          <cell r="S1585">
            <v>42096.686400462961</v>
          </cell>
        </row>
        <row r="1586">
          <cell r="S1586">
            <v>40588.526412037041</v>
          </cell>
        </row>
        <row r="1587">
          <cell r="S1587">
            <v>41348.877685185187</v>
          </cell>
        </row>
        <row r="1588">
          <cell r="S1588">
            <v>41394.842442129629</v>
          </cell>
        </row>
        <row r="1589">
          <cell r="S1589">
            <v>42649.742210648154</v>
          </cell>
        </row>
        <row r="1590">
          <cell r="S1590">
            <v>42345.860150462962</v>
          </cell>
        </row>
        <row r="1591">
          <cell r="S1591">
            <v>42045.957314814819</v>
          </cell>
        </row>
        <row r="1592">
          <cell r="S1592">
            <v>40736.115011574075</v>
          </cell>
        </row>
        <row r="1593">
          <cell r="S1593">
            <v>40763.691423611112</v>
          </cell>
        </row>
        <row r="1594">
          <cell r="S1594">
            <v>40567.825543981482</v>
          </cell>
        </row>
        <row r="1595">
          <cell r="S1595">
            <v>41842.031597222223</v>
          </cell>
        </row>
        <row r="1596">
          <cell r="S1596">
            <v>40431.127650462964</v>
          </cell>
        </row>
        <row r="1597">
          <cell r="S1597">
            <v>42218.872986111113</v>
          </cell>
        </row>
        <row r="1598">
          <cell r="S1598">
            <v>41836.847615740742</v>
          </cell>
        </row>
        <row r="1599">
          <cell r="S1599">
            <v>41577.045428240745</v>
          </cell>
        </row>
        <row r="1600">
          <cell r="S1600">
            <v>41975.347523148142</v>
          </cell>
        </row>
        <row r="1601">
          <cell r="S1601">
            <v>42143.714178240742</v>
          </cell>
        </row>
        <row r="1602">
          <cell r="S1602">
            <v>41409.040011574078</v>
          </cell>
        </row>
        <row r="1603">
          <cell r="S1603">
            <v>41370.800185185188</v>
          </cell>
        </row>
        <row r="1604">
          <cell r="S1604">
            <v>42433.688900462963</v>
          </cell>
        </row>
        <row r="1605">
          <cell r="S1605">
            <v>41806.637337962966</v>
          </cell>
        </row>
        <row r="1606">
          <cell r="S1606">
            <v>40536.111550925925</v>
          </cell>
        </row>
        <row r="1607">
          <cell r="S1607">
            <v>40845.050879629627</v>
          </cell>
        </row>
        <row r="1608">
          <cell r="S1608">
            <v>41579.847997685189</v>
          </cell>
        </row>
        <row r="1609">
          <cell r="S1609">
            <v>40848.198333333334</v>
          </cell>
        </row>
        <row r="1610">
          <cell r="S1610">
            <v>40845.14975694444</v>
          </cell>
        </row>
        <row r="1611">
          <cell r="S1611">
            <v>42783.815289351856</v>
          </cell>
        </row>
        <row r="1612">
          <cell r="S1612">
            <v>41956.250034722223</v>
          </cell>
        </row>
        <row r="1613">
          <cell r="S1613">
            <v>40555.325937499998</v>
          </cell>
        </row>
        <row r="1614">
          <cell r="S1614">
            <v>42164.615856481483</v>
          </cell>
        </row>
        <row r="1615">
          <cell r="S1615">
            <v>41773.008738425924</v>
          </cell>
        </row>
        <row r="1616">
          <cell r="S1616">
            <v>41424.27107638889</v>
          </cell>
        </row>
        <row r="1617">
          <cell r="S1617">
            <v>41604.022418981483</v>
          </cell>
        </row>
        <row r="1618">
          <cell r="S1618">
            <v>41299.381423611114</v>
          </cell>
        </row>
        <row r="1619">
          <cell r="S1619">
            <v>41591.964537037034</v>
          </cell>
        </row>
        <row r="1620">
          <cell r="S1620">
            <v>42296.631331018521</v>
          </cell>
        </row>
        <row r="1621">
          <cell r="S1621">
            <v>41839.005671296298</v>
          </cell>
        </row>
        <row r="1622">
          <cell r="S1622">
            <v>42096.918240740735</v>
          </cell>
        </row>
        <row r="1623">
          <cell r="S1623">
            <v>42655.736956018518</v>
          </cell>
        </row>
        <row r="1624">
          <cell r="S1624">
            <v>42031.965138888889</v>
          </cell>
        </row>
        <row r="1625">
          <cell r="S1625">
            <v>41257.950381944444</v>
          </cell>
        </row>
        <row r="1626">
          <cell r="S1626">
            <v>41058.844571759262</v>
          </cell>
        </row>
        <row r="1627">
          <cell r="S1627">
            <v>41829.592002314814</v>
          </cell>
        </row>
        <row r="1628">
          <cell r="S1628">
            <v>42184.874675925923</v>
          </cell>
        </row>
        <row r="1629">
          <cell r="S1629">
            <v>42767.801712962959</v>
          </cell>
        </row>
        <row r="1630">
          <cell r="S1630">
            <v>41144.42155092593</v>
          </cell>
        </row>
        <row r="1631">
          <cell r="S1631">
            <v>41805.895254629628</v>
          </cell>
        </row>
        <row r="1632">
          <cell r="S1632">
            <v>41787.898240740738</v>
          </cell>
        </row>
        <row r="1633">
          <cell r="S1633">
            <v>41391.782905092594</v>
          </cell>
        </row>
        <row r="1634">
          <cell r="S1634">
            <v>41722.666354166664</v>
          </cell>
        </row>
        <row r="1635">
          <cell r="S1635">
            <v>41911.657430555555</v>
          </cell>
        </row>
        <row r="1636">
          <cell r="S1636">
            <v>41044.988055555557</v>
          </cell>
        </row>
        <row r="1637">
          <cell r="S1637">
            <v>41537.869143518517</v>
          </cell>
        </row>
        <row r="1638">
          <cell r="S1638">
            <v>41798.94027777778</v>
          </cell>
        </row>
        <row r="1639">
          <cell r="S1639">
            <v>42108.692060185189</v>
          </cell>
        </row>
        <row r="1640">
          <cell r="S1640">
            <v>41858.007071759261</v>
          </cell>
        </row>
        <row r="1641">
          <cell r="S1641">
            <v>41754.564328703702</v>
          </cell>
        </row>
        <row r="1642">
          <cell r="S1642">
            <v>41845.809166666666</v>
          </cell>
        </row>
        <row r="1643">
          <cell r="S1643">
            <v>41941.683865740742</v>
          </cell>
        </row>
        <row r="1644">
          <cell r="S1644">
            <v>41957.756840277783</v>
          </cell>
        </row>
        <row r="1645">
          <cell r="S1645">
            <v>42226.938414351855</v>
          </cell>
        </row>
        <row r="1646">
          <cell r="S1646">
            <v>41591.737974537034</v>
          </cell>
        </row>
        <row r="1647">
          <cell r="S1647">
            <v>42095.374675925923</v>
          </cell>
        </row>
        <row r="1648">
          <cell r="S1648">
            <v>42262.096782407403</v>
          </cell>
        </row>
        <row r="1649">
          <cell r="S1649">
            <v>42137.395798611105</v>
          </cell>
        </row>
        <row r="1650">
          <cell r="S1650">
            <v>42041.714178240742</v>
          </cell>
        </row>
        <row r="1651">
          <cell r="S1651">
            <v>42549.665717592594</v>
          </cell>
        </row>
        <row r="1652">
          <cell r="S1652">
            <v>42059.701319444444</v>
          </cell>
        </row>
        <row r="1653">
          <cell r="S1653">
            <v>42053.732627314821</v>
          </cell>
        </row>
        <row r="1654">
          <cell r="S1654">
            <v>42064.220069444447</v>
          </cell>
        </row>
        <row r="1655">
          <cell r="S1655">
            <v>41814.367800925924</v>
          </cell>
        </row>
        <row r="1656">
          <cell r="S1656">
            <v>42527.00953703704</v>
          </cell>
        </row>
        <row r="1657">
          <cell r="S1657">
            <v>41977.004976851851</v>
          </cell>
        </row>
        <row r="1658">
          <cell r="S1658">
            <v>41939.8122337963</v>
          </cell>
        </row>
        <row r="1659">
          <cell r="S1659">
            <v>42228.151701388888</v>
          </cell>
        </row>
        <row r="1660">
          <cell r="S1660">
            <v>42437.64534722222</v>
          </cell>
        </row>
        <row r="1661">
          <cell r="S1661">
            <v>42144.231527777782</v>
          </cell>
        </row>
        <row r="1662">
          <cell r="S1662">
            <v>42343.998043981483</v>
          </cell>
        </row>
        <row r="1663">
          <cell r="S1663">
            <v>42464.958912037036</v>
          </cell>
        </row>
        <row r="1664">
          <cell r="S1664">
            <v>41862.803078703706</v>
          </cell>
        </row>
        <row r="1665">
          <cell r="S1665">
            <v>42082.802812499998</v>
          </cell>
        </row>
        <row r="1666">
          <cell r="S1666">
            <v>41192.754942129628</v>
          </cell>
        </row>
        <row r="1667">
          <cell r="S1667">
            <v>41851.771354166667</v>
          </cell>
        </row>
        <row r="1668">
          <cell r="S1668">
            <v>41583.135405092595</v>
          </cell>
        </row>
        <row r="1669">
          <cell r="S1669">
            <v>41905.034108796295</v>
          </cell>
        </row>
        <row r="1670">
          <cell r="S1670">
            <v>40635.982488425929</v>
          </cell>
        </row>
        <row r="1671">
          <cell r="S1671">
            <v>42047.762407407412</v>
          </cell>
        </row>
        <row r="1672">
          <cell r="S1672">
            <v>40948.630196759259</v>
          </cell>
        </row>
        <row r="1673">
          <cell r="S1673">
            <v>42415.803159722222</v>
          </cell>
        </row>
        <row r="1674">
          <cell r="S1674">
            <v>41078.91201388889</v>
          </cell>
        </row>
        <row r="1675">
          <cell r="S1675">
            <v>42078.793124999997</v>
          </cell>
        </row>
        <row r="1676">
          <cell r="S1676">
            <v>41041.167627314811</v>
          </cell>
        </row>
        <row r="1677">
          <cell r="S1677">
            <v>42380.696342592593</v>
          </cell>
        </row>
        <row r="1678">
          <cell r="S1678">
            <v>42503.353506944448</v>
          </cell>
        </row>
        <row r="1679">
          <cell r="S1679">
            <v>42178.614571759259</v>
          </cell>
        </row>
        <row r="1680">
          <cell r="S1680">
            <v>41946.232175925928</v>
          </cell>
        </row>
        <row r="1681">
          <cell r="S1681">
            <v>42545.705266203702</v>
          </cell>
        </row>
        <row r="1682">
          <cell r="S1682">
            <v>40731.837465277778</v>
          </cell>
        </row>
        <row r="1683">
          <cell r="S1683">
            <v>41557.780624999999</v>
          </cell>
        </row>
        <row r="1684">
          <cell r="S1684">
            <v>42382.843287037031</v>
          </cell>
        </row>
        <row r="1685">
          <cell r="S1685">
            <v>41952.09175925926</v>
          </cell>
        </row>
        <row r="1686">
          <cell r="S1686">
            <v>42123.86336805555</v>
          </cell>
        </row>
        <row r="1687">
          <cell r="S1687">
            <v>41561.683553240742</v>
          </cell>
        </row>
        <row r="1688">
          <cell r="S1688">
            <v>42049.733240740738</v>
          </cell>
        </row>
        <row r="1689">
          <cell r="S1689">
            <v>41924.996099537035</v>
          </cell>
        </row>
        <row r="1690">
          <cell r="S1690">
            <v>42676.717615740738</v>
          </cell>
        </row>
        <row r="1691">
          <cell r="S1691">
            <v>42221.67432870371</v>
          </cell>
        </row>
        <row r="1692">
          <cell r="S1692">
            <v>41956.950983796298</v>
          </cell>
        </row>
        <row r="1693">
          <cell r="S1693">
            <v>41135.699687500004</v>
          </cell>
        </row>
        <row r="1694">
          <cell r="S1694">
            <v>41226.928842592592</v>
          </cell>
        </row>
        <row r="1695">
          <cell r="S1695">
            <v>40852.889699074076</v>
          </cell>
        </row>
        <row r="1696">
          <cell r="S1696">
            <v>41689.150011574071</v>
          </cell>
        </row>
        <row r="1697">
          <cell r="S1697">
            <v>41799.725289351853</v>
          </cell>
        </row>
        <row r="1698">
          <cell r="S1698">
            <v>42452.666770833333</v>
          </cell>
        </row>
        <row r="1699">
          <cell r="S1699">
            <v>42014.832326388889</v>
          </cell>
        </row>
        <row r="1700">
          <cell r="S1700">
            <v>42790.885243055556</v>
          </cell>
        </row>
        <row r="1701">
          <cell r="S1701">
            <v>42159.649583333332</v>
          </cell>
        </row>
        <row r="1702">
          <cell r="S1702">
            <v>42187.125625000001</v>
          </cell>
        </row>
        <row r="1703">
          <cell r="S1703">
            <v>40784.012696759259</v>
          </cell>
        </row>
        <row r="1704">
          <cell r="S1704">
            <v>40354.11550925926</v>
          </cell>
        </row>
        <row r="1705">
          <cell r="S1705">
            <v>41961.807372685187</v>
          </cell>
        </row>
        <row r="1706">
          <cell r="S1706">
            <v>41304.751284722224</v>
          </cell>
        </row>
        <row r="1707">
          <cell r="S1707">
            <v>41143.81821759259</v>
          </cell>
        </row>
        <row r="1708">
          <cell r="S1708">
            <v>42095.240706018521</v>
          </cell>
        </row>
        <row r="1709">
          <cell r="S1709">
            <v>42103.016585648147</v>
          </cell>
        </row>
        <row r="1710">
          <cell r="S1710">
            <v>42278.664965277778</v>
          </cell>
        </row>
        <row r="1711">
          <cell r="S1711">
            <v>42576.697569444441</v>
          </cell>
        </row>
        <row r="1712">
          <cell r="S1712">
            <v>42134.172071759262</v>
          </cell>
        </row>
        <row r="1713">
          <cell r="S1713">
            <v>41799.259039351848</v>
          </cell>
        </row>
        <row r="1714">
          <cell r="S1714">
            <v>42611.261064814811</v>
          </cell>
        </row>
        <row r="1715">
          <cell r="S1715">
            <v>41815.815046296295</v>
          </cell>
        </row>
        <row r="1716">
          <cell r="S1716">
            <v>41801.711550925924</v>
          </cell>
        </row>
        <row r="1717">
          <cell r="S1717">
            <v>42534.895625000005</v>
          </cell>
        </row>
        <row r="1718">
          <cell r="S1718">
            <v>40765.876886574071</v>
          </cell>
        </row>
        <row r="1719">
          <cell r="S1719">
            <v>41921.770439814813</v>
          </cell>
        </row>
        <row r="1720">
          <cell r="S1720">
            <v>42223.616018518514</v>
          </cell>
        </row>
        <row r="1721">
          <cell r="S1721">
            <v>41835.821226851855</v>
          </cell>
        </row>
        <row r="1722">
          <cell r="S1722">
            <v>41969.767824074079</v>
          </cell>
        </row>
        <row r="1723">
          <cell r="S1723">
            <v>41780.859629629631</v>
          </cell>
        </row>
        <row r="1724">
          <cell r="S1724">
            <v>42591.31858796296</v>
          </cell>
        </row>
        <row r="1725">
          <cell r="S1725">
            <v>42171.827604166669</v>
          </cell>
        </row>
        <row r="1726">
          <cell r="S1726">
            <v>41940.658645833333</v>
          </cell>
        </row>
        <row r="1727">
          <cell r="S1727">
            <v>40694.638460648144</v>
          </cell>
        </row>
        <row r="1728">
          <cell r="S1728">
            <v>41988.548831018517</v>
          </cell>
        </row>
        <row r="1729">
          <cell r="S1729">
            <v>41901.542638888888</v>
          </cell>
        </row>
        <row r="1730">
          <cell r="S1730">
            <v>42250.685706018514</v>
          </cell>
        </row>
        <row r="1731">
          <cell r="S1731">
            <v>41341.870868055557</v>
          </cell>
        </row>
        <row r="1732">
          <cell r="S1732">
            <v>40338.02002314815</v>
          </cell>
        </row>
        <row r="1733">
          <cell r="S1733">
            <v>41124.479722222226</v>
          </cell>
        </row>
        <row r="1734">
          <cell r="S1734">
            <v>42426.407592592594</v>
          </cell>
        </row>
        <row r="1735">
          <cell r="S1735">
            <v>42011.925937499997</v>
          </cell>
        </row>
        <row r="1736">
          <cell r="S1736">
            <v>41463.743472222224</v>
          </cell>
        </row>
        <row r="1737">
          <cell r="S1737">
            <v>41947.063645833332</v>
          </cell>
        </row>
        <row r="1738">
          <cell r="S1738">
            <v>42548.192997685182</v>
          </cell>
        </row>
        <row r="1739">
          <cell r="S1739">
            <v>41981.782060185185</v>
          </cell>
        </row>
        <row r="1740">
          <cell r="S1740">
            <v>41546.664212962962</v>
          </cell>
        </row>
        <row r="1741">
          <cell r="S1741">
            <v>42451.866967592592</v>
          </cell>
        </row>
        <row r="1742">
          <cell r="S1742">
            <v>42690.259699074071</v>
          </cell>
        </row>
        <row r="1743">
          <cell r="S1743">
            <v>41326.987974537034</v>
          </cell>
        </row>
        <row r="1744">
          <cell r="S1744">
            <v>41870.86546296296</v>
          </cell>
        </row>
        <row r="1745">
          <cell r="S1745">
            <v>42688.875902777778</v>
          </cell>
        </row>
        <row r="1746">
          <cell r="S1746">
            <v>40927.731782407405</v>
          </cell>
        </row>
        <row r="1747">
          <cell r="S1747">
            <v>42047.05574074074</v>
          </cell>
        </row>
        <row r="1748">
          <cell r="S1748">
            <v>42744.903182870374</v>
          </cell>
        </row>
        <row r="1749">
          <cell r="S1749">
            <v>40967.614849537036</v>
          </cell>
        </row>
        <row r="1750">
          <cell r="S1750">
            <v>41239.83625</v>
          </cell>
        </row>
        <row r="1751">
          <cell r="S1751">
            <v>42170.846446759257</v>
          </cell>
        </row>
        <row r="1752">
          <cell r="S1752">
            <v>40970.875671296293</v>
          </cell>
        </row>
        <row r="1753">
          <cell r="S1753">
            <v>42466.608310185184</v>
          </cell>
        </row>
        <row r="1754">
          <cell r="S1754">
            <v>40883.949317129627</v>
          </cell>
        </row>
        <row r="1755">
          <cell r="S1755">
            <v>42323.70930555556</v>
          </cell>
        </row>
        <row r="1756">
          <cell r="S1756">
            <v>41982.887280092589</v>
          </cell>
        </row>
        <row r="1757">
          <cell r="S1757">
            <v>41820.776412037041</v>
          </cell>
        </row>
        <row r="1758">
          <cell r="S1758">
            <v>41968.938993055555</v>
          </cell>
        </row>
        <row r="1759">
          <cell r="S1759">
            <v>41885.221550925926</v>
          </cell>
        </row>
        <row r="1760">
          <cell r="S1760">
            <v>42538.968310185184</v>
          </cell>
        </row>
        <row r="1761">
          <cell r="S1761">
            <v>41842.828680555554</v>
          </cell>
        </row>
        <row r="1762">
          <cell r="S1762">
            <v>42174.780821759254</v>
          </cell>
        </row>
        <row r="1763">
          <cell r="S1763">
            <v>42408.999571759254</v>
          </cell>
        </row>
        <row r="1764">
          <cell r="S1764">
            <v>42101.758587962962</v>
          </cell>
        </row>
        <row r="1765">
          <cell r="S1765">
            <v>41950.29483796296</v>
          </cell>
        </row>
        <row r="1766">
          <cell r="S1766">
            <v>42154.726446759261</v>
          </cell>
        </row>
        <row r="1767">
          <cell r="S1767">
            <v>40487.621365740742</v>
          </cell>
        </row>
        <row r="1768">
          <cell r="S1768">
            <v>42130.795983796299</v>
          </cell>
        </row>
        <row r="1769">
          <cell r="S1769">
            <v>40893.551724537036</v>
          </cell>
        </row>
        <row r="1770">
          <cell r="S1770">
            <v>42285.909027777772</v>
          </cell>
        </row>
        <row r="1771">
          <cell r="S1771">
            <v>40247.886006944449</v>
          </cell>
        </row>
        <row r="1772">
          <cell r="S1772">
            <v>41991.526655092588</v>
          </cell>
        </row>
        <row r="1773">
          <cell r="S1773">
            <v>41541.106921296298</v>
          </cell>
        </row>
        <row r="1774">
          <cell r="S1774">
            <v>40291.81150462963</v>
          </cell>
        </row>
        <row r="1775">
          <cell r="S1775">
            <v>40507.239884259259</v>
          </cell>
        </row>
        <row r="1776">
          <cell r="S1776">
            <v>40937.679560185185</v>
          </cell>
        </row>
        <row r="1777">
          <cell r="S1777">
            <v>42029.07131944444</v>
          </cell>
        </row>
        <row r="1778">
          <cell r="S1778">
            <v>42731.755787037036</v>
          </cell>
        </row>
        <row r="1779">
          <cell r="S1779">
            <v>41656.762638888889</v>
          </cell>
        </row>
        <row r="1780">
          <cell r="S1780">
            <v>41786.555162037039</v>
          </cell>
        </row>
        <row r="1781">
          <cell r="S1781">
            <v>41772.657685185186</v>
          </cell>
        </row>
        <row r="1782">
          <cell r="S1782">
            <v>41788.919722222221</v>
          </cell>
        </row>
        <row r="1783">
          <cell r="S1783">
            <v>42524.318703703699</v>
          </cell>
        </row>
        <row r="1784">
          <cell r="S1784">
            <v>41733.716435185182</v>
          </cell>
        </row>
        <row r="1785">
          <cell r="S1785">
            <v>41923.783576388887</v>
          </cell>
        </row>
        <row r="1786">
          <cell r="S1786">
            <v>41847.930694444447</v>
          </cell>
        </row>
        <row r="1787">
          <cell r="S1787">
            <v>42081.864641203705</v>
          </cell>
        </row>
        <row r="1788">
          <cell r="S1788">
            <v>42228.634328703702</v>
          </cell>
        </row>
        <row r="1789">
          <cell r="S1789">
            <v>42234.105462962965</v>
          </cell>
        </row>
        <row r="1790">
          <cell r="S1790">
            <v>42253.928530092591</v>
          </cell>
        </row>
        <row r="1791">
          <cell r="S1791">
            <v>40850.111064814817</v>
          </cell>
        </row>
        <row r="1792">
          <cell r="S1792">
            <v>41680.583402777782</v>
          </cell>
        </row>
        <row r="1793">
          <cell r="S1793">
            <v>42416.881018518514</v>
          </cell>
        </row>
        <row r="1794">
          <cell r="S1794">
            <v>42622.456238425926</v>
          </cell>
        </row>
        <row r="1795">
          <cell r="S1795">
            <v>42293.809212962966</v>
          </cell>
        </row>
        <row r="1796">
          <cell r="S1796">
            <v>41808.02648148148</v>
          </cell>
        </row>
        <row r="1797">
          <cell r="S1797">
            <v>42068.307002314818</v>
          </cell>
        </row>
        <row r="1798">
          <cell r="S1798">
            <v>42291.556076388893</v>
          </cell>
        </row>
        <row r="1799">
          <cell r="S1799">
            <v>41402.752222222225</v>
          </cell>
        </row>
        <row r="1800">
          <cell r="S1800">
            <v>40505.131168981483</v>
          </cell>
        </row>
        <row r="1801">
          <cell r="S1801">
            <v>42072.758981481486</v>
          </cell>
        </row>
        <row r="1802">
          <cell r="S1802">
            <v>41867.083368055559</v>
          </cell>
        </row>
        <row r="1803">
          <cell r="S1803">
            <v>42255.927824074075</v>
          </cell>
        </row>
        <row r="1804">
          <cell r="S1804">
            <v>42093.760046296295</v>
          </cell>
        </row>
        <row r="1805">
          <cell r="S1805">
            <v>40757.889247685183</v>
          </cell>
        </row>
        <row r="1806">
          <cell r="S1806">
            <v>41543.735995370371</v>
          </cell>
        </row>
        <row r="1807">
          <cell r="S1807">
            <v>42238.726631944446</v>
          </cell>
        </row>
        <row r="1808">
          <cell r="S1808">
            <v>41827.989861111113</v>
          </cell>
        </row>
        <row r="1809">
          <cell r="S1809">
            <v>42532.774745370371</v>
          </cell>
        </row>
        <row r="1810">
          <cell r="S1810">
            <v>41975.930601851855</v>
          </cell>
        </row>
        <row r="1811">
          <cell r="S1811">
            <v>41829.502650462964</v>
          </cell>
        </row>
        <row r="1812">
          <cell r="S1812">
            <v>41123.022268518522</v>
          </cell>
        </row>
        <row r="1813">
          <cell r="S1813">
            <v>41718.878182870372</v>
          </cell>
        </row>
        <row r="1814">
          <cell r="S1814">
            <v>41577.561284722222</v>
          </cell>
        </row>
        <row r="1815">
          <cell r="S1815">
            <v>40304.20003472222</v>
          </cell>
        </row>
        <row r="1816">
          <cell r="S1816">
            <v>41575.880914351852</v>
          </cell>
        </row>
        <row r="1817">
          <cell r="S1817">
            <v>41526.345914351856</v>
          </cell>
        </row>
        <row r="1818">
          <cell r="S1818">
            <v>41723.9533912037</v>
          </cell>
        </row>
        <row r="1819">
          <cell r="S1819">
            <v>41897.660833333335</v>
          </cell>
        </row>
        <row r="1820">
          <cell r="S1820">
            <v>42536.60701388889</v>
          </cell>
        </row>
        <row r="1821">
          <cell r="S1821">
            <v>42761.846122685187</v>
          </cell>
        </row>
        <row r="1822">
          <cell r="S1822">
            <v>40751.814432870371</v>
          </cell>
        </row>
        <row r="1823">
          <cell r="S1823">
            <v>41781.717268518521</v>
          </cell>
        </row>
        <row r="1824">
          <cell r="S1824">
            <v>42018.99863425926</v>
          </cell>
        </row>
        <row r="1825">
          <cell r="S1825">
            <v>42479.318518518514</v>
          </cell>
        </row>
        <row r="1826">
          <cell r="S1826">
            <v>42289.89634259259</v>
          </cell>
        </row>
        <row r="1827">
          <cell r="S1827">
            <v>40766.041921296295</v>
          </cell>
        </row>
        <row r="1828">
          <cell r="S1828">
            <v>42219.282951388886</v>
          </cell>
        </row>
        <row r="1829">
          <cell r="S1829">
            <v>41652.742488425924</v>
          </cell>
        </row>
        <row r="1830">
          <cell r="S1830">
            <v>42438.813449074078</v>
          </cell>
        </row>
        <row r="1831">
          <cell r="S1831">
            <v>40747.012881944444</v>
          </cell>
        </row>
        <row r="1832">
          <cell r="S1832">
            <v>41645.867280092592</v>
          </cell>
        </row>
        <row r="1833">
          <cell r="S1833">
            <v>41223.22184027778</v>
          </cell>
        </row>
        <row r="1834">
          <cell r="S1834">
            <v>42416.407129629632</v>
          </cell>
        </row>
        <row r="1835">
          <cell r="S1835">
            <v>42779.21365740741</v>
          </cell>
        </row>
        <row r="1836">
          <cell r="S1836">
            <v>41912.932430555556</v>
          </cell>
        </row>
        <row r="1837">
          <cell r="S1837">
            <v>42586.925636574073</v>
          </cell>
        </row>
        <row r="1838">
          <cell r="S1838">
            <v>41879.130868055552</v>
          </cell>
        </row>
        <row r="1839">
          <cell r="S1839">
            <v>40638.828009259261</v>
          </cell>
        </row>
        <row r="1840">
          <cell r="S1840">
            <v>42206.763217592597</v>
          </cell>
        </row>
        <row r="1841">
          <cell r="S1841">
            <v>41946.674108796295</v>
          </cell>
        </row>
        <row r="1842">
          <cell r="S1842">
            <v>41075.835497685184</v>
          </cell>
        </row>
        <row r="1843">
          <cell r="S1843">
            <v>40763.707546296297</v>
          </cell>
        </row>
        <row r="1844">
          <cell r="S1844">
            <v>40946.11383101852</v>
          </cell>
        </row>
        <row r="1845">
          <cell r="S1845">
            <v>41361.886469907404</v>
          </cell>
        </row>
        <row r="1846">
          <cell r="S1846">
            <v>41548.747418981482</v>
          </cell>
        </row>
        <row r="1847">
          <cell r="S1847">
            <v>42496.582337962958</v>
          </cell>
        </row>
        <row r="1848">
          <cell r="S1848">
            <v>40585.796817129631</v>
          </cell>
        </row>
        <row r="1849">
          <cell r="S1849">
            <v>40502.815868055557</v>
          </cell>
        </row>
        <row r="1850">
          <cell r="S1850">
            <v>41307.987696759257</v>
          </cell>
        </row>
        <row r="1851">
          <cell r="S1851">
            <v>42026.687453703707</v>
          </cell>
        </row>
        <row r="1852">
          <cell r="S1852">
            <v>41327.996435185189</v>
          </cell>
        </row>
        <row r="1853">
          <cell r="S1853">
            <v>40948.080729166664</v>
          </cell>
        </row>
        <row r="1854">
          <cell r="S1854">
            <v>42618.625428240746</v>
          </cell>
        </row>
        <row r="1855">
          <cell r="S1855">
            <v>42238.022905092599</v>
          </cell>
        </row>
        <row r="1856">
          <cell r="S1856">
            <v>42042.676226851851</v>
          </cell>
        </row>
        <row r="1857">
          <cell r="S1857">
            <v>41932.871990740743</v>
          </cell>
        </row>
        <row r="1858">
          <cell r="S1858">
            <v>42418.031180555554</v>
          </cell>
        </row>
        <row r="1859">
          <cell r="S1859">
            <v>41920.787534722222</v>
          </cell>
        </row>
        <row r="1860">
          <cell r="S1860">
            <v>42060.683935185181</v>
          </cell>
        </row>
        <row r="1861">
          <cell r="S1861">
            <v>42672.955138888887</v>
          </cell>
        </row>
        <row r="1862">
          <cell r="S1862">
            <v>42199.648912037039</v>
          </cell>
        </row>
        <row r="1863">
          <cell r="S1863">
            <v>41808.669571759259</v>
          </cell>
        </row>
        <row r="1864">
          <cell r="S1864">
            <v>42171.763414351852</v>
          </cell>
        </row>
        <row r="1865">
          <cell r="S1865">
            <v>42136.536134259266</v>
          </cell>
        </row>
        <row r="1866">
          <cell r="S1866">
            <v>41809.860300925924</v>
          </cell>
        </row>
        <row r="1867">
          <cell r="S1867">
            <v>42062.296412037031</v>
          </cell>
        </row>
        <row r="1868">
          <cell r="S1868">
            <v>42292.087592592594</v>
          </cell>
        </row>
        <row r="1869">
          <cell r="S1869">
            <v>42018.676898148144</v>
          </cell>
        </row>
        <row r="1870">
          <cell r="S1870">
            <v>42167.023206018523</v>
          </cell>
        </row>
        <row r="1871">
          <cell r="S1871">
            <v>42016.981574074074</v>
          </cell>
        </row>
        <row r="1872">
          <cell r="S1872">
            <v>42487.037905092591</v>
          </cell>
        </row>
        <row r="1873">
          <cell r="S1873">
            <v>42084.881539351853</v>
          </cell>
        </row>
        <row r="1874">
          <cell r="S1874">
            <v>41833.660995370366</v>
          </cell>
        </row>
        <row r="1875">
          <cell r="S1875">
            <v>42253.633159722223</v>
          </cell>
        </row>
        <row r="1876">
          <cell r="S1876">
            <v>42224.756909722222</v>
          </cell>
        </row>
        <row r="1877">
          <cell r="S1877">
            <v>42031.833587962959</v>
          </cell>
        </row>
        <row r="1878">
          <cell r="S1878">
            <v>42069.903437500005</v>
          </cell>
        </row>
        <row r="1879">
          <cell r="S1879">
            <v>41804.937083333331</v>
          </cell>
        </row>
        <row r="1880">
          <cell r="S1880">
            <v>42632.328784722224</v>
          </cell>
        </row>
        <row r="1881">
          <cell r="S1881">
            <v>41963.506168981476</v>
          </cell>
        </row>
        <row r="1882">
          <cell r="S1882">
            <v>42278.089039351849</v>
          </cell>
        </row>
        <row r="1883">
          <cell r="S1883">
            <v>41876.718935185185</v>
          </cell>
        </row>
        <row r="1884">
          <cell r="S1884">
            <v>41816.812094907407</v>
          </cell>
        </row>
        <row r="1885">
          <cell r="S1885">
            <v>42431.102534722217</v>
          </cell>
        </row>
        <row r="1886">
          <cell r="S1886">
            <v>41926.942685185182</v>
          </cell>
        </row>
        <row r="1887">
          <cell r="S1887">
            <v>41904.650578703702</v>
          </cell>
        </row>
        <row r="1888">
          <cell r="S1888">
            <v>40833.200474537036</v>
          </cell>
        </row>
        <row r="1889">
          <cell r="S1889">
            <v>42559.064143518524</v>
          </cell>
        </row>
        <row r="1890">
          <cell r="S1890">
            <v>39950.163344907407</v>
          </cell>
        </row>
        <row r="1891">
          <cell r="S1891">
            <v>40730.105625000004</v>
          </cell>
        </row>
        <row r="1892">
          <cell r="S1892">
            <v>40973.038541666669</v>
          </cell>
        </row>
        <row r="1893">
          <cell r="S1893">
            <v>41422.822824074072</v>
          </cell>
        </row>
        <row r="1894">
          <cell r="S1894">
            <v>41562.67155092593</v>
          </cell>
        </row>
        <row r="1895">
          <cell r="S1895">
            <v>40587.085532407407</v>
          </cell>
        </row>
        <row r="1896">
          <cell r="S1896">
            <v>42179.306388888886</v>
          </cell>
        </row>
        <row r="1897">
          <cell r="S1897">
            <v>41845.968159722222</v>
          </cell>
        </row>
        <row r="1898">
          <cell r="S1898">
            <v>42026.605057870373</v>
          </cell>
        </row>
        <row r="1899">
          <cell r="S1899">
            <v>42571.167465277773</v>
          </cell>
        </row>
        <row r="1900">
          <cell r="S1900">
            <v>41766.718009259261</v>
          </cell>
        </row>
        <row r="1901">
          <cell r="S1901">
            <v>42597.617418981477</v>
          </cell>
        </row>
        <row r="1902">
          <cell r="S1902">
            <v>41913.94840277778</v>
          </cell>
        </row>
        <row r="1903">
          <cell r="S1903">
            <v>42034.639768518522</v>
          </cell>
        </row>
        <row r="1904">
          <cell r="S1904">
            <v>42515.71775462963</v>
          </cell>
        </row>
        <row r="1905">
          <cell r="S1905">
            <v>41897.702199074076</v>
          </cell>
        </row>
        <row r="1906">
          <cell r="S1906">
            <v>42088.069108796291</v>
          </cell>
        </row>
        <row r="1907">
          <cell r="S1907">
            <v>40973.773182870369</v>
          </cell>
        </row>
        <row r="1908">
          <cell r="S1908">
            <v>41432.062037037038</v>
          </cell>
        </row>
        <row r="1909">
          <cell r="S1909">
            <v>41846.978078703702</v>
          </cell>
        </row>
        <row r="1910">
          <cell r="S1910">
            <v>41916.597638888888</v>
          </cell>
        </row>
        <row r="1911">
          <cell r="S1911">
            <v>41869.714166666665</v>
          </cell>
        </row>
        <row r="1912">
          <cell r="S1912">
            <v>41830.234166666669</v>
          </cell>
        </row>
        <row r="1913">
          <cell r="S1913">
            <v>41026.953055555554</v>
          </cell>
        </row>
        <row r="1914">
          <cell r="S1914">
            <v>42057.277858796297</v>
          </cell>
        </row>
        <row r="1915">
          <cell r="S1915">
            <v>42145.746689814812</v>
          </cell>
        </row>
        <row r="1916">
          <cell r="S1916">
            <v>42193.771481481483</v>
          </cell>
        </row>
        <row r="1917">
          <cell r="S1917">
            <v>42466.558796296296</v>
          </cell>
        </row>
        <row r="1918">
          <cell r="S1918">
            <v>41829.599791666667</v>
          </cell>
        </row>
        <row r="1919">
          <cell r="S1919">
            <v>42196.028703703705</v>
          </cell>
        </row>
        <row r="1920">
          <cell r="S1920">
            <v>41983.752847222218</v>
          </cell>
        </row>
        <row r="1921">
          <cell r="S1921">
            <v>42255.696006944447</v>
          </cell>
        </row>
        <row r="1922">
          <cell r="S1922">
            <v>41940.587233796294</v>
          </cell>
        </row>
        <row r="1923">
          <cell r="S1923">
            <v>42457.932025462964</v>
          </cell>
        </row>
        <row r="1924">
          <cell r="S1924">
            <v>42633.586122685185</v>
          </cell>
        </row>
        <row r="1925">
          <cell r="S1925">
            <v>42697.32136574074</v>
          </cell>
        </row>
        <row r="1926">
          <cell r="S1926">
            <v>42514.666956018518</v>
          </cell>
        </row>
        <row r="1927">
          <cell r="S1927">
            <v>42286.660891203705</v>
          </cell>
        </row>
        <row r="1928">
          <cell r="S1928">
            <v>40911.809872685182</v>
          </cell>
        </row>
        <row r="1929">
          <cell r="S1929">
            <v>41830.723611111112</v>
          </cell>
        </row>
        <row r="1930">
          <cell r="S1930">
            <v>42806.863946759258</v>
          </cell>
        </row>
        <row r="1931">
          <cell r="S1931">
            <v>41989.664409722223</v>
          </cell>
        </row>
        <row r="1932">
          <cell r="S1932">
            <v>42572.778495370367</v>
          </cell>
        </row>
        <row r="1933">
          <cell r="S1933">
            <v>42457.623923611114</v>
          </cell>
        </row>
        <row r="1934">
          <cell r="S1934">
            <v>41932.819525462961</v>
          </cell>
        </row>
        <row r="1935">
          <cell r="S1935">
            <v>41409.814317129632</v>
          </cell>
        </row>
        <row r="1936">
          <cell r="S1936">
            <v>42721.198877314819</v>
          </cell>
        </row>
        <row r="1937">
          <cell r="S1937">
            <v>41197.753310185188</v>
          </cell>
        </row>
        <row r="1938">
          <cell r="S1938">
            <v>40987.776631944449</v>
          </cell>
        </row>
        <row r="1939">
          <cell r="S1939">
            <v>41718.043032407404</v>
          </cell>
        </row>
        <row r="1940">
          <cell r="S1940">
            <v>40753.758425925924</v>
          </cell>
        </row>
        <row r="1941">
          <cell r="S1941">
            <v>40723.053657407407</v>
          </cell>
        </row>
        <row r="1942">
          <cell r="S1942">
            <v>42221.909930555557</v>
          </cell>
        </row>
        <row r="1943">
          <cell r="S1943">
            <v>41904.07671296296</v>
          </cell>
        </row>
        <row r="1944">
          <cell r="S1944">
            <v>42171.913090277783</v>
          </cell>
        </row>
        <row r="1945">
          <cell r="S1945">
            <v>42721.075949074075</v>
          </cell>
        </row>
        <row r="1946">
          <cell r="S1946">
            <v>42767.812893518523</v>
          </cell>
        </row>
        <row r="1947">
          <cell r="S1947">
            <v>42182.234456018516</v>
          </cell>
        </row>
        <row r="1948">
          <cell r="S1948">
            <v>42239.441412037035</v>
          </cell>
        </row>
        <row r="1949">
          <cell r="S1949">
            <v>42236.159918981488</v>
          </cell>
        </row>
        <row r="1950">
          <cell r="S1950">
            <v>42079.628344907411</v>
          </cell>
        </row>
        <row r="1951">
          <cell r="S1951">
            <v>41107.053067129629</v>
          </cell>
        </row>
        <row r="1952">
          <cell r="S1952">
            <v>40480.363483796296</v>
          </cell>
        </row>
        <row r="1953">
          <cell r="S1953">
            <v>40430.604328703703</v>
          </cell>
        </row>
        <row r="1954">
          <cell r="S1954">
            <v>40266.662708333337</v>
          </cell>
        </row>
        <row r="1955">
          <cell r="S1955">
            <v>41010.620312500003</v>
          </cell>
        </row>
        <row r="1956">
          <cell r="S1956">
            <v>40267.245717592588</v>
          </cell>
        </row>
        <row r="1957">
          <cell r="S1957">
            <v>40809.15252314815</v>
          </cell>
        </row>
        <row r="1958">
          <cell r="S1958">
            <v>40697.498449074075</v>
          </cell>
        </row>
        <row r="1959">
          <cell r="S1959">
            <v>41376.769050925926</v>
          </cell>
        </row>
        <row r="1960">
          <cell r="S1960">
            <v>40343.084421296298</v>
          </cell>
        </row>
        <row r="1961">
          <cell r="S1961">
            <v>41330.038784722223</v>
          </cell>
        </row>
        <row r="1962">
          <cell r="S1962">
            <v>40123.83829861111</v>
          </cell>
        </row>
        <row r="1963">
          <cell r="S1963">
            <v>42549.076157407413</v>
          </cell>
        </row>
        <row r="1964">
          <cell r="S1964">
            <v>40718.310659722221</v>
          </cell>
        </row>
        <row r="1965">
          <cell r="S1965">
            <v>40070.901412037041</v>
          </cell>
        </row>
        <row r="1966">
          <cell r="S1966">
            <v>42423.985567129625</v>
          </cell>
        </row>
        <row r="1967">
          <cell r="S1967">
            <v>41605.167696759258</v>
          </cell>
        </row>
        <row r="1968">
          <cell r="S1968">
            <v>42153.631597222222</v>
          </cell>
        </row>
        <row r="1969">
          <cell r="S1969">
            <v>41340.303032407406</v>
          </cell>
        </row>
        <row r="1970">
          <cell r="S1970">
            <v>42091.778703703705</v>
          </cell>
        </row>
        <row r="1971">
          <cell r="S1971">
            <v>42318.702094907407</v>
          </cell>
        </row>
        <row r="1972">
          <cell r="S1972">
            <v>42646.092812499999</v>
          </cell>
        </row>
        <row r="1973">
          <cell r="S1973">
            <v>42238.13282407407</v>
          </cell>
        </row>
        <row r="1974">
          <cell r="S1974">
            <v>42473.794710648144</v>
          </cell>
        </row>
        <row r="1975">
          <cell r="S1975">
            <v>42753.678761574076</v>
          </cell>
        </row>
        <row r="1976">
          <cell r="S1976">
            <v>42535.68440972222</v>
          </cell>
        </row>
        <row r="1977">
          <cell r="S1977">
            <v>42450.589143518519</v>
          </cell>
        </row>
        <row r="1978">
          <cell r="S1978">
            <v>42377.554756944446</v>
          </cell>
        </row>
        <row r="1979">
          <cell r="S1979">
            <v>42073.798171296294</v>
          </cell>
        </row>
        <row r="1980">
          <cell r="S1980">
            <v>42194.357731481476</v>
          </cell>
        </row>
        <row r="1981">
          <cell r="S1981">
            <v>42102.650567129633</v>
          </cell>
        </row>
        <row r="1982">
          <cell r="S1982">
            <v>42761.376238425932</v>
          </cell>
        </row>
        <row r="1983">
          <cell r="S1983">
            <v>42108.988900462966</v>
          </cell>
        </row>
        <row r="1984">
          <cell r="S1984">
            <v>41803.692789351851</v>
          </cell>
        </row>
        <row r="1985">
          <cell r="S1985">
            <v>42031.928576388891</v>
          </cell>
        </row>
        <row r="1986">
          <cell r="S1986">
            <v>42417.804618055554</v>
          </cell>
        </row>
        <row r="1987">
          <cell r="S1987">
            <v>42388.523020833338</v>
          </cell>
        </row>
        <row r="1988">
          <cell r="S1988">
            <v>42184.816539351858</v>
          </cell>
        </row>
        <row r="1989">
          <cell r="S1989">
            <v>40879.795682870368</v>
          </cell>
        </row>
        <row r="1990">
          <cell r="S1990">
            <v>41667.275312500002</v>
          </cell>
        </row>
        <row r="1991">
          <cell r="S1991">
            <v>41226.95721064815</v>
          </cell>
        </row>
        <row r="1992">
          <cell r="S1992">
            <v>42639.421493055561</v>
          </cell>
        </row>
        <row r="1993">
          <cell r="S1993">
            <v>41789.330312500002</v>
          </cell>
        </row>
        <row r="1994">
          <cell r="S1994">
            <v>41642.751458333332</v>
          </cell>
        </row>
        <row r="1995">
          <cell r="S1995">
            <v>42227.173159722224</v>
          </cell>
        </row>
        <row r="1996">
          <cell r="S1996">
            <v>42115.143634259264</v>
          </cell>
        </row>
        <row r="1997">
          <cell r="S1997">
            <v>40983.055949074071</v>
          </cell>
        </row>
        <row r="1998">
          <cell r="S1998">
            <v>40996.667199074072</v>
          </cell>
        </row>
        <row r="1999">
          <cell r="S1999">
            <v>41524.056921296295</v>
          </cell>
        </row>
        <row r="2000">
          <cell r="S2000">
            <v>41144.763379629629</v>
          </cell>
        </row>
        <row r="2001">
          <cell r="S2001">
            <v>41923.838692129626</v>
          </cell>
        </row>
        <row r="2002">
          <cell r="S2002">
            <v>42578.205972222218</v>
          </cell>
        </row>
        <row r="2003">
          <cell r="S2003">
            <v>40088.105393518519</v>
          </cell>
        </row>
        <row r="2004">
          <cell r="S2004">
            <v>42248.723738425921</v>
          </cell>
        </row>
        <row r="2005">
          <cell r="S2005">
            <v>40505.232916666668</v>
          </cell>
        </row>
        <row r="2006">
          <cell r="S2006">
            <v>42371.935590277775</v>
          </cell>
        </row>
        <row r="2007">
          <cell r="S2007">
            <v>42429.84956018519</v>
          </cell>
        </row>
        <row r="2008">
          <cell r="S2008">
            <v>41149.796064814815</v>
          </cell>
        </row>
        <row r="2009">
          <cell r="S2009">
            <v>41802.94363425926</v>
          </cell>
        </row>
        <row r="2010">
          <cell r="S2010">
            <v>41733.737083333333</v>
          </cell>
        </row>
        <row r="2011">
          <cell r="S2011">
            <v>42356.750706018516</v>
          </cell>
        </row>
        <row r="2012">
          <cell r="S2012">
            <v>42721.220520833333</v>
          </cell>
        </row>
        <row r="2013">
          <cell r="S2013">
            <v>42614.356770833328</v>
          </cell>
        </row>
        <row r="2014">
          <cell r="S2014">
            <v>42538.75680555556</v>
          </cell>
        </row>
        <row r="2015">
          <cell r="S2015">
            <v>41941.10297453704</v>
          </cell>
        </row>
        <row r="2016">
          <cell r="S2016">
            <v>42720.720057870371</v>
          </cell>
        </row>
        <row r="2017">
          <cell r="S2017">
            <v>42714.440416666665</v>
          </cell>
        </row>
        <row r="2018">
          <cell r="S2018">
            <v>42555.166712962964</v>
          </cell>
        </row>
        <row r="2019">
          <cell r="S2019">
            <v>42079.913113425922</v>
          </cell>
        </row>
        <row r="2020">
          <cell r="S2020">
            <v>42107.836435185185</v>
          </cell>
        </row>
        <row r="2021">
          <cell r="S2021">
            <v>41718.5237037037</v>
          </cell>
        </row>
        <row r="2022">
          <cell r="S2022">
            <v>41908.996527777781</v>
          </cell>
        </row>
        <row r="2023">
          <cell r="S2023">
            <v>42192.462048611109</v>
          </cell>
        </row>
        <row r="2024">
          <cell r="S2024">
            <v>42223.108865740738</v>
          </cell>
        </row>
        <row r="2025">
          <cell r="S2025">
            <v>41759.923101851848</v>
          </cell>
        </row>
        <row r="2026">
          <cell r="S2026">
            <v>40754.729259259257</v>
          </cell>
        </row>
        <row r="2027">
          <cell r="S2027">
            <v>42193.941759259258</v>
          </cell>
        </row>
        <row r="2028">
          <cell r="S2028">
            <v>41506.848032407412</v>
          </cell>
        </row>
        <row r="2029">
          <cell r="S2029">
            <v>41923.837731481479</v>
          </cell>
        </row>
        <row r="2030">
          <cell r="S2030">
            <v>41067.74086805556</v>
          </cell>
        </row>
        <row r="2031">
          <cell r="S2031">
            <v>40274.745127314818</v>
          </cell>
        </row>
        <row r="2032">
          <cell r="S2032">
            <v>42317.33258101852</v>
          </cell>
        </row>
        <row r="2033">
          <cell r="S2033">
            <v>42334.013124999998</v>
          </cell>
        </row>
        <row r="2034">
          <cell r="S2034">
            <v>42292.002893518518</v>
          </cell>
        </row>
        <row r="2035">
          <cell r="S2035">
            <v>42146.190902777773</v>
          </cell>
        </row>
        <row r="2036">
          <cell r="S2036">
            <v>42703.214409722219</v>
          </cell>
        </row>
        <row r="2037">
          <cell r="S2037">
            <v>42634.614780092597</v>
          </cell>
        </row>
        <row r="2038">
          <cell r="S2038">
            <v>42601.851678240739</v>
          </cell>
        </row>
        <row r="2039">
          <cell r="S2039">
            <v>41961.813518518517</v>
          </cell>
        </row>
        <row r="2040">
          <cell r="S2040">
            <v>42708.668576388889</v>
          </cell>
        </row>
        <row r="2041">
          <cell r="S2041">
            <v>41831.705555555556</v>
          </cell>
        </row>
        <row r="2042">
          <cell r="S2042">
            <v>41291.661550925928</v>
          </cell>
        </row>
        <row r="2043">
          <cell r="S2043">
            <v>41550.922974537039</v>
          </cell>
        </row>
        <row r="2044">
          <cell r="S2044">
            <v>41136.85805555556</v>
          </cell>
        </row>
        <row r="2045">
          <cell r="S2045">
            <v>41198.611712962964</v>
          </cell>
        </row>
        <row r="2046">
          <cell r="S2046">
            <v>42067.722372685181</v>
          </cell>
        </row>
        <row r="2047">
          <cell r="S2047">
            <v>42391.475289351853</v>
          </cell>
        </row>
        <row r="2048">
          <cell r="S2048">
            <v>42140.879259259258</v>
          </cell>
        </row>
        <row r="2049">
          <cell r="S2049">
            <v>41791.057314814818</v>
          </cell>
        </row>
        <row r="2050">
          <cell r="S2050">
            <v>41794.981122685182</v>
          </cell>
        </row>
        <row r="2051">
          <cell r="S2051">
            <v>41003.60665509259</v>
          </cell>
        </row>
        <row r="2052">
          <cell r="S2052">
            <v>41146.824212962965</v>
          </cell>
        </row>
        <row r="2053">
          <cell r="S2053">
            <v>41521.617361111108</v>
          </cell>
        </row>
        <row r="2054">
          <cell r="S2054">
            <v>41039.409456018519</v>
          </cell>
        </row>
        <row r="2055">
          <cell r="S2055">
            <v>40626.834444444445</v>
          </cell>
        </row>
        <row r="2056">
          <cell r="S2056">
            <v>42569.605393518519</v>
          </cell>
        </row>
        <row r="2057">
          <cell r="S2057">
            <v>42792.843969907408</v>
          </cell>
        </row>
        <row r="2058">
          <cell r="S2058">
            <v>42788.151238425926</v>
          </cell>
        </row>
        <row r="2059">
          <cell r="S2059">
            <v>42187.281678240746</v>
          </cell>
        </row>
        <row r="2060">
          <cell r="S2060">
            <v>42427.721006944441</v>
          </cell>
        </row>
        <row r="2061">
          <cell r="S2061">
            <v>42341.59129629629</v>
          </cell>
        </row>
        <row r="2062">
          <cell r="S2062">
            <v>42125.913807870369</v>
          </cell>
        </row>
        <row r="2063">
          <cell r="S2063">
            <v>42064.217418981483</v>
          </cell>
        </row>
        <row r="2064">
          <cell r="S2064">
            <v>42319.461377314816</v>
          </cell>
        </row>
        <row r="2065">
          <cell r="S2065">
            <v>41884.874328703707</v>
          </cell>
        </row>
        <row r="2066">
          <cell r="S2066">
            <v>42454.836851851855</v>
          </cell>
        </row>
        <row r="2067">
          <cell r="S2067">
            <v>42733.827349537038</v>
          </cell>
        </row>
        <row r="2068">
          <cell r="S2068">
            <v>42068.829039351855</v>
          </cell>
        </row>
        <row r="2069">
          <cell r="S2069">
            <v>42405.67260416667</v>
          </cell>
        </row>
        <row r="2070">
          <cell r="S2070">
            <v>41824.658379629633</v>
          </cell>
        </row>
        <row r="2071">
          <cell r="S2071">
            <v>41849.560694444444</v>
          </cell>
        </row>
        <row r="2072">
          <cell r="S2072">
            <v>41905.95684027778</v>
          </cell>
        </row>
        <row r="2073">
          <cell r="S2073">
            <v>42003.655555555553</v>
          </cell>
        </row>
        <row r="2074">
          <cell r="S2074">
            <v>41880.068437499998</v>
          </cell>
        </row>
        <row r="2075">
          <cell r="S2075">
            <v>41305.809363425928</v>
          </cell>
        </row>
        <row r="2076">
          <cell r="S2076">
            <v>42413.649641203709</v>
          </cell>
        </row>
        <row r="2077">
          <cell r="S2077">
            <v>42430.566898148143</v>
          </cell>
        </row>
        <row r="2078">
          <cell r="S2078">
            <v>42129.226388888885</v>
          </cell>
        </row>
        <row r="2079">
          <cell r="S2079">
            <v>40865.867141203707</v>
          </cell>
        </row>
        <row r="2080">
          <cell r="S2080">
            <v>40898.089236111111</v>
          </cell>
        </row>
        <row r="2081">
          <cell r="S2081">
            <v>41324.193298611113</v>
          </cell>
        </row>
        <row r="2082">
          <cell r="S2082">
            <v>42685.680648148147</v>
          </cell>
        </row>
        <row r="2083">
          <cell r="S2083">
            <v>42345.951539351852</v>
          </cell>
        </row>
        <row r="2084">
          <cell r="S2084">
            <v>42010.822233796294</v>
          </cell>
        </row>
        <row r="2085">
          <cell r="S2085">
            <v>41861.070567129631</v>
          </cell>
        </row>
        <row r="2086">
          <cell r="S2086">
            <v>42303.617488425924</v>
          </cell>
        </row>
        <row r="2087">
          <cell r="S2087">
            <v>42705.764513888891</v>
          </cell>
        </row>
        <row r="2088">
          <cell r="S2088">
            <v>40458.815625000003</v>
          </cell>
        </row>
        <row r="2089">
          <cell r="S2089">
            <v>41156.963344907403</v>
          </cell>
        </row>
        <row r="2090">
          <cell r="S2090">
            <v>42397.679513888885</v>
          </cell>
        </row>
        <row r="2091">
          <cell r="S2091">
            <v>42430.747511574074</v>
          </cell>
        </row>
        <row r="2092">
          <cell r="S2092">
            <v>42096.633206018523</v>
          </cell>
        </row>
        <row r="2093">
          <cell r="S2093">
            <v>42279.669768518521</v>
          </cell>
        </row>
        <row r="2094">
          <cell r="S2094">
            <v>41319.349988425929</v>
          </cell>
        </row>
        <row r="2095">
          <cell r="S2095">
            <v>41806.794074074074</v>
          </cell>
        </row>
        <row r="2096">
          <cell r="S2096">
            <v>42452.825740740736</v>
          </cell>
        </row>
        <row r="2097">
          <cell r="S2097">
            <v>42647.818819444445</v>
          </cell>
        </row>
        <row r="2098">
          <cell r="S2098">
            <v>41264.72314814815</v>
          </cell>
        </row>
        <row r="2099">
          <cell r="S2099">
            <v>41416.146944444445</v>
          </cell>
        </row>
        <row r="2100">
          <cell r="S2100">
            <v>41002.958634259259</v>
          </cell>
        </row>
        <row r="2101">
          <cell r="S2101">
            <v>40050.643680555557</v>
          </cell>
        </row>
        <row r="2102">
          <cell r="S2102">
            <v>41696.817129629628</v>
          </cell>
        </row>
        <row r="2103">
          <cell r="S2103">
            <v>42167.813703703709</v>
          </cell>
        </row>
        <row r="2104">
          <cell r="S2104">
            <v>42377.70694444445</v>
          </cell>
        </row>
        <row r="2105">
          <cell r="S2105">
            <v>42031.362187499995</v>
          </cell>
        </row>
        <row r="2106">
          <cell r="S2106">
            <v>42262.849050925928</v>
          </cell>
        </row>
        <row r="2107">
          <cell r="S2107">
            <v>42595.585358796292</v>
          </cell>
        </row>
        <row r="2108">
          <cell r="S2108">
            <v>42383.899456018517</v>
          </cell>
        </row>
        <row r="2109">
          <cell r="S2109">
            <v>42243.190057870372</v>
          </cell>
        </row>
        <row r="2110">
          <cell r="S2110">
            <v>42670.602673611109</v>
          </cell>
        </row>
        <row r="2111">
          <cell r="S2111">
            <v>42495.871736111112</v>
          </cell>
        </row>
        <row r="2112">
          <cell r="S2112">
            <v>40417.011296296296</v>
          </cell>
        </row>
        <row r="2113">
          <cell r="S2113">
            <v>42258.297094907408</v>
          </cell>
        </row>
        <row r="2114">
          <cell r="S2114">
            <v>42027.839733796296</v>
          </cell>
        </row>
        <row r="2115">
          <cell r="S2115">
            <v>41926.680879629632</v>
          </cell>
        </row>
        <row r="2116">
          <cell r="S2116">
            <v>42460.573611111111</v>
          </cell>
        </row>
        <row r="2117">
          <cell r="S2117">
            <v>41068.520474537036</v>
          </cell>
        </row>
        <row r="2118">
          <cell r="S2118">
            <v>42294.628449074073</v>
          </cell>
        </row>
        <row r="2119">
          <cell r="S2119">
            <v>42108.538449074069</v>
          </cell>
        </row>
        <row r="2120">
          <cell r="S2120">
            <v>41667.823287037041</v>
          </cell>
        </row>
        <row r="2121">
          <cell r="S2121">
            <v>41542.958449074074</v>
          </cell>
        </row>
        <row r="2122">
          <cell r="S2122">
            <v>41834.138495370367</v>
          </cell>
        </row>
        <row r="2123">
          <cell r="S2123">
            <v>42704.857094907406</v>
          </cell>
        </row>
        <row r="2124">
          <cell r="S2124">
            <v>42620.143564814818</v>
          </cell>
        </row>
        <row r="2125">
          <cell r="S2125">
            <v>42585.7106712963</v>
          </cell>
        </row>
        <row r="2126">
          <cell r="S2126">
            <v>41415.461319444446</v>
          </cell>
        </row>
        <row r="2127">
          <cell r="S2127">
            <v>41247.063576388886</v>
          </cell>
        </row>
        <row r="2128">
          <cell r="S2128">
            <v>40736.668032407404</v>
          </cell>
        </row>
        <row r="2129">
          <cell r="S2129">
            <v>40863.013356481482</v>
          </cell>
        </row>
        <row r="2130">
          <cell r="S2130">
            <v>42558.189432870371</v>
          </cell>
        </row>
        <row r="2131">
          <cell r="S2131">
            <v>42201.675011574072</v>
          </cell>
        </row>
        <row r="2132">
          <cell r="S2132">
            <v>42507.264699074076</v>
          </cell>
        </row>
        <row r="2133">
          <cell r="S2133">
            <v>42154.873124999998</v>
          </cell>
        </row>
        <row r="2134">
          <cell r="S2134">
            <v>42054.74418981481</v>
          </cell>
        </row>
        <row r="2135">
          <cell r="S2135">
            <v>42139.525567129633</v>
          </cell>
        </row>
        <row r="2136">
          <cell r="S2136">
            <v>41781.045173611114</v>
          </cell>
        </row>
        <row r="2137">
          <cell r="S2137">
            <v>42627.955104166671</v>
          </cell>
        </row>
        <row r="2138">
          <cell r="S2138">
            <v>41746.189409722225</v>
          </cell>
        </row>
        <row r="2139">
          <cell r="S2139">
            <v>42722.84474537037</v>
          </cell>
        </row>
        <row r="2140">
          <cell r="S2140">
            <v>41953.773090277777</v>
          </cell>
        </row>
        <row r="2141">
          <cell r="S2141">
            <v>42196.166874999995</v>
          </cell>
        </row>
        <row r="2142">
          <cell r="S2142">
            <v>42278.629710648151</v>
          </cell>
        </row>
        <row r="2143">
          <cell r="S2143">
            <v>42061.212488425925</v>
          </cell>
        </row>
        <row r="2144">
          <cell r="S2144">
            <v>41827.909942129627</v>
          </cell>
        </row>
        <row r="2145">
          <cell r="S2145">
            <v>42042.197824074072</v>
          </cell>
        </row>
        <row r="2146">
          <cell r="S2146">
            <v>42341.818379629629</v>
          </cell>
        </row>
        <row r="2147">
          <cell r="S2147">
            <v>41880.061006944445</v>
          </cell>
        </row>
        <row r="2148">
          <cell r="S2148">
            <v>41993.824340277773</v>
          </cell>
        </row>
        <row r="2149">
          <cell r="S2149">
            <v>42381.686840277776</v>
          </cell>
        </row>
        <row r="2150">
          <cell r="S2150">
            <v>41158.993923611109</v>
          </cell>
        </row>
        <row r="2151">
          <cell r="S2151">
            <v>42567.264178240745</v>
          </cell>
        </row>
        <row r="2152">
          <cell r="S2152">
            <v>41975.901180555549</v>
          </cell>
        </row>
        <row r="2153">
          <cell r="S2153">
            <v>42566.948414351849</v>
          </cell>
        </row>
        <row r="2154">
          <cell r="S2154">
            <v>41233.499131944445</v>
          </cell>
        </row>
        <row r="2155">
          <cell r="S2155">
            <v>41447.839722222219</v>
          </cell>
        </row>
        <row r="2156">
          <cell r="S2156">
            <v>40531.886886574073</v>
          </cell>
        </row>
        <row r="2157">
          <cell r="S2157">
            <v>42010.968240740738</v>
          </cell>
        </row>
        <row r="2158">
          <cell r="S2158">
            <v>41858.761782407404</v>
          </cell>
        </row>
        <row r="2159">
          <cell r="S2159">
            <v>42293.853541666671</v>
          </cell>
        </row>
        <row r="2160">
          <cell r="S2160">
            <v>42236.276053240741</v>
          </cell>
        </row>
        <row r="2161">
          <cell r="S2161">
            <v>41827.605057870373</v>
          </cell>
        </row>
        <row r="2162">
          <cell r="S2162">
            <v>42766.805034722223</v>
          </cell>
        </row>
        <row r="2163">
          <cell r="S2163">
            <v>42303.672662037032</v>
          </cell>
        </row>
        <row r="2164">
          <cell r="S2164">
            <v>41931.682939814818</v>
          </cell>
        </row>
        <row r="2165">
          <cell r="S2165">
            <v>42219.019733796296</v>
          </cell>
        </row>
        <row r="2166">
          <cell r="S2166">
            <v>42248.697754629626</v>
          </cell>
        </row>
        <row r="2167">
          <cell r="S2167">
            <v>41827.674143518518</v>
          </cell>
        </row>
        <row r="2168">
          <cell r="S2168">
            <v>41806.395428240743</v>
          </cell>
        </row>
        <row r="2169">
          <cell r="S2169">
            <v>42495.992800925931</v>
          </cell>
        </row>
        <row r="2170">
          <cell r="S2170">
            <v>41866.025347222225</v>
          </cell>
        </row>
        <row r="2171">
          <cell r="S2171">
            <v>42690.041435185187</v>
          </cell>
        </row>
        <row r="2172">
          <cell r="S2172">
            <v>41851.541585648149</v>
          </cell>
        </row>
        <row r="2173">
          <cell r="S2173">
            <v>41809.12300925926</v>
          </cell>
        </row>
        <row r="2174">
          <cell r="S2174">
            <v>42575.130057870367</v>
          </cell>
        </row>
        <row r="2175">
          <cell r="S2175">
            <v>41753.635775462964</v>
          </cell>
        </row>
        <row r="2176">
          <cell r="S2176">
            <v>41915.762835648151</v>
          </cell>
        </row>
        <row r="2177">
          <cell r="S2177">
            <v>42243.6252662037</v>
          </cell>
        </row>
        <row r="2178">
          <cell r="S2178">
            <v>42016.050451388888</v>
          </cell>
        </row>
        <row r="2179">
          <cell r="S2179">
            <v>41982.688611111109</v>
          </cell>
        </row>
        <row r="2180">
          <cell r="S2180">
            <v>41902.333726851852</v>
          </cell>
        </row>
        <row r="2181">
          <cell r="S2181">
            <v>41789.726979166669</v>
          </cell>
        </row>
        <row r="2182">
          <cell r="S2182">
            <v>42649.623460648145</v>
          </cell>
        </row>
        <row r="2183">
          <cell r="S2183">
            <v>42409.241747685184</v>
          </cell>
        </row>
        <row r="2184">
          <cell r="S2184">
            <v>42173.803217592591</v>
          </cell>
        </row>
        <row r="2185">
          <cell r="S2185">
            <v>42737.910138888896</v>
          </cell>
        </row>
        <row r="2186">
          <cell r="S2186">
            <v>41753.593275462961</v>
          </cell>
        </row>
        <row r="2187">
          <cell r="S2187">
            <v>41787.218229166669</v>
          </cell>
        </row>
        <row r="2188">
          <cell r="S2188">
            <v>42401.806562500002</v>
          </cell>
        </row>
        <row r="2189">
          <cell r="S2189">
            <v>41927.936157407406</v>
          </cell>
        </row>
        <row r="2190">
          <cell r="S2190">
            <v>42041.205000000002</v>
          </cell>
        </row>
        <row r="2191">
          <cell r="S2191">
            <v>41858.214629629627</v>
          </cell>
        </row>
        <row r="2192">
          <cell r="S2192">
            <v>42395.706435185188</v>
          </cell>
        </row>
        <row r="2193">
          <cell r="S2193">
            <v>42128.824074074073</v>
          </cell>
        </row>
        <row r="2194">
          <cell r="S2194">
            <v>41739.525300925925</v>
          </cell>
        </row>
        <row r="2195">
          <cell r="S2195">
            <v>42065.750300925924</v>
          </cell>
        </row>
        <row r="2196">
          <cell r="S2196">
            <v>42682.616967592592</v>
          </cell>
        </row>
        <row r="2197">
          <cell r="S2197">
            <v>42656.005173611105</v>
          </cell>
        </row>
        <row r="2198">
          <cell r="S2198">
            <v>42132.58048611111</v>
          </cell>
        </row>
        <row r="2199">
          <cell r="S2199">
            <v>41975.676111111112</v>
          </cell>
        </row>
        <row r="2200">
          <cell r="S2200">
            <v>42329.838159722218</v>
          </cell>
        </row>
        <row r="2201">
          <cell r="S2201">
            <v>42151.069606481484</v>
          </cell>
        </row>
        <row r="2202">
          <cell r="S2202">
            <v>41944.527627314819</v>
          </cell>
        </row>
        <row r="2203">
          <cell r="S2203">
            <v>41740.493657407409</v>
          </cell>
        </row>
        <row r="2204">
          <cell r="S2204">
            <v>41766.072500000002</v>
          </cell>
        </row>
        <row r="2205">
          <cell r="S2205">
            <v>42041.743090277778</v>
          </cell>
        </row>
        <row r="2206">
          <cell r="S2206">
            <v>41829.73715277778</v>
          </cell>
        </row>
        <row r="2207">
          <cell r="S2207">
            <v>42295.891828703709</v>
          </cell>
        </row>
        <row r="2208">
          <cell r="S2208">
            <v>41865.659780092588</v>
          </cell>
        </row>
        <row r="2209">
          <cell r="S2209">
            <v>42358.684872685189</v>
          </cell>
        </row>
        <row r="2210">
          <cell r="S2210">
            <v>41970.085046296299</v>
          </cell>
        </row>
        <row r="2211">
          <cell r="S2211">
            <v>42265.683182870373</v>
          </cell>
        </row>
        <row r="2212">
          <cell r="S2212">
            <v>42233.671747685185</v>
          </cell>
        </row>
        <row r="2213">
          <cell r="S2213">
            <v>41915.400219907409</v>
          </cell>
        </row>
        <row r="2214">
          <cell r="S2214">
            <v>41961.492488425924</v>
          </cell>
        </row>
        <row r="2215">
          <cell r="S2215">
            <v>42279.778564814813</v>
          </cell>
        </row>
        <row r="2216">
          <cell r="S2216">
            <v>42213.662905092591</v>
          </cell>
        </row>
        <row r="2217">
          <cell r="S2217">
            <v>41745.891319444447</v>
          </cell>
        </row>
        <row r="2218">
          <cell r="S2218">
            <v>42452.815659722226</v>
          </cell>
        </row>
        <row r="2219">
          <cell r="S2219">
            <v>42469.68414351852</v>
          </cell>
        </row>
        <row r="2220">
          <cell r="S2220">
            <v>42467.548541666663</v>
          </cell>
        </row>
        <row r="2221">
          <cell r="S2221">
            <v>42151.237685185188</v>
          </cell>
        </row>
        <row r="2222">
          <cell r="S2222">
            <v>41941.585231481484</v>
          </cell>
        </row>
        <row r="2223">
          <cell r="S2223">
            <v>42559.474004629628</v>
          </cell>
        </row>
        <row r="2224">
          <cell r="S2224">
            <v>41842.201261574075</v>
          </cell>
        </row>
        <row r="2225">
          <cell r="S2225">
            <v>41991.022488425922</v>
          </cell>
        </row>
        <row r="2226">
          <cell r="S2226">
            <v>41779.648506944446</v>
          </cell>
        </row>
        <row r="2227">
          <cell r="S2227">
            <v>42235.117476851854</v>
          </cell>
        </row>
        <row r="2228">
          <cell r="S2228">
            <v>42122.732499999998</v>
          </cell>
        </row>
        <row r="2229">
          <cell r="S2229">
            <v>42053.049375000002</v>
          </cell>
        </row>
        <row r="2230">
          <cell r="S2230">
            <v>42762.942430555559</v>
          </cell>
        </row>
        <row r="2231">
          <cell r="S2231">
            <v>42199.873402777783</v>
          </cell>
        </row>
        <row r="2232">
          <cell r="S2232">
            <v>41422.075821759259</v>
          </cell>
        </row>
        <row r="2233">
          <cell r="S2233">
            <v>41069.088506944441</v>
          </cell>
        </row>
        <row r="2234">
          <cell r="S2234">
            <v>42062.834444444445</v>
          </cell>
        </row>
        <row r="2235">
          <cell r="S2235">
            <v>42089.477500000001</v>
          </cell>
        </row>
        <row r="2236">
          <cell r="S2236">
            <v>42025.357094907406</v>
          </cell>
        </row>
        <row r="2237">
          <cell r="S2237">
            <v>40855.765092592592</v>
          </cell>
        </row>
        <row r="2238">
          <cell r="S2238">
            <v>42417.818078703705</v>
          </cell>
        </row>
        <row r="2239">
          <cell r="S2239">
            <v>42016.641435185185</v>
          </cell>
        </row>
        <row r="2240">
          <cell r="S2240">
            <v>42082.702800925923</v>
          </cell>
        </row>
        <row r="2241">
          <cell r="S2241">
            <v>42197.771990740745</v>
          </cell>
        </row>
        <row r="2242">
          <cell r="S2242">
            <v>41614.651493055557</v>
          </cell>
        </row>
        <row r="2243">
          <cell r="S2243">
            <v>41099.093865740739</v>
          </cell>
        </row>
        <row r="2244">
          <cell r="S2244">
            <v>41701.901817129627</v>
          </cell>
        </row>
        <row r="2245">
          <cell r="S2245">
            <v>40248.834999999999</v>
          </cell>
        </row>
        <row r="2246">
          <cell r="S2246">
            <v>42200.542268518519</v>
          </cell>
        </row>
        <row r="2247">
          <cell r="S2247">
            <v>40526.36917824074</v>
          </cell>
        </row>
        <row r="2248">
          <cell r="S2248">
            <v>42276.046689814815</v>
          </cell>
        </row>
        <row r="2249">
          <cell r="S2249">
            <v>41962.100532407407</v>
          </cell>
        </row>
        <row r="2250">
          <cell r="S2250">
            <v>42599.965324074074</v>
          </cell>
        </row>
        <row r="2251">
          <cell r="S2251">
            <v>41249.448958333334</v>
          </cell>
        </row>
        <row r="2252">
          <cell r="S2252">
            <v>41704.16642361111</v>
          </cell>
        </row>
        <row r="2253">
          <cell r="S2253">
            <v>42232.15016203704</v>
          </cell>
        </row>
        <row r="2254">
          <cell r="S2254">
            <v>40663.08666666667</v>
          </cell>
        </row>
        <row r="2255">
          <cell r="S2255">
            <v>41572.492974537039</v>
          </cell>
        </row>
        <row r="2256">
          <cell r="S2256">
            <v>42102.036527777775</v>
          </cell>
        </row>
        <row r="2257">
          <cell r="S2257">
            <v>41813.766099537039</v>
          </cell>
        </row>
        <row r="2258">
          <cell r="S2258">
            <v>41792.667361111111</v>
          </cell>
        </row>
        <row r="2259">
          <cell r="S2259">
            <v>42208.680023148147</v>
          </cell>
        </row>
        <row r="2260">
          <cell r="S2260">
            <v>42208.84646990741</v>
          </cell>
        </row>
        <row r="2261">
          <cell r="S2261">
            <v>42390.002650462964</v>
          </cell>
        </row>
        <row r="2262">
          <cell r="S2262">
            <v>42660.618854166663</v>
          </cell>
        </row>
        <row r="2263">
          <cell r="S2263">
            <v>41841.26489583333</v>
          </cell>
        </row>
        <row r="2264">
          <cell r="S2264">
            <v>42648.546111111107</v>
          </cell>
        </row>
        <row r="2265">
          <cell r="S2265">
            <v>42426.949988425928</v>
          </cell>
        </row>
        <row r="2266">
          <cell r="S2266">
            <v>42768.425370370373</v>
          </cell>
        </row>
        <row r="2267">
          <cell r="S2267">
            <v>41851.200150462959</v>
          </cell>
        </row>
        <row r="2268">
          <cell r="S2268">
            <v>42556.873020833329</v>
          </cell>
        </row>
        <row r="2269">
          <cell r="S2269">
            <v>41943.753032407411</v>
          </cell>
        </row>
        <row r="2270">
          <cell r="S2270">
            <v>41771.814791666664</v>
          </cell>
        </row>
        <row r="2271">
          <cell r="S2271">
            <v>41865.882928240739</v>
          </cell>
        </row>
        <row r="2272">
          <cell r="S2272">
            <v>42570.850381944445</v>
          </cell>
        </row>
        <row r="2273">
          <cell r="S2273">
            <v>41945.037789351853</v>
          </cell>
        </row>
        <row r="2274">
          <cell r="S2274">
            <v>41299.878148148149</v>
          </cell>
        </row>
        <row r="2275">
          <cell r="S2275">
            <v>42375.230115740742</v>
          </cell>
        </row>
        <row r="2276">
          <cell r="S2276">
            <v>42526.874236111107</v>
          </cell>
        </row>
        <row r="2277">
          <cell r="S2277">
            <v>42192.675821759258</v>
          </cell>
        </row>
        <row r="2278">
          <cell r="S2278">
            <v>42483.797395833331</v>
          </cell>
        </row>
        <row r="2279">
          <cell r="S2279">
            <v>41892.688750000001</v>
          </cell>
        </row>
        <row r="2280">
          <cell r="S2280">
            <v>41791.993414351848</v>
          </cell>
        </row>
        <row r="2281">
          <cell r="S2281">
            <v>42465.491435185191</v>
          </cell>
        </row>
        <row r="2282">
          <cell r="S2282">
            <v>41471.446851851848</v>
          </cell>
        </row>
        <row r="2283">
          <cell r="S2283">
            <v>41905.979629629634</v>
          </cell>
        </row>
        <row r="2284">
          <cell r="S2284">
            <v>41495.692627314813</v>
          </cell>
        </row>
        <row r="2285">
          <cell r="S2285">
            <v>42276.120636574073</v>
          </cell>
        </row>
        <row r="2286">
          <cell r="S2286">
            <v>42163.29833333334</v>
          </cell>
        </row>
        <row r="2287">
          <cell r="S2287">
            <v>41375.702210648145</v>
          </cell>
        </row>
        <row r="2288">
          <cell r="S2288">
            <v>42327.671631944439</v>
          </cell>
        </row>
        <row r="2289">
          <cell r="S2289">
            <v>42107.156319444446</v>
          </cell>
        </row>
        <row r="2290">
          <cell r="S2290">
            <v>42803.579224537039</v>
          </cell>
        </row>
        <row r="2291">
          <cell r="S2291">
            <v>42100.723738425921</v>
          </cell>
        </row>
        <row r="2292">
          <cell r="S2292">
            <v>41842.292997685188</v>
          </cell>
        </row>
        <row r="2293">
          <cell r="S2293">
            <v>40795.820150462961</v>
          </cell>
        </row>
        <row r="2294">
          <cell r="S2294">
            <v>42114.928726851853</v>
          </cell>
        </row>
        <row r="2295">
          <cell r="S2295">
            <v>42032.82576388889</v>
          </cell>
        </row>
        <row r="2296">
          <cell r="S2296">
            <v>40969.912372685183</v>
          </cell>
        </row>
        <row r="2297">
          <cell r="S2297">
            <v>40967.081874999996</v>
          </cell>
        </row>
        <row r="2298">
          <cell r="S2298">
            <v>42058.235289351855</v>
          </cell>
        </row>
        <row r="2299">
          <cell r="S2299">
            <v>42367.719814814816</v>
          </cell>
        </row>
        <row r="2300">
          <cell r="S2300">
            <v>42676.065150462964</v>
          </cell>
        </row>
        <row r="2301">
          <cell r="S2301">
            <v>41111.185891203706</v>
          </cell>
        </row>
        <row r="2302">
          <cell r="S2302">
            <v>42021.783368055556</v>
          </cell>
        </row>
        <row r="2303">
          <cell r="S2303">
            <v>41604.996458333335</v>
          </cell>
        </row>
        <row r="2304">
          <cell r="S2304">
            <v>42759.628599537042</v>
          </cell>
        </row>
        <row r="2305">
          <cell r="S2305">
            <v>41628.833680555559</v>
          </cell>
        </row>
        <row r="2306">
          <cell r="S2306">
            <v>41914.917858796296</v>
          </cell>
        </row>
        <row r="2307">
          <cell r="S2307">
            <v>42051.148888888885</v>
          </cell>
        </row>
        <row r="2308">
          <cell r="S2308">
            <v>42452.827743055561</v>
          </cell>
        </row>
        <row r="2309">
          <cell r="S2309">
            <v>42128.820231481484</v>
          </cell>
        </row>
        <row r="2310">
          <cell r="S2310">
            <v>42411.828287037039</v>
          </cell>
        </row>
        <row r="2311">
          <cell r="S2311">
            <v>41817.866435185184</v>
          </cell>
        </row>
        <row r="2312">
          <cell r="S2312">
            <v>41977.040185185186</v>
          </cell>
        </row>
        <row r="2313">
          <cell r="S2313">
            <v>42432.276712962965</v>
          </cell>
        </row>
        <row r="2314">
          <cell r="S2314">
            <v>42384.110775462963</v>
          </cell>
        </row>
        <row r="2315">
          <cell r="S2315">
            <v>42022.006099537044</v>
          </cell>
        </row>
        <row r="2316">
          <cell r="S2316">
            <v>42430.720451388886</v>
          </cell>
        </row>
        <row r="2317">
          <cell r="S2317">
            <v>41852.730219907404</v>
          </cell>
        </row>
        <row r="2318">
          <cell r="S2318">
            <v>42561.154664351852</v>
          </cell>
        </row>
        <row r="2319">
          <cell r="S2319">
            <v>42720.066192129627</v>
          </cell>
        </row>
        <row r="2320">
          <cell r="S2320">
            <v>42126.92123842593</v>
          </cell>
        </row>
        <row r="2321">
          <cell r="S2321">
            <v>41451.062905092593</v>
          </cell>
        </row>
        <row r="2322">
          <cell r="S2322">
            <v>41945.133506944447</v>
          </cell>
        </row>
        <row r="2323">
          <cell r="S2323">
            <v>41344.662858796299</v>
          </cell>
        </row>
        <row r="2324">
          <cell r="S2324">
            <v>40682.884791666671</v>
          </cell>
        </row>
        <row r="2325">
          <cell r="S2325">
            <v>42484.829062500001</v>
          </cell>
        </row>
        <row r="2326">
          <cell r="S2326">
            <v>40079.566157407404</v>
          </cell>
        </row>
        <row r="2327">
          <cell r="S2327">
            <v>40672.729872685188</v>
          </cell>
        </row>
        <row r="2328">
          <cell r="S2328">
            <v>41774.737060185187</v>
          </cell>
        </row>
        <row r="2329">
          <cell r="S2329">
            <v>40939.837673611109</v>
          </cell>
        </row>
        <row r="2330">
          <cell r="S2330">
            <v>40750.340902777774</v>
          </cell>
        </row>
        <row r="2331">
          <cell r="S2331">
            <v>42804.534652777773</v>
          </cell>
        </row>
        <row r="2332">
          <cell r="S2332">
            <v>41869.534618055557</v>
          </cell>
        </row>
        <row r="2333">
          <cell r="S2333">
            <v>41922.783229166671</v>
          </cell>
        </row>
        <row r="2334">
          <cell r="S2334">
            <v>42325.683807870373</v>
          </cell>
        </row>
        <row r="2335">
          <cell r="S2335">
            <v>42175.948981481488</v>
          </cell>
        </row>
        <row r="2336">
          <cell r="S2336">
            <v>41934.842685185184</v>
          </cell>
        </row>
        <row r="2337">
          <cell r="S2337">
            <v>41438.899594907409</v>
          </cell>
        </row>
        <row r="2338">
          <cell r="S2338">
            <v>41099.966944444444</v>
          </cell>
        </row>
        <row r="2339">
          <cell r="S2339">
            <v>42472.73265046296</v>
          </cell>
        </row>
        <row r="2340">
          <cell r="S2340">
            <v>40860.67050925926</v>
          </cell>
        </row>
        <row r="2341">
          <cell r="S2341">
            <v>42160.708530092597</v>
          </cell>
        </row>
        <row r="2342">
          <cell r="S2342">
            <v>42141.95711805555</v>
          </cell>
        </row>
        <row r="2343">
          <cell r="S2343">
            <v>42465.542905092589</v>
          </cell>
        </row>
        <row r="2344">
          <cell r="S2344">
            <v>41184.849166666667</v>
          </cell>
        </row>
        <row r="2345">
          <cell r="S2345">
            <v>40956.066087962965</v>
          </cell>
        </row>
        <row r="2346">
          <cell r="S2346">
            <v>42774.621712962966</v>
          </cell>
        </row>
        <row r="2347">
          <cell r="S2347">
            <v>41660.708530092597</v>
          </cell>
        </row>
        <row r="2348">
          <cell r="S2348">
            <v>41918.670115740737</v>
          </cell>
        </row>
        <row r="2349">
          <cell r="S2349">
            <v>42157.916481481487</v>
          </cell>
        </row>
        <row r="2350">
          <cell r="S2350">
            <v>40999.645925925928</v>
          </cell>
        </row>
        <row r="2351">
          <cell r="S2351">
            <v>40730.878912037035</v>
          </cell>
        </row>
        <row r="2352">
          <cell r="S2352">
            <v>41226.648576388885</v>
          </cell>
        </row>
        <row r="2353">
          <cell r="S2353">
            <v>41953.091134259259</v>
          </cell>
        </row>
        <row r="2354">
          <cell r="S2354">
            <v>41546.75105324074</v>
          </cell>
        </row>
        <row r="2355">
          <cell r="S2355">
            <v>42217.834525462968</v>
          </cell>
        </row>
        <row r="2356">
          <cell r="S2356">
            <v>41107.849143518521</v>
          </cell>
        </row>
        <row r="2357">
          <cell r="S2357">
            <v>41030.292025462964</v>
          </cell>
        </row>
        <row r="2358">
          <cell r="S2358">
            <v>41194.579027777778</v>
          </cell>
        </row>
        <row r="2359">
          <cell r="S2359">
            <v>42172.958912037036</v>
          </cell>
        </row>
        <row r="2360">
          <cell r="S2360">
            <v>41311.126481481479</v>
          </cell>
        </row>
        <row r="2361">
          <cell r="S2361">
            <v>42480.800648148142</v>
          </cell>
        </row>
        <row r="2362">
          <cell r="S2362">
            <v>42004.703865740739</v>
          </cell>
        </row>
        <row r="2363">
          <cell r="S2363">
            <v>42225.559675925921</v>
          </cell>
        </row>
        <row r="2364">
          <cell r="S2364">
            <v>42024.702893518523</v>
          </cell>
        </row>
        <row r="2365">
          <cell r="S2365">
            <v>41843.155729166669</v>
          </cell>
        </row>
        <row r="2366">
          <cell r="S2366">
            <v>41760.909039351849</v>
          </cell>
        </row>
        <row r="2367">
          <cell r="S2367">
            <v>42006.908692129626</v>
          </cell>
        </row>
        <row r="2368">
          <cell r="S2368">
            <v>41829.788252314815</v>
          </cell>
        </row>
        <row r="2369">
          <cell r="S2369">
            <v>41799.685902777775</v>
          </cell>
        </row>
        <row r="2370">
          <cell r="S2370">
            <v>42683.151331018518</v>
          </cell>
        </row>
        <row r="2371">
          <cell r="S2371">
            <v>41829.795729166668</v>
          </cell>
        </row>
        <row r="2372">
          <cell r="S2372">
            <v>42155.696793981479</v>
          </cell>
        </row>
        <row r="2373">
          <cell r="S2373">
            <v>42734.789444444439</v>
          </cell>
        </row>
        <row r="2374">
          <cell r="S2374">
            <v>42611.801412037035</v>
          </cell>
        </row>
        <row r="2375">
          <cell r="S2375">
            <v>42186.855879629627</v>
          </cell>
        </row>
        <row r="2376">
          <cell r="S2376">
            <v>42466.303715277783</v>
          </cell>
        </row>
        <row r="2377">
          <cell r="S2377">
            <v>42746.057106481487</v>
          </cell>
        </row>
        <row r="2378">
          <cell r="S2378">
            <v>42044.184988425928</v>
          </cell>
        </row>
        <row r="2379">
          <cell r="S2379">
            <v>41941.75203703704</v>
          </cell>
        </row>
        <row r="2380">
          <cell r="S2380">
            <v>42089.412557870368</v>
          </cell>
        </row>
        <row r="2381">
          <cell r="S2381">
            <v>41752.83457175926</v>
          </cell>
        </row>
        <row r="2382">
          <cell r="S2382">
            <v>42430.839398148149</v>
          </cell>
        </row>
        <row r="2383">
          <cell r="S2383">
            <v>41794.817523148151</v>
          </cell>
        </row>
        <row r="2384">
          <cell r="S2384">
            <v>42581.397546296299</v>
          </cell>
        </row>
        <row r="2385">
          <cell r="S2385">
            <v>42125.647534722222</v>
          </cell>
        </row>
        <row r="2386">
          <cell r="S2386">
            <v>42447.894432870366</v>
          </cell>
        </row>
        <row r="2387">
          <cell r="S2387">
            <v>41846.667326388888</v>
          </cell>
        </row>
        <row r="2388">
          <cell r="S2388">
            <v>41914.295104166667</v>
          </cell>
        </row>
        <row r="2389">
          <cell r="S2389">
            <v>41995.870486111111</v>
          </cell>
        </row>
        <row r="2390">
          <cell r="S2390">
            <v>42102.866307870368</v>
          </cell>
        </row>
        <row r="2391">
          <cell r="S2391">
            <v>42548.449861111112</v>
          </cell>
        </row>
        <row r="2392">
          <cell r="S2392">
            <v>42182.108252314814</v>
          </cell>
        </row>
        <row r="2393">
          <cell r="S2393">
            <v>41772.727893518517</v>
          </cell>
        </row>
        <row r="2394">
          <cell r="S2394">
            <v>42439.702314814815</v>
          </cell>
        </row>
        <row r="2395">
          <cell r="S2395">
            <v>42282.655543981484</v>
          </cell>
        </row>
        <row r="2396">
          <cell r="S2396">
            <v>41833.951516203706</v>
          </cell>
        </row>
        <row r="2397">
          <cell r="S2397">
            <v>42563.932951388888</v>
          </cell>
        </row>
        <row r="2398">
          <cell r="S2398">
            <v>42467.951979166668</v>
          </cell>
        </row>
        <row r="2399">
          <cell r="S2399">
            <v>41780.745254629634</v>
          </cell>
        </row>
        <row r="2400">
          <cell r="S2400">
            <v>41944.916215277779</v>
          </cell>
        </row>
        <row r="2401">
          <cell r="S2401">
            <v>42372.624166666668</v>
          </cell>
        </row>
        <row r="2402">
          <cell r="S2402">
            <v>42185.521087962959</v>
          </cell>
        </row>
        <row r="2403">
          <cell r="S2403">
            <v>41901.684861111113</v>
          </cell>
        </row>
        <row r="2404">
          <cell r="S2404">
            <v>41737.684664351851</v>
          </cell>
        </row>
        <row r="2405">
          <cell r="S2405">
            <v>42268.009224537032</v>
          </cell>
        </row>
        <row r="2406">
          <cell r="S2406">
            <v>41179.32104166667</v>
          </cell>
        </row>
        <row r="2407">
          <cell r="S2407">
            <v>42100.735937499994</v>
          </cell>
        </row>
        <row r="2408">
          <cell r="S2408">
            <v>40877.25099537037</v>
          </cell>
        </row>
        <row r="2409">
          <cell r="S2409">
            <v>42606.347233796296</v>
          </cell>
        </row>
        <row r="2410">
          <cell r="S2410">
            <v>42139.014525462961</v>
          </cell>
        </row>
        <row r="2411">
          <cell r="S2411">
            <v>42538.755428240736</v>
          </cell>
        </row>
        <row r="2412">
          <cell r="S2412">
            <v>41884.056747685187</v>
          </cell>
        </row>
        <row r="2413">
          <cell r="S2413">
            <v>42446.060694444444</v>
          </cell>
        </row>
        <row r="2414">
          <cell r="S2414">
            <v>42677.669050925921</v>
          </cell>
        </row>
        <row r="2415">
          <cell r="S2415">
            <v>40961.252141203702</v>
          </cell>
        </row>
        <row r="2416">
          <cell r="S2416">
            <v>41579.734259259261</v>
          </cell>
        </row>
        <row r="2417">
          <cell r="S2417">
            <v>40710.731180555551</v>
          </cell>
        </row>
        <row r="2418">
          <cell r="S2418">
            <v>42138.798819444448</v>
          </cell>
        </row>
        <row r="2419">
          <cell r="S2419">
            <v>42468.94458333333</v>
          </cell>
        </row>
        <row r="2420">
          <cell r="S2420">
            <v>42508.677187499998</v>
          </cell>
        </row>
        <row r="2421">
          <cell r="S2421">
            <v>41357.209166666667</v>
          </cell>
        </row>
        <row r="2422">
          <cell r="S2422">
            <v>41786.65892361111</v>
          </cell>
        </row>
        <row r="2423">
          <cell r="S2423">
            <v>41274.776736111111</v>
          </cell>
        </row>
        <row r="2424">
          <cell r="S2424">
            <v>42125.333182870367</v>
          </cell>
        </row>
        <row r="2425">
          <cell r="S2425">
            <v>40595.497164351851</v>
          </cell>
        </row>
        <row r="2426">
          <cell r="S2426">
            <v>42259.542800925927</v>
          </cell>
        </row>
        <row r="2427">
          <cell r="S2427">
            <v>40213.323599537034</v>
          </cell>
        </row>
        <row r="2428">
          <cell r="S2428">
            <v>41013.787569444445</v>
          </cell>
        </row>
        <row r="2429">
          <cell r="S2429">
            <v>41894.879606481481</v>
          </cell>
        </row>
        <row r="2430">
          <cell r="S2430">
            <v>42438.827789351853</v>
          </cell>
        </row>
        <row r="2431">
          <cell r="S2431">
            <v>42492.717233796298</v>
          </cell>
        </row>
        <row r="2432">
          <cell r="S2432">
            <v>41247.020243055551</v>
          </cell>
        </row>
        <row r="2433">
          <cell r="S2433">
            <v>42690.858449074076</v>
          </cell>
        </row>
        <row r="2434">
          <cell r="S2434">
            <v>41882.590127314819</v>
          </cell>
        </row>
        <row r="2435">
          <cell r="S2435">
            <v>42656.805497685185</v>
          </cell>
        </row>
        <row r="2436">
          <cell r="S2436">
            <v>42025.637939814813</v>
          </cell>
        </row>
        <row r="2437">
          <cell r="S2437">
            <v>41184.167129629634</v>
          </cell>
        </row>
        <row r="2438">
          <cell r="S2438">
            <v>41194.109340277777</v>
          </cell>
        </row>
        <row r="2439">
          <cell r="S2439">
            <v>42368.333668981482</v>
          </cell>
        </row>
        <row r="2440">
          <cell r="S2440">
            <v>41551.798113425924</v>
          </cell>
        </row>
        <row r="2441">
          <cell r="S2441">
            <v>42406.992418981477</v>
          </cell>
        </row>
        <row r="2442">
          <cell r="S2442">
            <v>42333.619050925925</v>
          </cell>
        </row>
        <row r="2443">
          <cell r="S2443">
            <v>41370.292303240742</v>
          </cell>
        </row>
        <row r="2444">
          <cell r="S2444">
            <v>41543.988067129627</v>
          </cell>
        </row>
        <row r="2445">
          <cell r="S2445">
            <v>40465.655266203699</v>
          </cell>
        </row>
        <row r="2446">
          <cell r="S2446">
            <v>42086.614942129629</v>
          </cell>
        </row>
        <row r="2447">
          <cell r="S2447">
            <v>42169.814340277779</v>
          </cell>
        </row>
        <row r="2448">
          <cell r="S2448">
            <v>42566.441203703704</v>
          </cell>
        </row>
        <row r="2449">
          <cell r="S2449">
            <v>42160.735208333332</v>
          </cell>
        </row>
        <row r="2450">
          <cell r="S2450">
            <v>42719.90834490741</v>
          </cell>
        </row>
        <row r="2451">
          <cell r="S2451">
            <v>42741.684479166666</v>
          </cell>
        </row>
        <row r="2452">
          <cell r="S2452">
            <v>42780.600532407407</v>
          </cell>
        </row>
        <row r="2453">
          <cell r="S2453">
            <v>42121.824525462958</v>
          </cell>
        </row>
        <row r="2454">
          <cell r="S2454">
            <v>40564.649456018517</v>
          </cell>
        </row>
        <row r="2455">
          <cell r="S2455">
            <v>42808.781689814816</v>
          </cell>
        </row>
        <row r="2456">
          <cell r="S2456">
            <v>42159.47256944445</v>
          </cell>
        </row>
        <row r="2457">
          <cell r="S2457">
            <v>42029.907858796301</v>
          </cell>
        </row>
        <row r="2458">
          <cell r="S2458">
            <v>42371.355729166666</v>
          </cell>
        </row>
        <row r="2459">
          <cell r="S2459">
            <v>41004.156886574077</v>
          </cell>
        </row>
        <row r="2460">
          <cell r="S2460">
            <v>40939.02002314815</v>
          </cell>
        </row>
        <row r="2461">
          <cell r="S2461">
            <v>41452.060601851852</v>
          </cell>
        </row>
        <row r="2462">
          <cell r="S2462">
            <v>41336.703298611108</v>
          </cell>
        </row>
        <row r="2463">
          <cell r="S2463">
            <v>40948.16815972222</v>
          </cell>
        </row>
        <row r="2464">
          <cell r="S2464">
            <v>42502.913761574076</v>
          </cell>
        </row>
        <row r="2465">
          <cell r="S2465">
            <v>40771.916701388887</v>
          </cell>
        </row>
        <row r="2466">
          <cell r="S2466">
            <v>41373.690266203703</v>
          </cell>
        </row>
        <row r="2467">
          <cell r="S2467">
            <v>41483.449282407404</v>
          </cell>
        </row>
        <row r="2468">
          <cell r="S2468">
            <v>41524.858553240738</v>
          </cell>
        </row>
        <row r="2469">
          <cell r="S2469">
            <v>42083.895532407405</v>
          </cell>
        </row>
        <row r="2470">
          <cell r="S2470">
            <v>42058.334027777775</v>
          </cell>
        </row>
        <row r="2471">
          <cell r="S2471">
            <v>41853.240208333329</v>
          </cell>
        </row>
        <row r="2472">
          <cell r="S2472">
            <v>42606.056863425925</v>
          </cell>
        </row>
        <row r="2473">
          <cell r="S2473">
            <v>42553.583425925928</v>
          </cell>
        </row>
        <row r="2474">
          <cell r="S2474">
            <v>42585.523842592593</v>
          </cell>
        </row>
        <row r="2475">
          <cell r="S2475">
            <v>42744.416030092587</v>
          </cell>
        </row>
        <row r="2476">
          <cell r="S2476">
            <v>40478.263923611114</v>
          </cell>
        </row>
        <row r="2477">
          <cell r="S2477">
            <v>41862.83997685185</v>
          </cell>
        </row>
        <row r="2478">
          <cell r="S2478">
            <v>42017.594236111108</v>
          </cell>
        </row>
        <row r="2479">
          <cell r="S2479">
            <v>42452.876909722225</v>
          </cell>
        </row>
        <row r="2480">
          <cell r="S2480">
            <v>42148.676851851851</v>
          </cell>
        </row>
        <row r="2481">
          <cell r="S2481">
            <v>42302.701516203699</v>
          </cell>
        </row>
        <row r="2482">
          <cell r="S2482">
            <v>42275.731666666667</v>
          </cell>
        </row>
        <row r="2483">
          <cell r="S2483">
            <v>42559.431203703702</v>
          </cell>
        </row>
        <row r="2484">
          <cell r="S2484">
            <v>42420.019097222219</v>
          </cell>
        </row>
        <row r="2485">
          <cell r="S2485">
            <v>42450.88282407407</v>
          </cell>
        </row>
        <row r="2486">
          <cell r="S2486">
            <v>41820.62809027778</v>
          </cell>
        </row>
        <row r="2487">
          <cell r="S2487">
            <v>42633.116851851853</v>
          </cell>
        </row>
        <row r="2488">
          <cell r="S2488">
            <v>42490.133877314816</v>
          </cell>
        </row>
        <row r="2489">
          <cell r="S2489">
            <v>42036.995590277773</v>
          </cell>
        </row>
        <row r="2490">
          <cell r="S2490">
            <v>41954.850868055553</v>
          </cell>
        </row>
        <row r="2491">
          <cell r="S2491">
            <v>42341.180636574078</v>
          </cell>
        </row>
        <row r="2492">
          <cell r="S2492">
            <v>41863.527326388888</v>
          </cell>
        </row>
        <row r="2493">
          <cell r="S2493">
            <v>42417.675879629634</v>
          </cell>
        </row>
        <row r="2494">
          <cell r="S2494">
            <v>42310.968518518523</v>
          </cell>
        </row>
        <row r="2495">
          <cell r="S2495">
            <v>42078.34520833334</v>
          </cell>
        </row>
        <row r="2496">
          <cell r="S2496">
            <v>42353.761759259258</v>
          </cell>
        </row>
        <row r="2497">
          <cell r="S2497">
            <v>42058.603877314818</v>
          </cell>
        </row>
        <row r="2498">
          <cell r="S2498">
            <v>42750.530312499999</v>
          </cell>
        </row>
        <row r="2499">
          <cell r="S2499">
            <v>42718.963599537034</v>
          </cell>
        </row>
        <row r="2500">
          <cell r="S2500">
            <v>42147.741840277777</v>
          </cell>
        </row>
        <row r="2501">
          <cell r="S2501">
            <v>42157.591064814813</v>
          </cell>
        </row>
        <row r="2502">
          <cell r="S2502">
            <v>41114.094872685186</v>
          </cell>
        </row>
        <row r="2503">
          <cell r="S2503">
            <v>41430.038888888892</v>
          </cell>
        </row>
        <row r="2504">
          <cell r="S2504">
            <v>41682.0705787037</v>
          </cell>
        </row>
        <row r="2505">
          <cell r="S2505">
            <v>42801.774699074071</v>
          </cell>
        </row>
        <row r="2506">
          <cell r="S2506">
            <v>41785.72729166667</v>
          </cell>
        </row>
        <row r="2507">
          <cell r="S2507">
            <v>41964.716319444444</v>
          </cell>
        </row>
        <row r="2508">
          <cell r="S2508">
            <v>41067.949212962965</v>
          </cell>
        </row>
        <row r="2509">
          <cell r="S2509">
            <v>42510.798854166671</v>
          </cell>
        </row>
        <row r="2510">
          <cell r="S2510">
            <v>41793.668761574074</v>
          </cell>
        </row>
        <row r="2511">
          <cell r="S2511">
            <v>41481.996423611112</v>
          </cell>
        </row>
        <row r="2512">
          <cell r="S2512">
            <v>41682.23646990741</v>
          </cell>
        </row>
        <row r="2513">
          <cell r="S2513">
            <v>42753.329039351855</v>
          </cell>
        </row>
        <row r="2514">
          <cell r="S2514">
            <v>42179.344988425932</v>
          </cell>
        </row>
        <row r="2515">
          <cell r="S2515">
            <v>40434.853402777779</v>
          </cell>
        </row>
        <row r="2516">
          <cell r="S2516">
            <v>41666.842824074076</v>
          </cell>
        </row>
        <row r="2517">
          <cell r="S2517">
            <v>41926.585162037038</v>
          </cell>
        </row>
        <row r="2518">
          <cell r="S2518">
            <v>42171.725416666668</v>
          </cell>
        </row>
        <row r="2519">
          <cell r="S2519">
            <v>42521.010370370372</v>
          </cell>
        </row>
        <row r="2520">
          <cell r="S2520">
            <v>42460.335312499999</v>
          </cell>
        </row>
        <row r="2521">
          <cell r="S2521">
            <v>42053.672824074078</v>
          </cell>
        </row>
        <row r="2522">
          <cell r="S2522">
            <v>42165.993125000001</v>
          </cell>
        </row>
        <row r="2523">
          <cell r="S2523">
            <v>41747.887060185189</v>
          </cell>
        </row>
        <row r="2524">
          <cell r="S2524">
            <v>42460.98192129629</v>
          </cell>
        </row>
        <row r="2525">
          <cell r="S2525">
            <v>42151.905717592599</v>
          </cell>
        </row>
        <row r="2526">
          <cell r="S2526">
            <v>40739.069282407407</v>
          </cell>
        </row>
        <row r="2527">
          <cell r="S2527">
            <v>41941.430196759262</v>
          </cell>
        </row>
        <row r="2528">
          <cell r="S2528">
            <v>41983.110995370371</v>
          </cell>
        </row>
        <row r="2529">
          <cell r="S2529">
            <v>40927.036979166667</v>
          </cell>
        </row>
        <row r="2530">
          <cell r="S2530">
            <v>41214.79483796296</v>
          </cell>
        </row>
        <row r="2531">
          <cell r="S2531">
            <v>41410.703993055555</v>
          </cell>
        </row>
        <row r="2532">
          <cell r="S2532">
            <v>40687.021597222221</v>
          </cell>
        </row>
        <row r="2533">
          <cell r="S2533">
            <v>42651.006273148145</v>
          </cell>
        </row>
        <row r="2534">
          <cell r="S2534">
            <v>41913.328356481477</v>
          </cell>
        </row>
        <row r="2535">
          <cell r="S2535">
            <v>41852.658310185187</v>
          </cell>
        </row>
        <row r="2536">
          <cell r="S2536">
            <v>41868.924050925925</v>
          </cell>
        </row>
        <row r="2537">
          <cell r="S2537">
            <v>42115.889652777783</v>
          </cell>
        </row>
        <row r="2538">
          <cell r="S2538">
            <v>41276.496840277774</v>
          </cell>
        </row>
        <row r="2539">
          <cell r="S2539">
            <v>42025.164780092593</v>
          </cell>
        </row>
        <row r="2540">
          <cell r="S2540">
            <v>42206.835370370376</v>
          </cell>
        </row>
        <row r="2541">
          <cell r="S2541">
            <v>41780.068043981482</v>
          </cell>
        </row>
        <row r="2542">
          <cell r="S2542">
            <v>41812.67324074074</v>
          </cell>
        </row>
        <row r="2543">
          <cell r="S2543">
            <v>41719.549131944441</v>
          </cell>
        </row>
        <row r="2544">
          <cell r="S2544">
            <v>41311.799513888887</v>
          </cell>
        </row>
        <row r="2545">
          <cell r="S2545">
            <v>40619.402361111112</v>
          </cell>
        </row>
        <row r="2546">
          <cell r="S2546">
            <v>40861.27416666667</v>
          </cell>
        </row>
        <row r="2547">
          <cell r="S2547">
            <v>42096.704976851848</v>
          </cell>
        </row>
        <row r="2548">
          <cell r="S2548">
            <v>41788.381909722222</v>
          </cell>
        </row>
        <row r="2549">
          <cell r="S2549">
            <v>42096.410115740742</v>
          </cell>
        </row>
        <row r="2550">
          <cell r="S2550">
            <v>41938.893263888887</v>
          </cell>
        </row>
        <row r="2551">
          <cell r="S2551">
            <v>42383.933993055558</v>
          </cell>
        </row>
        <row r="2552">
          <cell r="S2552">
            <v>40235.900358796294</v>
          </cell>
        </row>
        <row r="2553">
          <cell r="S2553">
            <v>41032.071134259262</v>
          </cell>
        </row>
        <row r="2554">
          <cell r="S2554">
            <v>42047.128564814819</v>
          </cell>
        </row>
        <row r="2555">
          <cell r="S2555">
            <v>42370.571851851855</v>
          </cell>
        </row>
        <row r="2556">
          <cell r="S2556">
            <v>40934.376145833332</v>
          </cell>
        </row>
        <row r="2557">
          <cell r="S2557">
            <v>42526.871331018512</v>
          </cell>
        </row>
        <row r="2558">
          <cell r="S2558">
            <v>42228.629884259266</v>
          </cell>
        </row>
        <row r="2559">
          <cell r="S2559">
            <v>42430.040798611109</v>
          </cell>
        </row>
        <row r="2560">
          <cell r="S2560">
            <v>42605.908182870371</v>
          </cell>
        </row>
        <row r="2561">
          <cell r="S2561">
            <v>42675.690393518518</v>
          </cell>
        </row>
        <row r="2562">
          <cell r="S2562">
            <v>42209.593692129631</v>
          </cell>
        </row>
        <row r="2563">
          <cell r="S2563">
            <v>42162.146782407406</v>
          </cell>
        </row>
        <row r="2564">
          <cell r="S2564">
            <v>40713.630497685182</v>
          </cell>
        </row>
        <row r="2565">
          <cell r="S2565">
            <v>41456.981215277774</v>
          </cell>
        </row>
        <row r="2566">
          <cell r="S2566">
            <v>40996.994074074071</v>
          </cell>
        </row>
        <row r="2567">
          <cell r="S2567">
            <v>40690.823055555556</v>
          </cell>
        </row>
        <row r="2568">
          <cell r="S2568">
            <v>41157.947337962964</v>
          </cell>
        </row>
        <row r="2569">
          <cell r="S2569">
            <v>42695.257870370369</v>
          </cell>
        </row>
        <row r="2570">
          <cell r="S2570">
            <v>41905.684629629628</v>
          </cell>
        </row>
        <row r="2571">
          <cell r="S2571">
            <v>41368.583726851852</v>
          </cell>
        </row>
        <row r="2572">
          <cell r="S2572">
            <v>41569.698831018519</v>
          </cell>
        </row>
        <row r="2573">
          <cell r="S2573">
            <v>41211.688750000001</v>
          </cell>
        </row>
        <row r="2574">
          <cell r="S2574">
            <v>41288.942928240744</v>
          </cell>
        </row>
        <row r="2575">
          <cell r="S2575">
            <v>42673.66788194445</v>
          </cell>
        </row>
        <row r="2576">
          <cell r="S2576">
            <v>42271.251979166671</v>
          </cell>
        </row>
        <row r="2577">
          <cell r="S2577">
            <v>42319.851388888885</v>
          </cell>
        </row>
        <row r="2578">
          <cell r="S2578">
            <v>41661.381041666667</v>
          </cell>
        </row>
        <row r="2579">
          <cell r="S2579">
            <v>42212.624189814815</v>
          </cell>
        </row>
        <row r="2580">
          <cell r="S2580">
            <v>41821.407187500001</v>
          </cell>
        </row>
        <row r="2581">
          <cell r="S2581">
            <v>41509.905995370369</v>
          </cell>
        </row>
        <row r="2582">
          <cell r="S2582">
            <v>41579.845509259263</v>
          </cell>
        </row>
        <row r="2583">
          <cell r="S2583">
            <v>40007.704247685186</v>
          </cell>
        </row>
        <row r="2584">
          <cell r="S2584">
            <v>42064.652673611112</v>
          </cell>
        </row>
        <row r="2585">
          <cell r="S2585">
            <v>42483.675208333334</v>
          </cell>
        </row>
        <row r="2586">
          <cell r="S2586">
            <v>40689.570868055554</v>
          </cell>
        </row>
        <row r="2587">
          <cell r="S2587">
            <v>41838.536782407406</v>
          </cell>
        </row>
        <row r="2588">
          <cell r="S2588">
            <v>42013.059027777781</v>
          </cell>
        </row>
        <row r="2589">
          <cell r="S2589">
            <v>42395.456412037034</v>
          </cell>
        </row>
        <row r="2590">
          <cell r="S2590">
            <v>41796.531701388885</v>
          </cell>
        </row>
        <row r="2591">
          <cell r="S2591">
            <v>41500.727916666663</v>
          </cell>
        </row>
        <row r="2592">
          <cell r="S2592">
            <v>41840.983541666668</v>
          </cell>
        </row>
        <row r="2593">
          <cell r="S2593">
            <v>42756.501041666663</v>
          </cell>
        </row>
        <row r="2594">
          <cell r="S2594">
            <v>42736.732893518521</v>
          </cell>
        </row>
        <row r="2595">
          <cell r="S2595">
            <v>42031.884652777779</v>
          </cell>
        </row>
        <row r="2596">
          <cell r="S2596">
            <v>40973.72623842593</v>
          </cell>
        </row>
        <row r="2597">
          <cell r="S2597">
            <v>42803.920277777783</v>
          </cell>
        </row>
        <row r="2598">
          <cell r="S2598">
            <v>41887.801064814819</v>
          </cell>
        </row>
        <row r="2599">
          <cell r="S2599">
            <v>42044.927974537044</v>
          </cell>
        </row>
        <row r="2600">
          <cell r="S2600">
            <v>42272.087766203709</v>
          </cell>
        </row>
        <row r="2601">
          <cell r="S2601">
            <v>42286.861493055556</v>
          </cell>
        </row>
        <row r="2602">
          <cell r="S2602">
            <v>42171.817384259266</v>
          </cell>
        </row>
        <row r="2603">
          <cell r="S2603">
            <v>41973.740335648152</v>
          </cell>
        </row>
        <row r="2604">
          <cell r="S2604">
            <v>41940.89166666667</v>
          </cell>
        </row>
        <row r="2605">
          <cell r="S2605">
            <v>42172.906678240746</v>
          </cell>
        </row>
        <row r="2606">
          <cell r="S2606">
            <v>41626.916284722225</v>
          </cell>
        </row>
        <row r="2607">
          <cell r="S2607">
            <v>40691.788055555553</v>
          </cell>
        </row>
        <row r="2608">
          <cell r="S2608">
            <v>41864.76866898148</v>
          </cell>
        </row>
        <row r="2609">
          <cell r="S2609">
            <v>40778.770011574074</v>
          </cell>
        </row>
        <row r="2610">
          <cell r="S2610">
            <v>42323.800138888888</v>
          </cell>
        </row>
        <row r="2611">
          <cell r="S2611">
            <v>42702.770729166667</v>
          </cell>
        </row>
        <row r="2612">
          <cell r="S2612">
            <v>41626.761053240742</v>
          </cell>
        </row>
        <row r="2613">
          <cell r="S2613">
            <v>42398.195972222224</v>
          </cell>
        </row>
        <row r="2614">
          <cell r="S2614">
            <v>40215.919050925928</v>
          </cell>
        </row>
        <row r="2615">
          <cell r="S2615">
            <v>41578.927118055559</v>
          </cell>
        </row>
        <row r="2616">
          <cell r="S2616">
            <v>41731.833124999997</v>
          </cell>
        </row>
        <row r="2617">
          <cell r="S2617">
            <v>40395.714722222219</v>
          </cell>
        </row>
        <row r="2618">
          <cell r="S2618">
            <v>40818.58489583333</v>
          </cell>
        </row>
        <row r="2619">
          <cell r="S2619">
            <v>42173.746342592596</v>
          </cell>
        </row>
        <row r="2620">
          <cell r="S2620">
            <v>41879.900752314818</v>
          </cell>
        </row>
        <row r="2621">
          <cell r="S2621">
            <v>40978.125046296293</v>
          </cell>
        </row>
        <row r="2622">
          <cell r="S2622">
            <v>41059.185682870368</v>
          </cell>
        </row>
        <row r="2623">
          <cell r="S2623">
            <v>41716.632847222223</v>
          </cell>
        </row>
        <row r="2624">
          <cell r="S2624">
            <v>41593.082002314812</v>
          </cell>
        </row>
        <row r="2625">
          <cell r="S2625">
            <v>42060.001805555556</v>
          </cell>
        </row>
        <row r="2626">
          <cell r="S2626">
            <v>42318.925532407404</v>
          </cell>
        </row>
        <row r="2627">
          <cell r="S2627">
            <v>42195.187534722223</v>
          </cell>
        </row>
        <row r="2628">
          <cell r="S2628">
            <v>41760.10974537037</v>
          </cell>
        </row>
        <row r="2629">
          <cell r="S2629">
            <v>41993.738298611104</v>
          </cell>
        </row>
        <row r="2630">
          <cell r="S2630">
            <v>42382.130833333329</v>
          </cell>
        </row>
        <row r="2631">
          <cell r="S2631">
            <v>42485.754525462966</v>
          </cell>
        </row>
        <row r="2632">
          <cell r="S2632">
            <v>42738.692233796297</v>
          </cell>
        </row>
        <row r="2633">
          <cell r="S2633">
            <v>41089.186296296299</v>
          </cell>
        </row>
        <row r="2634">
          <cell r="S2634">
            <v>40833.633194444446</v>
          </cell>
        </row>
        <row r="2635">
          <cell r="S2635">
            <v>42769.809965277775</v>
          </cell>
        </row>
        <row r="2636">
          <cell r="S2636">
            <v>42125.078275462962</v>
          </cell>
        </row>
        <row r="2637">
          <cell r="S2637">
            <v>42039.951087962967</v>
          </cell>
        </row>
        <row r="2638">
          <cell r="S2638">
            <v>42333.330277777779</v>
          </cell>
        </row>
        <row r="2639">
          <cell r="S2639">
            <v>42388.589085648149</v>
          </cell>
        </row>
        <row r="2640">
          <cell r="S2640">
            <v>42240.840289351851</v>
          </cell>
        </row>
        <row r="2641">
          <cell r="S2641">
            <v>42103.160578703704</v>
          </cell>
        </row>
        <row r="2642">
          <cell r="S2642">
            <v>41850.781377314815</v>
          </cell>
        </row>
        <row r="2643">
          <cell r="S2643">
            <v>42172.669027777782</v>
          </cell>
        </row>
        <row r="2644">
          <cell r="S2644">
            <v>42056.013124999998</v>
          </cell>
        </row>
        <row r="2645">
          <cell r="S2645">
            <v>42016.938692129625</v>
          </cell>
        </row>
        <row r="2646">
          <cell r="S2646">
            <v>42192.64707175926</v>
          </cell>
        </row>
        <row r="2647">
          <cell r="S2647">
            <v>42185.267245370371</v>
          </cell>
        </row>
        <row r="2648">
          <cell r="S2648">
            <v>42188.467499999999</v>
          </cell>
        </row>
        <row r="2649">
          <cell r="S2649">
            <v>42312.792662037042</v>
          </cell>
        </row>
        <row r="2650">
          <cell r="S2650">
            <v>41758.839675925927</v>
          </cell>
        </row>
        <row r="2651">
          <cell r="S2651">
            <v>42171.824884259258</v>
          </cell>
        </row>
        <row r="2652">
          <cell r="S2652">
            <v>42165.037581018521</v>
          </cell>
        </row>
        <row r="2653">
          <cell r="S2653">
            <v>42115.11618055556</v>
          </cell>
        </row>
        <row r="2654">
          <cell r="S2654">
            <v>42128.615682870368</v>
          </cell>
        </row>
        <row r="2655">
          <cell r="S2655">
            <v>41985.427361111113</v>
          </cell>
        </row>
        <row r="2656">
          <cell r="S2656">
            <v>41850.863252314812</v>
          </cell>
        </row>
        <row r="2657">
          <cell r="S2657">
            <v>42701.908807870372</v>
          </cell>
        </row>
        <row r="2658">
          <cell r="S2658">
            <v>42044.765960648147</v>
          </cell>
        </row>
        <row r="2659">
          <cell r="S2659">
            <v>42077.129398148143</v>
          </cell>
        </row>
        <row r="2660">
          <cell r="S2660">
            <v>42026.88118055556</v>
          </cell>
        </row>
        <row r="2661">
          <cell r="S2661">
            <v>42219.915856481486</v>
          </cell>
        </row>
        <row r="2662">
          <cell r="S2662">
            <v>42622.767476851848</v>
          </cell>
        </row>
        <row r="2663">
          <cell r="S2663">
            <v>42398.849259259259</v>
          </cell>
        </row>
        <row r="2664">
          <cell r="S2664">
            <v>42360.212025462963</v>
          </cell>
        </row>
        <row r="2665">
          <cell r="S2665">
            <v>42570.110243055555</v>
          </cell>
        </row>
        <row r="2666">
          <cell r="S2666">
            <v>42177.791909722218</v>
          </cell>
        </row>
        <row r="2667">
          <cell r="S2667">
            <v>42630.922893518517</v>
          </cell>
        </row>
        <row r="2668">
          <cell r="S2668">
            <v>40633.154363425929</v>
          </cell>
        </row>
        <row r="2669">
          <cell r="S2669">
            <v>41839.175706018519</v>
          </cell>
        </row>
        <row r="2670">
          <cell r="S2670">
            <v>41862.864675925928</v>
          </cell>
        </row>
        <row r="2671">
          <cell r="S2671">
            <v>41013.936562499999</v>
          </cell>
        </row>
        <row r="2672">
          <cell r="S2672">
            <v>42754.693842592591</v>
          </cell>
        </row>
        <row r="2673">
          <cell r="S2673">
            <v>42380.884872685187</v>
          </cell>
        </row>
        <row r="2674">
          <cell r="S2674">
            <v>42261.917395833334</v>
          </cell>
        </row>
        <row r="2675">
          <cell r="S2675">
            <v>42102.743773148148</v>
          </cell>
        </row>
        <row r="2676">
          <cell r="S2676">
            <v>42538.73583333334</v>
          </cell>
        </row>
        <row r="2677">
          <cell r="S2677">
            <v>42685.974004629628</v>
          </cell>
        </row>
        <row r="2678">
          <cell r="S2678">
            <v>42270.7269212963</v>
          </cell>
        </row>
        <row r="2679">
          <cell r="S2679">
            <v>42422.977418981478</v>
          </cell>
        </row>
        <row r="2680">
          <cell r="S2680">
            <v>41765.610798611109</v>
          </cell>
        </row>
        <row r="2681">
          <cell r="S2681">
            <v>41937.95344907407</v>
          </cell>
        </row>
        <row r="2682">
          <cell r="S2682">
            <v>41947.762592592589</v>
          </cell>
        </row>
        <row r="2683">
          <cell r="S2683">
            <v>42500.041550925926</v>
          </cell>
        </row>
        <row r="2684">
          <cell r="S2684">
            <v>41879.959050925929</v>
          </cell>
        </row>
        <row r="2685">
          <cell r="S2685">
            <v>42675.832465277781</v>
          </cell>
        </row>
        <row r="2686">
          <cell r="S2686">
            <v>42323.562222222223</v>
          </cell>
        </row>
        <row r="2687">
          <cell r="S2687">
            <v>42205.710879629631</v>
          </cell>
        </row>
        <row r="2688">
          <cell r="S2688">
            <v>41821.205636574072</v>
          </cell>
        </row>
        <row r="2689">
          <cell r="S2689">
            <v>42053.671666666662</v>
          </cell>
        </row>
        <row r="2690">
          <cell r="S2690">
            <v>41796.771597222221</v>
          </cell>
        </row>
        <row r="2691">
          <cell r="S2691">
            <v>42126.87501157407</v>
          </cell>
        </row>
        <row r="2692">
          <cell r="S2692">
            <v>42087.768055555556</v>
          </cell>
        </row>
        <row r="2693">
          <cell r="S2693">
            <v>42584.846828703703</v>
          </cell>
        </row>
        <row r="2694">
          <cell r="S2694">
            <v>41829.734259259261</v>
          </cell>
        </row>
        <row r="2695">
          <cell r="S2695">
            <v>41950.859560185185</v>
          </cell>
        </row>
        <row r="2696">
          <cell r="S2696">
            <v>42125.772812499999</v>
          </cell>
        </row>
        <row r="2697">
          <cell r="S2697">
            <v>41921.375532407408</v>
          </cell>
        </row>
        <row r="2698">
          <cell r="S2698">
            <v>42418.425983796296</v>
          </cell>
        </row>
        <row r="2699">
          <cell r="S2699">
            <v>42168.316481481481</v>
          </cell>
        </row>
        <row r="2700">
          <cell r="S2700">
            <v>41974.898599537039</v>
          </cell>
        </row>
        <row r="2701">
          <cell r="S2701">
            <v>42483.015694444446</v>
          </cell>
        </row>
        <row r="2702">
          <cell r="S2702">
            <v>42566.604826388888</v>
          </cell>
        </row>
        <row r="2703">
          <cell r="S2703">
            <v>42619.935694444444</v>
          </cell>
        </row>
        <row r="2704">
          <cell r="S2704">
            <v>42545.774189814809</v>
          </cell>
        </row>
        <row r="2705">
          <cell r="S2705">
            <v>42157.652511574073</v>
          </cell>
        </row>
        <row r="2706">
          <cell r="S2706">
            <v>41942.84710648148</v>
          </cell>
        </row>
        <row r="2707">
          <cell r="S2707">
            <v>41975.700636574074</v>
          </cell>
        </row>
        <row r="2708">
          <cell r="S2708">
            <v>41899.627071759263</v>
          </cell>
        </row>
        <row r="2709">
          <cell r="S2709">
            <v>42055.277199074073</v>
          </cell>
        </row>
        <row r="2710">
          <cell r="S2710">
            <v>42447.896666666667</v>
          </cell>
        </row>
        <row r="2711">
          <cell r="S2711">
            <v>42173.970127314817</v>
          </cell>
        </row>
        <row r="2712">
          <cell r="S2712">
            <v>41878.946574074071</v>
          </cell>
        </row>
        <row r="2713">
          <cell r="S2713">
            <v>42627.454097222217</v>
          </cell>
        </row>
        <row r="2714">
          <cell r="S2714">
            <v>41772.685393518521</v>
          </cell>
        </row>
        <row r="2715">
          <cell r="S2715">
            <v>41829.787083333329</v>
          </cell>
        </row>
        <row r="2716">
          <cell r="S2716">
            <v>42147.826840277776</v>
          </cell>
        </row>
        <row r="2717">
          <cell r="S2717">
            <v>42524.53800925926</v>
          </cell>
        </row>
        <row r="2718">
          <cell r="S2718">
            <v>42269.126226851848</v>
          </cell>
        </row>
        <row r="2719">
          <cell r="S2719">
            <v>42034.928252314814</v>
          </cell>
        </row>
        <row r="2720">
          <cell r="S2720">
            <v>42143.445219907408</v>
          </cell>
        </row>
        <row r="2721">
          <cell r="S2721">
            <v>42317.826377314821</v>
          </cell>
        </row>
        <row r="2722">
          <cell r="S2722">
            <v>42663.468078703707</v>
          </cell>
        </row>
        <row r="2723">
          <cell r="S2723">
            <v>41926.542303240742</v>
          </cell>
        </row>
        <row r="2724">
          <cell r="S2724">
            <v>42221.656782407401</v>
          </cell>
        </row>
        <row r="2725">
          <cell r="S2725">
            <v>42615.142870370371</v>
          </cell>
        </row>
        <row r="2726">
          <cell r="S2726">
            <v>42342.845555555556</v>
          </cell>
        </row>
        <row r="2727">
          <cell r="S2727">
            <v>42286.749780092592</v>
          </cell>
        </row>
        <row r="2728">
          <cell r="S2728">
            <v>41950.26694444444</v>
          </cell>
        </row>
        <row r="2729">
          <cell r="S2729">
            <v>42069.391446759255</v>
          </cell>
        </row>
        <row r="2730">
          <cell r="S2730">
            <v>41872.807696759257</v>
          </cell>
        </row>
        <row r="2731">
          <cell r="S2731">
            <v>42768.97084490741</v>
          </cell>
        </row>
        <row r="2732">
          <cell r="S2732">
            <v>41865.878657407404</v>
          </cell>
        </row>
        <row r="2733">
          <cell r="S2733">
            <v>42510.938900462963</v>
          </cell>
        </row>
        <row r="2734">
          <cell r="S2734">
            <v>42511.698101851856</v>
          </cell>
        </row>
        <row r="2735">
          <cell r="S2735">
            <v>42622.436412037037</v>
          </cell>
        </row>
        <row r="2736">
          <cell r="S2736">
            <v>42640.278171296297</v>
          </cell>
        </row>
        <row r="2737">
          <cell r="S2737">
            <v>42767.031678240746</v>
          </cell>
        </row>
        <row r="2738">
          <cell r="S2738">
            <v>42029.135879629626</v>
          </cell>
        </row>
        <row r="2739">
          <cell r="S2739">
            <v>42396.911712962959</v>
          </cell>
        </row>
        <row r="2740">
          <cell r="S2740">
            <v>41157.042928240742</v>
          </cell>
        </row>
        <row r="2741">
          <cell r="S2741">
            <v>40767.192395833335</v>
          </cell>
        </row>
        <row r="2742">
          <cell r="S2742">
            <v>41520.561041666668</v>
          </cell>
        </row>
        <row r="2743">
          <cell r="S2743">
            <v>42193.723912037036</v>
          </cell>
        </row>
        <row r="2744">
          <cell r="S2744">
            <v>41950.114108796297</v>
          </cell>
        </row>
        <row r="2745">
          <cell r="S2745">
            <v>42534.631481481483</v>
          </cell>
        </row>
        <row r="2746">
          <cell r="S2746">
            <v>42425.960983796293</v>
          </cell>
        </row>
        <row r="2747">
          <cell r="S2747">
            <v>41792.542986111112</v>
          </cell>
        </row>
        <row r="2748">
          <cell r="S2748">
            <v>42601.854699074072</v>
          </cell>
        </row>
        <row r="2749">
          <cell r="S2749">
            <v>41674.08494212963</v>
          </cell>
        </row>
        <row r="2750">
          <cell r="S2750">
            <v>41835.126805555556</v>
          </cell>
        </row>
        <row r="2751">
          <cell r="S2751">
            <v>40638.162465277775</v>
          </cell>
        </row>
        <row r="2752">
          <cell r="S2752">
            <v>42087.803310185183</v>
          </cell>
        </row>
        <row r="2753">
          <cell r="S2753">
            <v>41365.904594907406</v>
          </cell>
        </row>
        <row r="2754">
          <cell r="S2754">
            <v>40945.845312500001</v>
          </cell>
        </row>
        <row r="2755">
          <cell r="S2755">
            <v>42371.617164351846</v>
          </cell>
        </row>
        <row r="2756">
          <cell r="S2756">
            <v>42693.742604166662</v>
          </cell>
        </row>
        <row r="2757">
          <cell r="S2757">
            <v>42156.510393518518</v>
          </cell>
        </row>
        <row r="2758">
          <cell r="S2758">
            <v>42458.641724537039</v>
          </cell>
        </row>
        <row r="2759">
          <cell r="S2759">
            <v>41781.096203703702</v>
          </cell>
        </row>
        <row r="2760">
          <cell r="S2760">
            <v>41442.741249999999</v>
          </cell>
        </row>
        <row r="2761">
          <cell r="S2761">
            <v>41416.763171296298</v>
          </cell>
        </row>
        <row r="2762">
          <cell r="S2762">
            <v>40985.459803240738</v>
          </cell>
        </row>
        <row r="2763">
          <cell r="S2763">
            <v>42783.513182870374</v>
          </cell>
        </row>
        <row r="2764">
          <cell r="S2764">
            <v>42448.821585648147</v>
          </cell>
        </row>
        <row r="2765">
          <cell r="S2765">
            <v>42442.623344907406</v>
          </cell>
        </row>
        <row r="2766">
          <cell r="S2766">
            <v>42283.552951388891</v>
          </cell>
        </row>
        <row r="2767">
          <cell r="S2767">
            <v>42040.829872685179</v>
          </cell>
        </row>
        <row r="2768">
          <cell r="S2768">
            <v>42391.942094907412</v>
          </cell>
        </row>
        <row r="2769">
          <cell r="S2769">
            <v>42419.603703703702</v>
          </cell>
        </row>
        <row r="2770">
          <cell r="S2770">
            <v>42804.895474537043</v>
          </cell>
        </row>
        <row r="2771">
          <cell r="S2771">
            <v>42268.127696759257</v>
          </cell>
        </row>
        <row r="2772">
          <cell r="S2772">
            <v>42311.711979166663</v>
          </cell>
        </row>
        <row r="2773">
          <cell r="S2773">
            <v>42161.770833333328</v>
          </cell>
        </row>
        <row r="2774">
          <cell r="S2774">
            <v>41841.321770833332</v>
          </cell>
        </row>
        <row r="2775">
          <cell r="S2775">
            <v>42570.702986111108</v>
          </cell>
        </row>
        <row r="2776">
          <cell r="S2776">
            <v>41898.168125000004</v>
          </cell>
        </row>
        <row r="2777">
          <cell r="S2777">
            <v>42050.008368055554</v>
          </cell>
        </row>
        <row r="2778">
          <cell r="S2778">
            <v>42026.370717592596</v>
          </cell>
        </row>
        <row r="2779">
          <cell r="S2779">
            <v>41371.648078703707</v>
          </cell>
        </row>
        <row r="2780">
          <cell r="S2780">
            <v>41375.057222222218</v>
          </cell>
        </row>
        <row r="2781">
          <cell r="S2781">
            <v>40322.53938657407</v>
          </cell>
        </row>
        <row r="2782">
          <cell r="S2782">
            <v>41900.505312499998</v>
          </cell>
        </row>
        <row r="2783">
          <cell r="S2783">
            <v>42375.996886574074</v>
          </cell>
        </row>
        <row r="2784">
          <cell r="S2784">
            <v>42741.848379629635</v>
          </cell>
        </row>
        <row r="2785">
          <cell r="S2785">
            <v>41973.847962962958</v>
          </cell>
        </row>
        <row r="2786">
          <cell r="S2786">
            <v>40555.24800925926</v>
          </cell>
        </row>
        <row r="2787">
          <cell r="S2787">
            <v>41099.742800925924</v>
          </cell>
        </row>
        <row r="2788">
          <cell r="S2788">
            <v>41576.834513888891</v>
          </cell>
        </row>
        <row r="2789">
          <cell r="S2789">
            <v>41753.758043981477</v>
          </cell>
        </row>
        <row r="2790">
          <cell r="S2790">
            <v>42163.636828703704</v>
          </cell>
        </row>
        <row r="2791">
          <cell r="S2791">
            <v>42340.847361111111</v>
          </cell>
        </row>
        <row r="2792">
          <cell r="S2792">
            <v>42282.71629629629</v>
          </cell>
        </row>
        <row r="2793">
          <cell r="S2793">
            <v>41948.00209490741</v>
          </cell>
        </row>
        <row r="2794">
          <cell r="S2794">
            <v>41877.912187499998</v>
          </cell>
        </row>
        <row r="2795">
          <cell r="S2795">
            <v>42639.805601851855</v>
          </cell>
        </row>
        <row r="2796">
          <cell r="S2796">
            <v>41346.042673611111</v>
          </cell>
        </row>
        <row r="2797">
          <cell r="S2797">
            <v>41598.420046296298</v>
          </cell>
        </row>
        <row r="2798">
          <cell r="S2798">
            <v>41383.605057870373</v>
          </cell>
        </row>
        <row r="2799">
          <cell r="S2799">
            <v>40429.836435185185</v>
          </cell>
        </row>
        <row r="2800">
          <cell r="S2800">
            <v>41594.207060185188</v>
          </cell>
        </row>
        <row r="2801">
          <cell r="S2801">
            <v>41555.873645833337</v>
          </cell>
        </row>
        <row r="2802">
          <cell r="S2802">
            <v>41730.998402777775</v>
          </cell>
        </row>
        <row r="2803">
          <cell r="S2803">
            <v>41526.592395833337</v>
          </cell>
        </row>
        <row r="2804">
          <cell r="S2804">
            <v>40878.758217592593</v>
          </cell>
        </row>
        <row r="2805">
          <cell r="S2805">
            <v>40340.801562499997</v>
          </cell>
        </row>
        <row r="2806">
          <cell r="S2806">
            <v>42373.712418981479</v>
          </cell>
        </row>
        <row r="2807">
          <cell r="S2807">
            <v>42231.7971875</v>
          </cell>
        </row>
        <row r="2808">
          <cell r="S2808">
            <v>41831.851840277777</v>
          </cell>
        </row>
        <row r="2809">
          <cell r="S2809">
            <v>42347.203587962969</v>
          </cell>
        </row>
        <row r="2810">
          <cell r="S2810">
            <v>42317.954571759255</v>
          </cell>
        </row>
        <row r="2811">
          <cell r="S2811">
            <v>42656.86137731481</v>
          </cell>
        </row>
        <row r="2812">
          <cell r="S2812">
            <v>42318.950173611112</v>
          </cell>
        </row>
        <row r="2813">
          <cell r="S2813">
            <v>41110.680138888885</v>
          </cell>
        </row>
        <row r="2814">
          <cell r="S2814">
            <v>40883.962581018517</v>
          </cell>
        </row>
        <row r="2815">
          <cell r="S2815">
            <v>41767.656863425924</v>
          </cell>
        </row>
        <row r="2816">
          <cell r="S2816">
            <v>41766.970648148148</v>
          </cell>
        </row>
        <row r="2817">
          <cell r="S2817">
            <v>42184.572881944448</v>
          </cell>
        </row>
        <row r="2818">
          <cell r="S2818">
            <v>42675.057997685188</v>
          </cell>
        </row>
        <row r="2819">
          <cell r="S2819">
            <v>41806.106770833336</v>
          </cell>
        </row>
        <row r="2820">
          <cell r="S2820">
            <v>42040.638020833328</v>
          </cell>
        </row>
        <row r="2821">
          <cell r="S2821">
            <v>41213.254687499997</v>
          </cell>
        </row>
        <row r="2822">
          <cell r="S2822">
            <v>42401.154930555553</v>
          </cell>
        </row>
        <row r="2823">
          <cell r="S2823">
            <v>41399.99622685185</v>
          </cell>
        </row>
        <row r="2824">
          <cell r="S2824">
            <v>42065.053368055553</v>
          </cell>
        </row>
        <row r="2825">
          <cell r="S2825">
            <v>41871.65315972222</v>
          </cell>
        </row>
        <row r="2826">
          <cell r="S2826">
            <v>41936.020752314813</v>
          </cell>
        </row>
        <row r="2827">
          <cell r="S2827">
            <v>42404.033090277779</v>
          </cell>
        </row>
        <row r="2828">
          <cell r="S2828">
            <v>40638.092974537038</v>
          </cell>
        </row>
        <row r="2829">
          <cell r="S2829">
            <v>41962.596574074079</v>
          </cell>
        </row>
        <row r="2830">
          <cell r="S2830">
            <v>40939.761782407404</v>
          </cell>
        </row>
        <row r="2831">
          <cell r="S2831">
            <v>41331.253159722226</v>
          </cell>
        </row>
        <row r="2832">
          <cell r="S2832">
            <v>42801.43104166667</v>
          </cell>
        </row>
        <row r="2833">
          <cell r="S2833">
            <v>41930.218657407408</v>
          </cell>
        </row>
        <row r="2834">
          <cell r="S2834">
            <v>40926.319062499999</v>
          </cell>
        </row>
        <row r="2835">
          <cell r="S2835">
            <v>42094.236481481479</v>
          </cell>
        </row>
        <row r="2836">
          <cell r="S2836">
            <v>41772.797280092593</v>
          </cell>
        </row>
        <row r="2837">
          <cell r="S2837">
            <v>40299.239953703705</v>
          </cell>
        </row>
        <row r="2838">
          <cell r="S2838">
            <v>40632.94195601852</v>
          </cell>
        </row>
        <row r="2839">
          <cell r="S2839">
            <v>41160.871886574074</v>
          </cell>
        </row>
        <row r="2840">
          <cell r="S2840">
            <v>41773.932534722226</v>
          </cell>
        </row>
        <row r="2841">
          <cell r="S2841">
            <v>41201.012083333335</v>
          </cell>
        </row>
        <row r="2842">
          <cell r="S2842">
            <v>41807.118495370371</v>
          </cell>
        </row>
        <row r="2843">
          <cell r="S2843">
            <v>41848.021770833337</v>
          </cell>
        </row>
        <row r="2844">
          <cell r="S2844">
            <v>41453.076319444444</v>
          </cell>
        </row>
        <row r="2845">
          <cell r="S2845">
            <v>40758.733483796292</v>
          </cell>
        </row>
        <row r="2846">
          <cell r="S2846">
            <v>42111.899537037039</v>
          </cell>
        </row>
        <row r="2847">
          <cell r="S2847">
            <v>42438.667071759264</v>
          </cell>
        </row>
        <row r="2848">
          <cell r="S2848">
            <v>42502.250775462962</v>
          </cell>
        </row>
        <row r="2849">
          <cell r="S2849">
            <v>41716.785011574073</v>
          </cell>
        </row>
        <row r="2850">
          <cell r="S2850">
            <v>41423.910891203705</v>
          </cell>
        </row>
        <row r="2851">
          <cell r="S2851">
            <v>42331.378923611104</v>
          </cell>
        </row>
        <row r="2852">
          <cell r="S2852">
            <v>42221.79178240741</v>
          </cell>
        </row>
        <row r="2853">
          <cell r="S2853">
            <v>42505.936678240745</v>
          </cell>
        </row>
        <row r="2854">
          <cell r="S2854">
            <v>41695.016782407409</v>
          </cell>
        </row>
        <row r="2855">
          <cell r="S2855">
            <v>42776.704432870371</v>
          </cell>
        </row>
        <row r="2856">
          <cell r="S2856">
            <v>42781.549097222218</v>
          </cell>
        </row>
        <row r="2857">
          <cell r="S2857">
            <v>41663.500659722224</v>
          </cell>
        </row>
        <row r="2858">
          <cell r="S2858">
            <v>40987.977060185185</v>
          </cell>
        </row>
        <row r="2859">
          <cell r="S2859">
            <v>41004.72619212963</v>
          </cell>
        </row>
        <row r="2860">
          <cell r="S2860">
            <v>42669.870173611111</v>
          </cell>
        </row>
        <row r="2861">
          <cell r="S2861">
            <v>42654.469826388886</v>
          </cell>
        </row>
        <row r="2862">
          <cell r="S2862">
            <v>41373.102465277778</v>
          </cell>
        </row>
        <row r="2863">
          <cell r="S2863">
            <v>40310.287673611114</v>
          </cell>
        </row>
        <row r="2864">
          <cell r="S2864">
            <v>40785.675011574072</v>
          </cell>
        </row>
        <row r="2865">
          <cell r="S2865">
            <v>42128.628113425926</v>
          </cell>
        </row>
        <row r="2866">
          <cell r="S2866">
            <v>42200.261793981481</v>
          </cell>
        </row>
        <row r="2867">
          <cell r="S2867">
            <v>41030.719756944447</v>
          </cell>
        </row>
        <row r="2868">
          <cell r="S2868">
            <v>42300.585891203707</v>
          </cell>
        </row>
        <row r="2869">
          <cell r="S2869">
            <v>41815.569212962961</v>
          </cell>
        </row>
        <row r="2870">
          <cell r="S2870">
            <v>42451.496817129635</v>
          </cell>
        </row>
        <row r="2871">
          <cell r="S2871">
            <v>41759.13962962963</v>
          </cell>
        </row>
        <row r="2872">
          <cell r="S2872">
            <v>42495.434236111112</v>
          </cell>
        </row>
        <row r="2873">
          <cell r="S2873">
            <v>41938.709421296298</v>
          </cell>
        </row>
        <row r="2874">
          <cell r="S2874">
            <v>42060.035636574074</v>
          </cell>
        </row>
        <row r="2875">
          <cell r="S2875">
            <v>42172.613506944443</v>
          </cell>
        </row>
        <row r="2876">
          <cell r="S2876">
            <v>42531.195277777777</v>
          </cell>
        </row>
        <row r="2877">
          <cell r="S2877">
            <v>42002.817488425921</v>
          </cell>
        </row>
        <row r="2878">
          <cell r="S2878">
            <v>42444.877743055549</v>
          </cell>
        </row>
        <row r="2879">
          <cell r="S2879">
            <v>42058.792476851857</v>
          </cell>
        </row>
        <row r="2880">
          <cell r="S2880">
            <v>42495.956631944442</v>
          </cell>
        </row>
        <row r="2881">
          <cell r="S2881">
            <v>41775.636157407411</v>
          </cell>
        </row>
        <row r="2882">
          <cell r="S2882">
            <v>41982.773356481484</v>
          </cell>
        </row>
        <row r="2883">
          <cell r="S2883">
            <v>41761.509409722225</v>
          </cell>
        </row>
        <row r="2884">
          <cell r="S2884">
            <v>42171.383530092593</v>
          </cell>
        </row>
        <row r="2885">
          <cell r="S2885">
            <v>41766.80572916667</v>
          </cell>
        </row>
        <row r="2886">
          <cell r="S2886">
            <v>41772.105937500004</v>
          </cell>
        </row>
        <row r="2887">
          <cell r="S2887">
            <v>41781.666770833333</v>
          </cell>
        </row>
        <row r="2888">
          <cell r="S2888">
            <v>41491.79478009259</v>
          </cell>
        </row>
        <row r="2889">
          <cell r="S2889">
            <v>42270.582141203704</v>
          </cell>
        </row>
        <row r="2890">
          <cell r="S2890">
            <v>42167.434166666666</v>
          </cell>
        </row>
        <row r="2891">
          <cell r="S2891">
            <v>42284.516064814816</v>
          </cell>
        </row>
        <row r="2892">
          <cell r="S2892">
            <v>42016.800208333334</v>
          </cell>
        </row>
        <row r="2893">
          <cell r="S2893">
            <v>42124.848414351851</v>
          </cell>
        </row>
        <row r="2894">
          <cell r="S2894">
            <v>42311.750324074077</v>
          </cell>
        </row>
        <row r="2895">
          <cell r="S2895">
            <v>42264.29178240741</v>
          </cell>
        </row>
        <row r="2896">
          <cell r="S2896">
            <v>42664.809560185182</v>
          </cell>
        </row>
        <row r="2897">
          <cell r="S2897">
            <v>42513.045798611114</v>
          </cell>
        </row>
        <row r="2898">
          <cell r="S2898">
            <v>41901.282025462962</v>
          </cell>
        </row>
        <row r="2899">
          <cell r="S2899">
            <v>42321.101759259262</v>
          </cell>
        </row>
        <row r="2900">
          <cell r="S2900">
            <v>42100.927858796291</v>
          </cell>
        </row>
        <row r="2901">
          <cell r="S2901">
            <v>42294.429641203707</v>
          </cell>
        </row>
        <row r="2902">
          <cell r="S2902">
            <v>42506.760405092587</v>
          </cell>
        </row>
        <row r="2903">
          <cell r="S2903">
            <v>42545.478333333333</v>
          </cell>
        </row>
        <row r="2904">
          <cell r="S2904">
            <v>41760.935706018521</v>
          </cell>
        </row>
        <row r="2905">
          <cell r="S2905">
            <v>41856.010069444441</v>
          </cell>
        </row>
        <row r="2906">
          <cell r="S2906">
            <v>42040.831678240742</v>
          </cell>
        </row>
        <row r="2907">
          <cell r="S2907">
            <v>42462.893495370372</v>
          </cell>
        </row>
        <row r="2908">
          <cell r="S2908">
            <v>42203.680300925931</v>
          </cell>
        </row>
        <row r="2909">
          <cell r="S2909">
            <v>42417.585532407407</v>
          </cell>
        </row>
        <row r="2910">
          <cell r="S2910">
            <v>42072.370381944449</v>
          </cell>
        </row>
        <row r="2911">
          <cell r="S2911">
            <v>42144.041851851856</v>
          </cell>
        </row>
        <row r="2912">
          <cell r="S2912">
            <v>42318.593703703707</v>
          </cell>
        </row>
        <row r="2913">
          <cell r="S2913">
            <v>42052.949814814812</v>
          </cell>
        </row>
        <row r="2914">
          <cell r="S2914">
            <v>41828.736921296295</v>
          </cell>
        </row>
        <row r="2915">
          <cell r="S2915">
            <v>41897.602037037039</v>
          </cell>
        </row>
        <row r="2916">
          <cell r="S2916">
            <v>42164.299722222218</v>
          </cell>
        </row>
        <row r="2917">
          <cell r="S2917">
            <v>41808.881215277775</v>
          </cell>
        </row>
        <row r="2918">
          <cell r="S2918">
            <v>42087.792303240742</v>
          </cell>
        </row>
        <row r="2919">
          <cell r="S2919">
            <v>42166.219733796301</v>
          </cell>
        </row>
        <row r="2920">
          <cell r="S2920">
            <v>42170.910231481481</v>
          </cell>
        </row>
        <row r="2921">
          <cell r="S2921">
            <v>42172.439571759256</v>
          </cell>
        </row>
        <row r="2922">
          <cell r="S2922">
            <v>41789.893599537041</v>
          </cell>
        </row>
        <row r="2923">
          <cell r="S2923">
            <v>41982.87364583333</v>
          </cell>
        </row>
        <row r="2924">
          <cell r="S2924">
            <v>42193.482291666667</v>
          </cell>
        </row>
        <row r="2925">
          <cell r="S2925">
            <v>42136.092488425929</v>
          </cell>
        </row>
        <row r="2926">
          <cell r="S2926">
            <v>42114.818935185183</v>
          </cell>
        </row>
        <row r="2927">
          <cell r="S2927">
            <v>42657.38726851852</v>
          </cell>
        </row>
        <row r="2928">
          <cell r="S2928">
            <v>41830.267407407409</v>
          </cell>
        </row>
        <row r="2929">
          <cell r="S2929">
            <v>41795.598923611113</v>
          </cell>
        </row>
        <row r="2930">
          <cell r="S2930">
            <v>42374.655081018514</v>
          </cell>
        </row>
        <row r="2931">
          <cell r="S2931">
            <v>41869.798726851855</v>
          </cell>
        </row>
        <row r="2932">
          <cell r="S2932">
            <v>42178.815891203703</v>
          </cell>
        </row>
        <row r="2933">
          <cell r="S2933">
            <v>42400.946597222224</v>
          </cell>
        </row>
        <row r="2934">
          <cell r="S2934">
            <v>42199.32707175926</v>
          </cell>
        </row>
        <row r="2935">
          <cell r="S2935">
            <v>42576.452731481477</v>
          </cell>
        </row>
        <row r="2936">
          <cell r="S2936">
            <v>41841.651597222226</v>
          </cell>
        </row>
        <row r="2937">
          <cell r="S2937">
            <v>41411.866608796299</v>
          </cell>
        </row>
        <row r="2938">
          <cell r="S2938">
            <v>42780.942476851851</v>
          </cell>
        </row>
        <row r="2939">
          <cell r="S2939">
            <v>42431.500069444446</v>
          </cell>
        </row>
        <row r="2940">
          <cell r="S2940">
            <v>42661.442060185189</v>
          </cell>
        </row>
        <row r="2941">
          <cell r="S2941">
            <v>41989.819212962961</v>
          </cell>
        </row>
        <row r="2942">
          <cell r="S2942">
            <v>41941.802384259259</v>
          </cell>
        </row>
        <row r="2943">
          <cell r="S2943">
            <v>40637.866550925923</v>
          </cell>
        </row>
        <row r="2944">
          <cell r="S2944">
            <v>40665.949976851851</v>
          </cell>
        </row>
        <row r="2945">
          <cell r="S2945">
            <v>40592.704652777778</v>
          </cell>
        </row>
        <row r="2946">
          <cell r="S2946">
            <v>41605.868449074071</v>
          </cell>
        </row>
        <row r="2947">
          <cell r="S2947">
            <v>41935.509652777779</v>
          </cell>
        </row>
        <row r="2948">
          <cell r="S2948">
            <v>42590.472685185188</v>
          </cell>
        </row>
        <row r="2949">
          <cell r="S2949">
            <v>42041.581307870365</v>
          </cell>
        </row>
        <row r="2950">
          <cell r="S2950">
            <v>41367.572280092594</v>
          </cell>
        </row>
        <row r="2951">
          <cell r="S2951">
            <v>41208.010196759256</v>
          </cell>
        </row>
        <row r="2952">
          <cell r="S2952">
            <v>42485.724768518514</v>
          </cell>
        </row>
        <row r="2953">
          <cell r="S2953">
            <v>42670.764039351852</v>
          </cell>
        </row>
        <row r="2954">
          <cell r="S2954">
            <v>41230.77311342593</v>
          </cell>
        </row>
        <row r="2955">
          <cell r="S2955">
            <v>41572.229849537034</v>
          </cell>
        </row>
        <row r="2956">
          <cell r="S2956">
            <v>42680.47555555556</v>
          </cell>
        </row>
        <row r="2957">
          <cell r="S2957">
            <v>42707.074976851851</v>
          </cell>
        </row>
        <row r="2958">
          <cell r="S2958">
            <v>41270.21497685185</v>
          </cell>
        </row>
        <row r="2959">
          <cell r="S2959">
            <v>42136.75100694444</v>
          </cell>
        </row>
        <row r="2960">
          <cell r="S2960">
            <v>41550.867673611108</v>
          </cell>
        </row>
        <row r="2961">
          <cell r="S2961">
            <v>41808.649583333332</v>
          </cell>
        </row>
        <row r="2962">
          <cell r="S2962">
            <v>41793.710231481484</v>
          </cell>
        </row>
        <row r="2963">
          <cell r="S2963">
            <v>41037.829918981479</v>
          </cell>
        </row>
        <row r="2964">
          <cell r="S2964">
            <v>41722.792407407411</v>
          </cell>
        </row>
        <row r="2965">
          <cell r="S2965">
            <v>42039.878379629634</v>
          </cell>
        </row>
        <row r="2966">
          <cell r="S2966">
            <v>42482.624699074076</v>
          </cell>
        </row>
        <row r="2967">
          <cell r="S2967">
            <v>41960.119085648148</v>
          </cell>
        </row>
        <row r="2968">
          <cell r="S2968">
            <v>42411.942291666666</v>
          </cell>
        </row>
        <row r="2969">
          <cell r="S2969">
            <v>42497.275706018518</v>
          </cell>
        </row>
        <row r="2970">
          <cell r="S2970">
            <v>42453.49726851852</v>
          </cell>
        </row>
        <row r="2971">
          <cell r="S2971">
            <v>42256.391875000001</v>
          </cell>
        </row>
        <row r="2972">
          <cell r="S2972">
            <v>42200.758240740746</v>
          </cell>
        </row>
        <row r="2973">
          <cell r="S2973">
            <v>42097.778946759259</v>
          </cell>
        </row>
        <row r="2974">
          <cell r="S2974">
            <v>41789.21398148148</v>
          </cell>
        </row>
        <row r="2975">
          <cell r="S2975">
            <v>41887.568912037037</v>
          </cell>
        </row>
        <row r="2976">
          <cell r="S2976">
            <v>41874.098807870374</v>
          </cell>
        </row>
        <row r="2977">
          <cell r="S2977">
            <v>42033.516898148147</v>
          </cell>
        </row>
        <row r="2978">
          <cell r="S2978">
            <v>41612.912187499998</v>
          </cell>
        </row>
        <row r="2979">
          <cell r="S2979">
            <v>42539.849768518514</v>
          </cell>
        </row>
        <row r="2980">
          <cell r="S2980">
            <v>41075.583379629628</v>
          </cell>
        </row>
        <row r="2981">
          <cell r="S2981">
            <v>42292.539548611108</v>
          </cell>
        </row>
        <row r="2982">
          <cell r="S2982">
            <v>40806.870949074073</v>
          </cell>
        </row>
        <row r="2983">
          <cell r="S2983">
            <v>41534.568113425928</v>
          </cell>
        </row>
        <row r="2984">
          <cell r="S2984">
            <v>42100.086145833338</v>
          </cell>
        </row>
        <row r="2985">
          <cell r="S2985">
            <v>42482.43478009259</v>
          </cell>
        </row>
        <row r="2986">
          <cell r="S2986">
            <v>42711.545196759253</v>
          </cell>
        </row>
        <row r="2987">
          <cell r="S2987">
            <v>42282.768414351856</v>
          </cell>
        </row>
        <row r="2988">
          <cell r="S2988">
            <v>42087.343090277776</v>
          </cell>
        </row>
        <row r="2989">
          <cell r="S2989">
            <v>42131.455439814818</v>
          </cell>
        </row>
        <row r="2990">
          <cell r="S2990">
            <v>42564.026319444441</v>
          </cell>
        </row>
        <row r="2991">
          <cell r="S2991">
            <v>42416.767928240741</v>
          </cell>
        </row>
        <row r="2992">
          <cell r="S2992">
            <v>41971.866574074069</v>
          </cell>
        </row>
        <row r="2993">
          <cell r="S2993">
            <v>41831.846828703703</v>
          </cell>
        </row>
        <row r="2994">
          <cell r="S2994">
            <v>41249.749085648145</v>
          </cell>
        </row>
        <row r="2995">
          <cell r="S2995">
            <v>40695.795370370368</v>
          </cell>
        </row>
        <row r="2996">
          <cell r="S2996">
            <v>41768.841921296298</v>
          </cell>
        </row>
        <row r="2997">
          <cell r="S2997">
            <v>41005.45784722222</v>
          </cell>
        </row>
        <row r="2998">
          <cell r="S2998">
            <v>40895.897974537038</v>
          </cell>
        </row>
        <row r="2999">
          <cell r="S2999">
            <v>42522.880243055552</v>
          </cell>
        </row>
        <row r="3000">
          <cell r="S3000">
            <v>40921.117662037039</v>
          </cell>
        </row>
        <row r="3001">
          <cell r="S3001">
            <v>41597.788888888892</v>
          </cell>
        </row>
        <row r="3002">
          <cell r="S3002">
            <v>40981.802615740737</v>
          </cell>
        </row>
        <row r="3003">
          <cell r="S3003">
            <v>42065.897719907407</v>
          </cell>
        </row>
        <row r="3004">
          <cell r="S3004">
            <v>41680.359976851854</v>
          </cell>
        </row>
        <row r="3005">
          <cell r="S3005">
            <v>41711.169085648151</v>
          </cell>
        </row>
        <row r="3006">
          <cell r="S3006">
            <v>42111.646724537044</v>
          </cell>
        </row>
        <row r="3007">
          <cell r="S3007">
            <v>42145.919687500005</v>
          </cell>
        </row>
        <row r="3008">
          <cell r="S3008">
            <v>42611.483206018514</v>
          </cell>
        </row>
        <row r="3009">
          <cell r="S3009">
            <v>41918.818460648145</v>
          </cell>
        </row>
        <row r="3010">
          <cell r="S3010">
            <v>41250.025902777779</v>
          </cell>
        </row>
        <row r="3011">
          <cell r="S3011">
            <v>42535.327476851846</v>
          </cell>
        </row>
        <row r="3012">
          <cell r="S3012">
            <v>42711.700694444444</v>
          </cell>
        </row>
        <row r="3013">
          <cell r="S3013">
            <v>42104.840335648143</v>
          </cell>
        </row>
        <row r="3014">
          <cell r="S3014">
            <v>41827.919166666667</v>
          </cell>
        </row>
        <row r="3015">
          <cell r="S3015">
            <v>41355.825497685182</v>
          </cell>
        </row>
        <row r="3016">
          <cell r="S3016">
            <v>41774.599930555552</v>
          </cell>
        </row>
        <row r="3017">
          <cell r="S3017">
            <v>40838.043391203704</v>
          </cell>
        </row>
        <row r="3018">
          <cell r="S3018">
            <v>41638.342905092592</v>
          </cell>
        </row>
        <row r="3019">
          <cell r="S3019">
            <v>42712.23474537037</v>
          </cell>
        </row>
        <row r="3020">
          <cell r="S3020">
            <v>42160.583043981482</v>
          </cell>
        </row>
        <row r="3021">
          <cell r="S3021">
            <v>42458.680925925932</v>
          </cell>
        </row>
        <row r="3022">
          <cell r="S3022">
            <v>42195.749745370369</v>
          </cell>
        </row>
        <row r="3023">
          <cell r="S3023">
            <v>41304.962233796294</v>
          </cell>
        </row>
        <row r="3024">
          <cell r="S3024">
            <v>42568.759374999994</v>
          </cell>
        </row>
        <row r="3025">
          <cell r="S3025">
            <v>42360.437152777777</v>
          </cell>
        </row>
        <row r="3026">
          <cell r="S3026">
            <v>41053.200960648144</v>
          </cell>
        </row>
        <row r="3027">
          <cell r="S3027">
            <v>40752.789710648147</v>
          </cell>
        </row>
        <row r="3028">
          <cell r="S3028">
            <v>42527.007326388892</v>
          </cell>
        </row>
        <row r="3029">
          <cell r="S3029">
            <v>42707.895462962959</v>
          </cell>
        </row>
        <row r="3030">
          <cell r="S3030">
            <v>40876.169664351852</v>
          </cell>
        </row>
        <row r="3031">
          <cell r="S3031">
            <v>41228.924884259257</v>
          </cell>
        </row>
        <row r="3032">
          <cell r="S3032">
            <v>41205.707048611112</v>
          </cell>
        </row>
        <row r="3033">
          <cell r="S3033">
            <v>40658.189826388887</v>
          </cell>
        </row>
        <row r="3034">
          <cell r="S3034">
            <v>42502.868761574078</v>
          </cell>
        </row>
        <row r="3035">
          <cell r="S3035">
            <v>41833.450266203705</v>
          </cell>
        </row>
        <row r="3036">
          <cell r="S3036">
            <v>41526.435613425929</v>
          </cell>
        </row>
        <row r="3037">
          <cell r="S3037">
            <v>40625.900694444441</v>
          </cell>
        </row>
        <row r="3038">
          <cell r="S3038">
            <v>42461.885138888887</v>
          </cell>
        </row>
        <row r="3039">
          <cell r="S3039">
            <v>42553.54414351852</v>
          </cell>
        </row>
        <row r="3040">
          <cell r="S3040">
            <v>40723.068807870368</v>
          </cell>
        </row>
        <row r="3041">
          <cell r="S3041">
            <v>42021.139733796299</v>
          </cell>
        </row>
        <row r="3042">
          <cell r="S3042">
            <v>42245.016736111109</v>
          </cell>
        </row>
        <row r="3043">
          <cell r="S3043">
            <v>42673.577534722222</v>
          </cell>
        </row>
        <row r="3044">
          <cell r="S3044">
            <v>42710.876967592587</v>
          </cell>
        </row>
        <row r="3045">
          <cell r="S3045">
            <v>41443.83452546296</v>
          </cell>
        </row>
        <row r="3046">
          <cell r="S3046">
            <v>41657.923807870371</v>
          </cell>
        </row>
        <row r="3047">
          <cell r="S3047">
            <v>41745.84542824074</v>
          </cell>
        </row>
        <row r="3048">
          <cell r="S3048">
            <v>42031.631724537037</v>
          </cell>
        </row>
        <row r="3049">
          <cell r="S3049">
            <v>41817.854999999996</v>
          </cell>
        </row>
        <row r="3050">
          <cell r="S3050">
            <v>42043.152650462958</v>
          </cell>
        </row>
        <row r="3051">
          <cell r="S3051">
            <v>41299.793356481481</v>
          </cell>
        </row>
        <row r="3052">
          <cell r="S3052">
            <v>41590.255868055552</v>
          </cell>
        </row>
        <row r="3053">
          <cell r="S3053">
            <v>41037.892465277779</v>
          </cell>
        </row>
        <row r="3054">
          <cell r="S3054">
            <v>42413.433831018512</v>
          </cell>
        </row>
        <row r="3055">
          <cell r="S3055">
            <v>42167.89335648148</v>
          </cell>
        </row>
        <row r="3056">
          <cell r="S3056">
            <v>42329.58839120371</v>
          </cell>
        </row>
        <row r="3057">
          <cell r="S3057">
            <v>41844.771793981483</v>
          </cell>
        </row>
        <row r="3058">
          <cell r="S3058">
            <v>40892.149467592593</v>
          </cell>
        </row>
        <row r="3059">
          <cell r="S3059">
            <v>41951.788807870369</v>
          </cell>
        </row>
        <row r="3060">
          <cell r="S3060">
            <v>41934.71056712963</v>
          </cell>
        </row>
        <row r="3061">
          <cell r="S3061">
            <v>41759.670937499999</v>
          </cell>
        </row>
        <row r="3062">
          <cell r="S3062">
            <v>40703.197048611109</v>
          </cell>
        </row>
        <row r="3063">
          <cell r="S3063">
            <v>41107.130150462966</v>
          </cell>
        </row>
        <row r="3064">
          <cell r="S3064">
            <v>42409.024305555555</v>
          </cell>
        </row>
        <row r="3065">
          <cell r="S3065">
            <v>40332.886712962965</v>
          </cell>
        </row>
        <row r="3066">
          <cell r="S3066">
            <v>40355.024953703702</v>
          </cell>
        </row>
        <row r="3067">
          <cell r="S3067">
            <v>41933.838171296295</v>
          </cell>
        </row>
        <row r="3068">
          <cell r="S3068">
            <v>42773.005243055552</v>
          </cell>
        </row>
        <row r="3069">
          <cell r="S3069">
            <v>42163.625787037032</v>
          </cell>
        </row>
        <row r="3070">
          <cell r="S3070">
            <v>42241.85974537037</v>
          </cell>
        </row>
        <row r="3071">
          <cell r="S3071">
            <v>41564.194131944445</v>
          </cell>
        </row>
        <row r="3072">
          <cell r="S3072">
            <v>41127.812303240738</v>
          </cell>
        </row>
        <row r="3073">
          <cell r="S3073">
            <v>42338.709108796291</v>
          </cell>
        </row>
        <row r="3074">
          <cell r="S3074">
            <v>40987.697638888887</v>
          </cell>
        </row>
        <row r="3075">
          <cell r="S3075">
            <v>42101.633703703701</v>
          </cell>
        </row>
        <row r="3076">
          <cell r="S3076">
            <v>42150.777731481481</v>
          </cell>
        </row>
        <row r="3077">
          <cell r="S3077">
            <v>41341.111400462964</v>
          </cell>
        </row>
        <row r="3078">
          <cell r="S3078">
            <v>42248.90042824074</v>
          </cell>
        </row>
        <row r="3079">
          <cell r="S3079">
            <v>41174.154178240737</v>
          </cell>
        </row>
        <row r="3080">
          <cell r="S3080">
            <v>41193.748483796298</v>
          </cell>
        </row>
        <row r="3081">
          <cell r="S3081">
            <v>42227.936157407406</v>
          </cell>
        </row>
        <row r="3082">
          <cell r="S3082">
            <v>40793.998599537037</v>
          </cell>
        </row>
        <row r="3083">
          <cell r="S3083">
            <v>40127.700370370374</v>
          </cell>
        </row>
        <row r="3084">
          <cell r="S3084">
            <v>42027.13817129629</v>
          </cell>
        </row>
        <row r="3085">
          <cell r="S3085">
            <v>41026.655011574076</v>
          </cell>
        </row>
        <row r="3086">
          <cell r="S3086">
            <v>42692.256550925929</v>
          </cell>
        </row>
        <row r="3087">
          <cell r="S3087">
            <v>42524.105462962965</v>
          </cell>
        </row>
        <row r="3088">
          <cell r="S3088">
            <v>41117.900729166664</v>
          </cell>
        </row>
        <row r="3089">
          <cell r="S3089">
            <v>42639.441932870366</v>
          </cell>
        </row>
        <row r="3090">
          <cell r="S3090">
            <v>42550.701886574068</v>
          </cell>
        </row>
        <row r="3091">
          <cell r="S3091">
            <v>42591.899988425925</v>
          </cell>
        </row>
        <row r="3092">
          <cell r="S3092">
            <v>42183.231006944443</v>
          </cell>
        </row>
        <row r="3093">
          <cell r="S3093">
            <v>42171.034861111111</v>
          </cell>
        </row>
        <row r="3094">
          <cell r="S3094">
            <v>42494.683634259258</v>
          </cell>
        </row>
        <row r="3095">
          <cell r="S3095">
            <v>41842.607592592591</v>
          </cell>
        </row>
        <row r="3096">
          <cell r="S3096">
            <v>42453.806307870371</v>
          </cell>
        </row>
        <row r="3097">
          <cell r="S3097">
            <v>42233.362314814818</v>
          </cell>
        </row>
        <row r="3098">
          <cell r="S3098">
            <v>41831.742962962962</v>
          </cell>
        </row>
        <row r="3099">
          <cell r="S3099">
            <v>42245.234340277777</v>
          </cell>
        </row>
        <row r="3100">
          <cell r="S3100">
            <v>42567.531157407408</v>
          </cell>
        </row>
        <row r="3101">
          <cell r="S3101">
            <v>42694.110185185185</v>
          </cell>
        </row>
        <row r="3102">
          <cell r="S3102">
            <v>42382.189710648148</v>
          </cell>
        </row>
        <row r="3103">
          <cell r="S3103">
            <v>41897.536134259259</v>
          </cell>
        </row>
        <row r="3104">
          <cell r="S3104">
            <v>41789.080370370371</v>
          </cell>
        </row>
        <row r="3105">
          <cell r="S3105">
            <v>40923.729953703703</v>
          </cell>
        </row>
        <row r="3106">
          <cell r="S3106">
            <v>41861.767094907409</v>
          </cell>
        </row>
        <row r="3107">
          <cell r="S3107">
            <v>42165.462627314817</v>
          </cell>
        </row>
        <row r="3108">
          <cell r="S3108">
            <v>42503.559467592597</v>
          </cell>
        </row>
        <row r="3109">
          <cell r="S3109">
            <v>42758.559629629628</v>
          </cell>
        </row>
        <row r="3110">
          <cell r="S3110">
            <v>42590.90425925926</v>
          </cell>
        </row>
        <row r="3111">
          <cell r="S3111">
            <v>42121.756921296299</v>
          </cell>
        </row>
        <row r="3112">
          <cell r="S3112">
            <v>42775.51494212963</v>
          </cell>
        </row>
        <row r="3113">
          <cell r="S3113">
            <v>42382.244409722218</v>
          </cell>
        </row>
        <row r="3114">
          <cell r="S3114">
            <v>42431.302002314813</v>
          </cell>
        </row>
        <row r="3115">
          <cell r="S3115">
            <v>42484.551550925928</v>
          </cell>
        </row>
        <row r="3116">
          <cell r="S3116">
            <v>41822.417939814812</v>
          </cell>
        </row>
        <row r="3117">
          <cell r="S3117">
            <v>42179.854629629626</v>
          </cell>
        </row>
        <row r="3118">
          <cell r="S3118">
            <v>42225.513888888891</v>
          </cell>
        </row>
        <row r="3119">
          <cell r="S3119">
            <v>41953.8675</v>
          </cell>
        </row>
        <row r="3120">
          <cell r="S3120">
            <v>41946.644745370373</v>
          </cell>
        </row>
        <row r="3121">
          <cell r="S3121">
            <v>42150.462083333332</v>
          </cell>
        </row>
        <row r="3122">
          <cell r="S3122">
            <v>41796.422326388885</v>
          </cell>
        </row>
        <row r="3123">
          <cell r="S3123">
            <v>42038.720451388886</v>
          </cell>
        </row>
        <row r="3124">
          <cell r="S3124">
            <v>41820.945613425924</v>
          </cell>
        </row>
        <row r="3125">
          <cell r="S3125">
            <v>41839.730937500004</v>
          </cell>
        </row>
        <row r="3126">
          <cell r="S3126">
            <v>42380.581180555557</v>
          </cell>
        </row>
        <row r="3127">
          <cell r="S3127">
            <v>42272.530509259261</v>
          </cell>
        </row>
        <row r="3128">
          <cell r="S3128">
            <v>42016.706678240742</v>
          </cell>
        </row>
        <row r="3129">
          <cell r="S3129">
            <v>42200.625833333332</v>
          </cell>
        </row>
        <row r="3130">
          <cell r="S3130">
            <v>41928.170497685183</v>
          </cell>
        </row>
        <row r="3131">
          <cell r="S3131">
            <v>42541.501516203702</v>
          </cell>
        </row>
        <row r="3132">
          <cell r="S3132">
            <v>42053.916921296302</v>
          </cell>
        </row>
        <row r="3133">
          <cell r="S3133">
            <v>42149.940416666665</v>
          </cell>
        </row>
        <row r="3134">
          <cell r="S3134">
            <v>42132.036168981482</v>
          </cell>
        </row>
        <row r="3135">
          <cell r="S3135">
            <v>42037.598958333328</v>
          </cell>
        </row>
        <row r="3136">
          <cell r="S3136">
            <v>42227.824212962965</v>
          </cell>
        </row>
        <row r="3137">
          <cell r="S3137">
            <v>42248.640162037031</v>
          </cell>
        </row>
        <row r="3138">
          <cell r="S3138">
            <v>42571.420601851853</v>
          </cell>
        </row>
        <row r="3139">
          <cell r="S3139">
            <v>41997.507905092592</v>
          </cell>
        </row>
        <row r="3140">
          <cell r="S3140">
            <v>41976.331979166673</v>
          </cell>
        </row>
        <row r="3141">
          <cell r="S3141">
            <v>41988.829942129625</v>
          </cell>
        </row>
        <row r="3142">
          <cell r="S3142">
            <v>41990.99863425926</v>
          </cell>
        </row>
        <row r="3143">
          <cell r="S3143">
            <v>42128.627893518518</v>
          </cell>
        </row>
        <row r="3144">
          <cell r="S3144">
            <v>42460.741747685184</v>
          </cell>
        </row>
        <row r="3145">
          <cell r="S3145">
            <v>42191.363506944443</v>
          </cell>
        </row>
        <row r="3146">
          <cell r="S3146">
            <v>42499.629849537043</v>
          </cell>
        </row>
        <row r="3147">
          <cell r="S3147">
            <v>42120.531226851846</v>
          </cell>
        </row>
        <row r="3148">
          <cell r="S3148">
            <v>41786.761354166665</v>
          </cell>
        </row>
        <row r="3149">
          <cell r="S3149">
            <v>41988.617083333331</v>
          </cell>
        </row>
        <row r="3150">
          <cell r="S3150">
            <v>42479.465833333335</v>
          </cell>
        </row>
        <row r="3151">
          <cell r="S3151">
            <v>42505.738032407404</v>
          </cell>
        </row>
        <row r="3152">
          <cell r="S3152">
            <v>42632.348310185189</v>
          </cell>
        </row>
        <row r="3153">
          <cell r="S3153">
            <v>41833.089756944442</v>
          </cell>
        </row>
        <row r="3154">
          <cell r="S3154">
            <v>42050.019641203704</v>
          </cell>
        </row>
        <row r="3155">
          <cell r="S3155">
            <v>42138.930671296301</v>
          </cell>
        </row>
        <row r="3156">
          <cell r="S3156">
            <v>42075.942627314813</v>
          </cell>
        </row>
        <row r="3157">
          <cell r="S3157">
            <v>41887.111354166671</v>
          </cell>
        </row>
        <row r="3158">
          <cell r="S3158">
            <v>42546.862233796302</v>
          </cell>
        </row>
        <row r="3159">
          <cell r="S3159">
            <v>42548.63853009259</v>
          </cell>
        </row>
        <row r="3160">
          <cell r="S3160">
            <v>41800.526701388888</v>
          </cell>
        </row>
        <row r="3161">
          <cell r="S3161">
            <v>42109.751250000001</v>
          </cell>
        </row>
        <row r="3162">
          <cell r="S3162">
            <v>42284.69694444444</v>
          </cell>
        </row>
        <row r="3163">
          <cell r="S3163">
            <v>42152.765717592592</v>
          </cell>
        </row>
        <row r="3164">
          <cell r="S3164">
            <v>42155.142638888887</v>
          </cell>
        </row>
        <row r="3165">
          <cell r="S3165">
            <v>41914.590011574073</v>
          </cell>
        </row>
        <row r="3166">
          <cell r="S3166">
            <v>42402.947002314817</v>
          </cell>
        </row>
        <row r="3167">
          <cell r="S3167">
            <v>42509.814108796301</v>
          </cell>
        </row>
        <row r="3168">
          <cell r="S3168">
            <v>42079.857974537037</v>
          </cell>
        </row>
        <row r="3169">
          <cell r="S3169">
            <v>42762.545810185184</v>
          </cell>
        </row>
        <row r="3170">
          <cell r="S3170">
            <v>42494.471666666665</v>
          </cell>
        </row>
        <row r="3171">
          <cell r="S3171">
            <v>42109.801712962959</v>
          </cell>
        </row>
        <row r="3172">
          <cell r="S3172">
            <v>41816.950370370374</v>
          </cell>
        </row>
        <row r="3173">
          <cell r="S3173">
            <v>42053.722060185188</v>
          </cell>
        </row>
        <row r="3174">
          <cell r="S3174">
            <v>42414.235879629632</v>
          </cell>
        </row>
        <row r="3175">
          <cell r="S3175">
            <v>41975.642974537041</v>
          </cell>
        </row>
        <row r="3176">
          <cell r="S3176">
            <v>42399.707407407404</v>
          </cell>
        </row>
        <row r="3177">
          <cell r="S3177">
            <v>41809.389930555553</v>
          </cell>
        </row>
        <row r="3178">
          <cell r="S3178">
            <v>42020.587349537032</v>
          </cell>
        </row>
        <row r="3179">
          <cell r="S3179">
            <v>41848.772928240738</v>
          </cell>
        </row>
        <row r="3180">
          <cell r="S3180">
            <v>42021.301192129627</v>
          </cell>
        </row>
        <row r="3181">
          <cell r="S3181">
            <v>41765.938657407409</v>
          </cell>
        </row>
        <row r="3182">
          <cell r="S3182">
            <v>42093.588263888887</v>
          </cell>
        </row>
        <row r="3183">
          <cell r="S3183">
            <v>41779.045937499999</v>
          </cell>
        </row>
        <row r="3184">
          <cell r="S3184">
            <v>41990.612546296295</v>
          </cell>
        </row>
        <row r="3185">
          <cell r="S3185">
            <v>41890.086805555555</v>
          </cell>
        </row>
        <row r="3186">
          <cell r="S3186">
            <v>41883.916678240741</v>
          </cell>
        </row>
        <row r="3187">
          <cell r="S3187">
            <v>41078.899826388886</v>
          </cell>
        </row>
        <row r="3188">
          <cell r="S3188">
            <v>41004.802465277775</v>
          </cell>
        </row>
        <row r="3189">
          <cell r="S3189">
            <v>42429.991724537031</v>
          </cell>
        </row>
        <row r="3190">
          <cell r="S3190">
            <v>41851.700925925928</v>
          </cell>
        </row>
        <row r="3191">
          <cell r="S3191">
            <v>40909.649201388893</v>
          </cell>
        </row>
        <row r="3192">
          <cell r="S3192">
            <v>41958.550659722227</v>
          </cell>
        </row>
        <row r="3193">
          <cell r="S3193">
            <v>41477.930914351848</v>
          </cell>
        </row>
        <row r="3194">
          <cell r="S3194">
            <v>40399.065868055557</v>
          </cell>
        </row>
        <row r="3195">
          <cell r="S3195">
            <v>41755.476724537039</v>
          </cell>
        </row>
        <row r="3196">
          <cell r="S3196">
            <v>40997.271493055552</v>
          </cell>
        </row>
        <row r="3197">
          <cell r="S3197">
            <v>41325.525752314818</v>
          </cell>
        </row>
        <row r="3198">
          <cell r="S3198">
            <v>40941.652372685188</v>
          </cell>
        </row>
        <row r="3199">
          <cell r="S3199">
            <v>42745.365474537044</v>
          </cell>
        </row>
        <row r="3200">
          <cell r="S3200">
            <v>42142.768819444449</v>
          </cell>
        </row>
        <row r="3201">
          <cell r="S3201">
            <v>41806.669317129628</v>
          </cell>
        </row>
        <row r="3202">
          <cell r="S3202">
            <v>41891.665324074071</v>
          </cell>
        </row>
        <row r="3203">
          <cell r="S3203">
            <v>42167.533159722225</v>
          </cell>
        </row>
        <row r="3204">
          <cell r="S3204">
            <v>42017.88045138889</v>
          </cell>
        </row>
        <row r="3205">
          <cell r="S3205">
            <v>42056.65143518518</v>
          </cell>
        </row>
        <row r="3206">
          <cell r="S3206">
            <v>41822.57503472222</v>
          </cell>
        </row>
        <row r="3207">
          <cell r="S3207">
            <v>42128.736608796295</v>
          </cell>
        </row>
        <row r="3208">
          <cell r="S3208">
            <v>42463.866666666669</v>
          </cell>
        </row>
        <row r="3209">
          <cell r="S3209">
            <v>40990.050069444449</v>
          </cell>
        </row>
        <row r="3210">
          <cell r="S3210">
            <v>41841.56381944444</v>
          </cell>
        </row>
        <row r="3211">
          <cell r="S3211">
            <v>41617.912662037037</v>
          </cell>
        </row>
        <row r="3212">
          <cell r="S3212">
            <v>42233.747349537036</v>
          </cell>
        </row>
        <row r="3213">
          <cell r="S3213">
            <v>42489.619525462964</v>
          </cell>
        </row>
        <row r="3214">
          <cell r="S3214">
            <v>42524.782638888893</v>
          </cell>
        </row>
        <row r="3215">
          <cell r="S3215">
            <v>42306.848854166667</v>
          </cell>
        </row>
        <row r="3216">
          <cell r="S3216">
            <v>41277.186111111114</v>
          </cell>
        </row>
        <row r="3217">
          <cell r="S3217">
            <v>42256.764212962968</v>
          </cell>
        </row>
        <row r="3218">
          <cell r="S3218">
            <v>41034.656597222223</v>
          </cell>
        </row>
        <row r="3219">
          <cell r="S3219">
            <v>41894.91375</v>
          </cell>
        </row>
        <row r="3220">
          <cell r="S3220">
            <v>42770.290590277778</v>
          </cell>
        </row>
        <row r="3221">
          <cell r="S3221">
            <v>41836.595520833333</v>
          </cell>
        </row>
        <row r="3222">
          <cell r="S3222">
            <v>42372.693055555559</v>
          </cell>
        </row>
        <row r="3223">
          <cell r="S3223">
            <v>42459.15861111111</v>
          </cell>
        </row>
        <row r="3224">
          <cell r="S3224">
            <v>42733.50136574074</v>
          </cell>
        </row>
        <row r="3225">
          <cell r="S3225">
            <v>42401.672372685185</v>
          </cell>
        </row>
        <row r="3226">
          <cell r="S3226">
            <v>40250.242106481484</v>
          </cell>
        </row>
        <row r="3227">
          <cell r="S3227">
            <v>41754.745243055557</v>
          </cell>
        </row>
        <row r="3228">
          <cell r="S3228">
            <v>42555.698738425926</v>
          </cell>
        </row>
        <row r="3229">
          <cell r="S3229">
            <v>42675.694236111114</v>
          </cell>
        </row>
        <row r="3230">
          <cell r="S3230">
            <v>42592.066921296297</v>
          </cell>
        </row>
        <row r="3231">
          <cell r="S3231">
            <v>41793.191875000004</v>
          </cell>
        </row>
        <row r="3232">
          <cell r="S3232">
            <v>41990.506377314814</v>
          </cell>
        </row>
        <row r="3233">
          <cell r="S3233">
            <v>40761.604421296295</v>
          </cell>
        </row>
        <row r="3234">
          <cell r="S3234">
            <v>41390.757754629631</v>
          </cell>
        </row>
        <row r="3235">
          <cell r="S3235">
            <v>42511.741944444439</v>
          </cell>
        </row>
        <row r="3236">
          <cell r="S3236">
            <v>42127.069548611107</v>
          </cell>
        </row>
        <row r="3237">
          <cell r="S3237">
            <v>41917.731736111113</v>
          </cell>
        </row>
        <row r="3238">
          <cell r="S3238">
            <v>40324.662511574075</v>
          </cell>
        </row>
        <row r="3239">
          <cell r="S3239">
            <v>41631.902766203704</v>
          </cell>
        </row>
        <row r="3240">
          <cell r="S3240">
            <v>41365.613078703704</v>
          </cell>
        </row>
        <row r="3241">
          <cell r="S3241">
            <v>42115.547395833331</v>
          </cell>
        </row>
        <row r="3242">
          <cell r="S3242">
            <v>42191.824062500003</v>
          </cell>
        </row>
        <row r="3243">
          <cell r="S3243">
            <v>41825.791226851856</v>
          </cell>
        </row>
        <row r="3244">
          <cell r="S3244">
            <v>41857.18304398148</v>
          </cell>
        </row>
        <row r="3245">
          <cell r="S3245">
            <v>40924.650868055556</v>
          </cell>
        </row>
        <row r="3246">
          <cell r="S3246">
            <v>40987.83488425926</v>
          </cell>
        </row>
        <row r="3247">
          <cell r="S3247">
            <v>41830.613969907405</v>
          </cell>
        </row>
        <row r="3248">
          <cell r="S3248">
            <v>42192.591944444444</v>
          </cell>
        </row>
        <row r="3249">
          <cell r="S3249">
            <v>41849.035370370373</v>
          </cell>
        </row>
        <row r="3250">
          <cell r="S3250">
            <v>41932.036851851852</v>
          </cell>
        </row>
        <row r="3251">
          <cell r="S3251">
            <v>41943.604097222218</v>
          </cell>
        </row>
        <row r="3252">
          <cell r="S3252">
            <v>40068.056932870371</v>
          </cell>
        </row>
        <row r="3253">
          <cell r="S3253">
            <v>40987.773715277777</v>
          </cell>
        </row>
        <row r="3254">
          <cell r="S3254">
            <v>41863.433495370373</v>
          </cell>
        </row>
        <row r="3255">
          <cell r="S3255">
            <v>41123.056273148148</v>
          </cell>
        </row>
        <row r="3256">
          <cell r="S3256">
            <v>41080.960243055553</v>
          </cell>
        </row>
        <row r="3257">
          <cell r="S3257">
            <v>40925.599664351852</v>
          </cell>
        </row>
        <row r="3258">
          <cell r="S3258">
            <v>40996.646921296298</v>
          </cell>
        </row>
        <row r="3259">
          <cell r="S3259">
            <v>40759.860532407409</v>
          </cell>
        </row>
        <row r="3260">
          <cell r="S3260">
            <v>41116.763275462967</v>
          </cell>
        </row>
        <row r="3261">
          <cell r="S3261">
            <v>42418.231747685189</v>
          </cell>
        </row>
        <row r="3262">
          <cell r="S3262">
            <v>42775.172824074078</v>
          </cell>
        </row>
        <row r="3263">
          <cell r="S3263">
            <v>41692.084143518521</v>
          </cell>
        </row>
        <row r="3264">
          <cell r="S3264">
            <v>42039.384571759263</v>
          </cell>
        </row>
        <row r="3265">
          <cell r="S3265">
            <v>42709.134780092587</v>
          </cell>
        </row>
        <row r="3266">
          <cell r="S3266">
            <v>42522.789803240739</v>
          </cell>
        </row>
        <row r="3267">
          <cell r="S3267">
            <v>41095.900694444441</v>
          </cell>
        </row>
        <row r="3268">
          <cell r="S3268">
            <v>41548.00335648148</v>
          </cell>
        </row>
        <row r="3269">
          <cell r="S3269">
            <v>42424.161898148144</v>
          </cell>
        </row>
        <row r="3270">
          <cell r="S3270">
            <v>42485.64534722222</v>
          </cell>
        </row>
        <row r="3271">
          <cell r="S3271">
            <v>41250.827118055553</v>
          </cell>
        </row>
        <row r="3272">
          <cell r="S3272">
            <v>40939.979618055557</v>
          </cell>
        </row>
        <row r="3273">
          <cell r="S3273">
            <v>41838.475219907406</v>
          </cell>
        </row>
        <row r="3274">
          <cell r="S3274">
            <v>41814.785925925928</v>
          </cell>
        </row>
        <row r="3275">
          <cell r="S3275">
            <v>42525.153055555551</v>
          </cell>
        </row>
        <row r="3276">
          <cell r="S3276">
            <v>42069.104421296302</v>
          </cell>
        </row>
        <row r="3277">
          <cell r="S3277">
            <v>40788.297650462962</v>
          </cell>
        </row>
        <row r="3278">
          <cell r="S3278">
            <v>40796.001261574071</v>
          </cell>
        </row>
        <row r="3279">
          <cell r="S3279">
            <v>41301.654340277775</v>
          </cell>
        </row>
        <row r="3280">
          <cell r="S3280">
            <v>41876.18618055556</v>
          </cell>
        </row>
        <row r="3281">
          <cell r="S3281">
            <v>40974.791898148149</v>
          </cell>
        </row>
        <row r="3282">
          <cell r="S3282">
            <v>41662.854988425926</v>
          </cell>
        </row>
        <row r="3283">
          <cell r="S3283">
            <v>41855.859814814816</v>
          </cell>
        </row>
        <row r="3284">
          <cell r="S3284">
            <v>40516.087627314817</v>
          </cell>
        </row>
        <row r="3285">
          <cell r="S3285">
            <v>40666.973541666666</v>
          </cell>
        </row>
        <row r="3286">
          <cell r="S3286">
            <v>41074.221562500003</v>
          </cell>
        </row>
        <row r="3287">
          <cell r="S3287">
            <v>41535.90148148148</v>
          </cell>
        </row>
        <row r="3288">
          <cell r="S3288">
            <v>40456.954351851848</v>
          </cell>
        </row>
        <row r="3289">
          <cell r="S3289">
            <v>42023.143414351856</v>
          </cell>
        </row>
        <row r="3290">
          <cell r="S3290">
            <v>41737.097499999996</v>
          </cell>
        </row>
        <row r="3291">
          <cell r="S3291">
            <v>40811.120324074072</v>
          </cell>
        </row>
        <row r="3292">
          <cell r="S3292">
            <v>40764.204375000001</v>
          </cell>
        </row>
        <row r="3293">
          <cell r="S3293">
            <v>41205.854537037041</v>
          </cell>
        </row>
        <row r="3294">
          <cell r="S3294">
            <v>40564.081030092595</v>
          </cell>
        </row>
        <row r="3295">
          <cell r="S3295">
            <v>41312.311562499999</v>
          </cell>
        </row>
        <row r="3296">
          <cell r="S3296">
            <v>42469.874907407408</v>
          </cell>
        </row>
        <row r="3297">
          <cell r="S3297">
            <v>41494.963587962964</v>
          </cell>
        </row>
        <row r="3298">
          <cell r="S3298">
            <v>41571.998379629629</v>
          </cell>
        </row>
        <row r="3299">
          <cell r="S3299">
            <v>40070.253819444442</v>
          </cell>
        </row>
        <row r="3300">
          <cell r="S3300">
            <v>41978.930972222224</v>
          </cell>
        </row>
        <row r="3301">
          <cell r="S3301">
            <v>42761.961099537039</v>
          </cell>
        </row>
        <row r="3302">
          <cell r="S3302">
            <v>41026.083298611113</v>
          </cell>
        </row>
        <row r="3303">
          <cell r="S3303">
            <v>41022.645185185182</v>
          </cell>
        </row>
        <row r="3304">
          <cell r="S3304">
            <v>41036.946469907409</v>
          </cell>
        </row>
        <row r="3305">
          <cell r="S3305">
            <v>41113.199155092596</v>
          </cell>
        </row>
        <row r="3306">
          <cell r="S3306">
            <v>42382.906527777777</v>
          </cell>
        </row>
        <row r="3307">
          <cell r="S3307">
            <v>42510.341631944444</v>
          </cell>
        </row>
        <row r="3308">
          <cell r="S3308">
            <v>42689.74324074074</v>
          </cell>
        </row>
        <row r="3309">
          <cell r="S3309">
            <v>41880.827118055553</v>
          </cell>
        </row>
        <row r="3310">
          <cell r="S3310">
            <v>42380.926111111112</v>
          </cell>
        </row>
        <row r="3311">
          <cell r="S3311">
            <v>42573.65662037037</v>
          </cell>
        </row>
        <row r="3312">
          <cell r="S3312">
            <v>42103.399479166663</v>
          </cell>
        </row>
        <row r="3313">
          <cell r="S3313">
            <v>41784.952488425923</v>
          </cell>
        </row>
        <row r="3314">
          <cell r="S3314">
            <v>41940.967951388891</v>
          </cell>
        </row>
        <row r="3315">
          <cell r="S3315">
            <v>41803.457326388889</v>
          </cell>
        </row>
        <row r="3316">
          <cell r="S3316">
            <v>42162.729548611111</v>
          </cell>
        </row>
        <row r="3317">
          <cell r="S3317">
            <v>41996.832395833335</v>
          </cell>
        </row>
        <row r="3318">
          <cell r="S3318">
            <v>42597.882488425923</v>
          </cell>
        </row>
        <row r="3319">
          <cell r="S3319">
            <v>42253.688043981485</v>
          </cell>
        </row>
        <row r="3320">
          <cell r="S3320">
            <v>41848.679803240739</v>
          </cell>
        </row>
        <row r="3321">
          <cell r="S3321">
            <v>42807.885057870371</v>
          </cell>
        </row>
        <row r="3322">
          <cell r="S3322">
            <v>40884.066678240742</v>
          </cell>
        </row>
        <row r="3323">
          <cell r="S3323">
            <v>41806.605034722219</v>
          </cell>
        </row>
        <row r="3324">
          <cell r="S3324">
            <v>42146.731087962966</v>
          </cell>
        </row>
        <row r="3325">
          <cell r="S3325">
            <v>41915.437210648146</v>
          </cell>
        </row>
        <row r="3326">
          <cell r="S3326">
            <v>42309.756620370375</v>
          </cell>
        </row>
        <row r="3327">
          <cell r="S3327">
            <v>42493.219236111108</v>
          </cell>
        </row>
        <row r="3328">
          <cell r="S3328">
            <v>42512.58321759259</v>
          </cell>
        </row>
        <row r="3329">
          <cell r="S3329">
            <v>42065.887361111112</v>
          </cell>
        </row>
        <row r="3330">
          <cell r="S3330">
            <v>42054.024421296301</v>
          </cell>
        </row>
        <row r="3331">
          <cell r="S3331">
            <v>42536.815648148149</v>
          </cell>
        </row>
        <row r="3332">
          <cell r="S3332">
            <v>42690.334317129629</v>
          </cell>
        </row>
        <row r="3333">
          <cell r="S3333">
            <v>42143.461122685185</v>
          </cell>
        </row>
        <row r="3334">
          <cell r="S3334">
            <v>41815.774826388886</v>
          </cell>
        </row>
        <row r="3335">
          <cell r="S3335">
            <v>41923.921643518523</v>
          </cell>
        </row>
        <row r="3336">
          <cell r="S3336">
            <v>41764.44663194444</v>
          </cell>
        </row>
        <row r="3337">
          <cell r="S3337">
            <v>41792.645277777774</v>
          </cell>
        </row>
        <row r="3338">
          <cell r="S3338">
            <v>41781.855092592588</v>
          </cell>
        </row>
        <row r="3339">
          <cell r="S3339">
            <v>42171.317442129628</v>
          </cell>
        </row>
        <row r="3340">
          <cell r="S3340">
            <v>41848.866157407407</v>
          </cell>
        </row>
        <row r="3341">
          <cell r="S3341">
            <v>42233.763831018514</v>
          </cell>
        </row>
        <row r="3342">
          <cell r="S3342">
            <v>41927.873784722222</v>
          </cell>
        </row>
        <row r="3343">
          <cell r="S3343">
            <v>41893.783553240741</v>
          </cell>
        </row>
        <row r="3344">
          <cell r="S3344">
            <v>42150.755312499998</v>
          </cell>
        </row>
        <row r="3345">
          <cell r="S3345">
            <v>41753.515856481477</v>
          </cell>
        </row>
        <row r="3346">
          <cell r="S3346">
            <v>41912.858946759261</v>
          </cell>
        </row>
        <row r="3347">
          <cell r="S3347">
            <v>42460.733530092592</v>
          </cell>
        </row>
        <row r="3348">
          <cell r="S3348">
            <v>41836.471180555556</v>
          </cell>
        </row>
        <row r="3349">
          <cell r="S3349">
            <v>42283.864351851851</v>
          </cell>
        </row>
        <row r="3350">
          <cell r="S3350">
            <v>42440.416504629626</v>
          </cell>
        </row>
        <row r="3351">
          <cell r="S3351">
            <v>41775.858564814815</v>
          </cell>
        </row>
        <row r="3352">
          <cell r="S3352">
            <v>41940.598182870373</v>
          </cell>
        </row>
        <row r="3353">
          <cell r="S3353">
            <v>42129.541585648149</v>
          </cell>
        </row>
        <row r="3354">
          <cell r="S3354">
            <v>41879.913761574076</v>
          </cell>
        </row>
        <row r="3355">
          <cell r="S3355">
            <v>42381.671840277777</v>
          </cell>
        </row>
        <row r="3356">
          <cell r="S3356">
            <v>42103.024398148147</v>
          </cell>
        </row>
        <row r="3357">
          <cell r="S3357">
            <v>42089.901574074072</v>
          </cell>
        </row>
        <row r="3358">
          <cell r="S3358">
            <v>42048.711724537032</v>
          </cell>
        </row>
        <row r="3359">
          <cell r="S3359">
            <v>41813.938715277778</v>
          </cell>
        </row>
        <row r="3360">
          <cell r="S3360">
            <v>41747.471504629626</v>
          </cell>
        </row>
        <row r="3361">
          <cell r="S3361">
            <v>42499.842962962968</v>
          </cell>
        </row>
        <row r="3362">
          <cell r="S3362">
            <v>41766.692037037035</v>
          </cell>
        </row>
        <row r="3363">
          <cell r="S3363">
            <v>42090.909016203703</v>
          </cell>
        </row>
        <row r="3364">
          <cell r="S3364">
            <v>42054.849050925928</v>
          </cell>
        </row>
        <row r="3365">
          <cell r="S3365">
            <v>42058.904074074075</v>
          </cell>
        </row>
        <row r="3366">
          <cell r="S3366">
            <v>41807.690081018518</v>
          </cell>
        </row>
        <row r="3367">
          <cell r="S3367">
            <v>42763.780671296292</v>
          </cell>
        </row>
        <row r="3368">
          <cell r="S3368">
            <v>42186.01116898148</v>
          </cell>
        </row>
        <row r="3369">
          <cell r="S3369">
            <v>42124.623877314814</v>
          </cell>
        </row>
        <row r="3370">
          <cell r="S3370">
            <v>42143.917743055557</v>
          </cell>
        </row>
        <row r="3371">
          <cell r="S3371">
            <v>42492.98505787037</v>
          </cell>
        </row>
        <row r="3372">
          <cell r="S3372">
            <v>41920.963472222218</v>
          </cell>
        </row>
        <row r="3373">
          <cell r="S3373">
            <v>42230.08116898148</v>
          </cell>
        </row>
        <row r="3374">
          <cell r="S3374">
            <v>42620.91097222222</v>
          </cell>
        </row>
        <row r="3375">
          <cell r="S3375">
            <v>41905.636469907404</v>
          </cell>
        </row>
        <row r="3376">
          <cell r="S3376">
            <v>42534.933321759265</v>
          </cell>
        </row>
        <row r="3377">
          <cell r="S3377">
            <v>42358.573182870372</v>
          </cell>
        </row>
        <row r="3378">
          <cell r="S3378">
            <v>42545.125196759262</v>
          </cell>
        </row>
        <row r="3379">
          <cell r="S3379">
            <v>41904.851875</v>
          </cell>
        </row>
        <row r="3380">
          <cell r="S3380">
            <v>41689.917962962965</v>
          </cell>
        </row>
        <row r="3381">
          <cell r="S3381">
            <v>40883.024178240739</v>
          </cell>
        </row>
        <row r="3382">
          <cell r="S3382">
            <v>42311.621458333335</v>
          </cell>
        </row>
        <row r="3383">
          <cell r="S3383">
            <v>42234.789884259255</v>
          </cell>
        </row>
        <row r="3384">
          <cell r="S3384">
            <v>42661.176817129628</v>
          </cell>
        </row>
        <row r="3385">
          <cell r="S3385">
            <v>42780.740277777775</v>
          </cell>
        </row>
        <row r="3386">
          <cell r="S3386">
            <v>42688.732407407413</v>
          </cell>
        </row>
        <row r="3387">
          <cell r="S3387">
            <v>41724.776539351849</v>
          </cell>
        </row>
        <row r="3388">
          <cell r="S3388">
            <v>41682.805902777778</v>
          </cell>
        </row>
        <row r="3389">
          <cell r="S3389">
            <v>41557.949687500004</v>
          </cell>
        </row>
        <row r="3390">
          <cell r="S3390">
            <v>41073.050717592596</v>
          </cell>
        </row>
        <row r="3391">
          <cell r="S3391">
            <v>42747.219560185185</v>
          </cell>
        </row>
        <row r="3392">
          <cell r="S3392">
            <v>41827.906689814816</v>
          </cell>
        </row>
        <row r="3393">
          <cell r="S3393">
            <v>42072.576249999998</v>
          </cell>
        </row>
        <row r="3394">
          <cell r="S3394">
            <v>41830.858344907407</v>
          </cell>
        </row>
        <row r="3395">
          <cell r="S3395">
            <v>41828.515555555554</v>
          </cell>
        </row>
        <row r="3396">
          <cell r="S3396">
            <v>42268.625856481478</v>
          </cell>
        </row>
        <row r="3397">
          <cell r="S3397">
            <v>42093.860023148154</v>
          </cell>
        </row>
        <row r="3398">
          <cell r="S3398">
            <v>42018.94159722222</v>
          </cell>
        </row>
        <row r="3399">
          <cell r="S3399">
            <v>42803.842812499999</v>
          </cell>
        </row>
        <row r="3400">
          <cell r="S3400">
            <v>41226.017361111109</v>
          </cell>
        </row>
        <row r="3401">
          <cell r="S3401">
            <v>41788.58997685185</v>
          </cell>
        </row>
        <row r="3402">
          <cell r="S3402">
            <v>42193.813530092593</v>
          </cell>
        </row>
        <row r="3403">
          <cell r="S3403">
            <v>42061.963263888887</v>
          </cell>
        </row>
        <row r="3404">
          <cell r="S3404">
            <v>41879.043530092589</v>
          </cell>
        </row>
        <row r="3405">
          <cell r="S3405">
            <v>42022.661527777775</v>
          </cell>
        </row>
        <row r="3406">
          <cell r="S3406">
            <v>41433.01829861111</v>
          </cell>
        </row>
        <row r="3407">
          <cell r="S3407">
            <v>40779.125428240739</v>
          </cell>
        </row>
        <row r="3408">
          <cell r="S3408">
            <v>42541.837511574078</v>
          </cell>
        </row>
        <row r="3409">
          <cell r="S3409">
            <v>42067.991238425922</v>
          </cell>
        </row>
        <row r="3410">
          <cell r="S3410">
            <v>42725.031180555554</v>
          </cell>
        </row>
        <row r="3411">
          <cell r="S3411">
            <v>41837.984976851854</v>
          </cell>
        </row>
        <row r="3412">
          <cell r="S3412">
            <v>41549.627615740741</v>
          </cell>
        </row>
        <row r="3413">
          <cell r="S3413">
            <v>42291.581377314811</v>
          </cell>
        </row>
        <row r="3414">
          <cell r="S3414">
            <v>42079.745578703703</v>
          </cell>
        </row>
        <row r="3415">
          <cell r="S3415">
            <v>42502.807627314818</v>
          </cell>
        </row>
        <row r="3416">
          <cell r="S3416">
            <v>41991.713460648149</v>
          </cell>
        </row>
        <row r="3417">
          <cell r="S3417">
            <v>40254.450335648151</v>
          </cell>
        </row>
        <row r="3418">
          <cell r="S3418">
            <v>41779.649317129632</v>
          </cell>
        </row>
        <row r="3419">
          <cell r="S3419">
            <v>42256.984791666662</v>
          </cell>
        </row>
        <row r="3420">
          <cell r="S3420">
            <v>41607.83085648148</v>
          </cell>
        </row>
        <row r="3421">
          <cell r="S3421">
            <v>40688.024618055555</v>
          </cell>
        </row>
        <row r="3422">
          <cell r="S3422">
            <v>42120.628136574072</v>
          </cell>
        </row>
        <row r="3423">
          <cell r="S3423">
            <v>42627.253263888888</v>
          </cell>
        </row>
        <row r="3424">
          <cell r="S3424">
            <v>41820.752268518518</v>
          </cell>
        </row>
        <row r="3425">
          <cell r="S3425">
            <v>41925.906689814816</v>
          </cell>
        </row>
        <row r="3426">
          <cell r="S3426">
            <v>42290.059594907405</v>
          </cell>
        </row>
        <row r="3427">
          <cell r="S3427">
            <v>42467.788194444445</v>
          </cell>
        </row>
        <row r="3428">
          <cell r="S3428">
            <v>41270.954351851848</v>
          </cell>
        </row>
        <row r="3429">
          <cell r="S3429">
            <v>41037.551585648151</v>
          </cell>
        </row>
        <row r="3430">
          <cell r="S3430">
            <v>42399.882615740738</v>
          </cell>
        </row>
        <row r="3431">
          <cell r="S3431">
            <v>40557.429733796293</v>
          </cell>
        </row>
        <row r="3432">
          <cell r="S3432">
            <v>42492.737847222219</v>
          </cell>
        </row>
        <row r="3433">
          <cell r="S3433">
            <v>42141.741307870368</v>
          </cell>
        </row>
        <row r="3434">
          <cell r="S3434">
            <v>41780.412604166668</v>
          </cell>
        </row>
        <row r="3435">
          <cell r="S3435">
            <v>42277.583472222221</v>
          </cell>
        </row>
        <row r="3436">
          <cell r="S3436">
            <v>42722.882361111115</v>
          </cell>
        </row>
        <row r="3437">
          <cell r="S3437">
            <v>42026.920428240745</v>
          </cell>
        </row>
        <row r="3438">
          <cell r="S3438">
            <v>42374.911226851851</v>
          </cell>
        </row>
        <row r="3439">
          <cell r="S3439">
            <v>42222.730034722219</v>
          </cell>
        </row>
        <row r="3440">
          <cell r="S3440">
            <v>41822.90488425926</v>
          </cell>
        </row>
        <row r="3441">
          <cell r="S3441">
            <v>41793.814259259263</v>
          </cell>
        </row>
        <row r="3442">
          <cell r="S3442">
            <v>42420.140277777777</v>
          </cell>
        </row>
        <row r="3443">
          <cell r="S3443">
            <v>42375.114988425921</v>
          </cell>
        </row>
        <row r="3444">
          <cell r="S3444">
            <v>41963.872361111105</v>
          </cell>
        </row>
        <row r="3445">
          <cell r="S3445">
            <v>42111.904097222221</v>
          </cell>
        </row>
        <row r="3446">
          <cell r="S3446">
            <v>41880.788842592592</v>
          </cell>
        </row>
        <row r="3447">
          <cell r="S3447">
            <v>42775.964212962965</v>
          </cell>
        </row>
        <row r="3448">
          <cell r="S3448">
            <v>42155.920219907406</v>
          </cell>
        </row>
        <row r="3449">
          <cell r="S3449">
            <v>41971.876863425925</v>
          </cell>
        </row>
        <row r="3450">
          <cell r="S3450">
            <v>42033.573009259257</v>
          </cell>
        </row>
        <row r="3451">
          <cell r="S3451">
            <v>41694.391840277778</v>
          </cell>
        </row>
        <row r="3452">
          <cell r="S3452">
            <v>42046.79</v>
          </cell>
        </row>
        <row r="3453">
          <cell r="S3453">
            <v>41775.713969907411</v>
          </cell>
        </row>
        <row r="3454">
          <cell r="S3454">
            <v>40987.890740740739</v>
          </cell>
        </row>
        <row r="3455">
          <cell r="S3455">
            <v>40464.028182870366</v>
          </cell>
        </row>
        <row r="3456">
          <cell r="S3456">
            <v>40997.257222222222</v>
          </cell>
        </row>
        <row r="3457">
          <cell r="S3457">
            <v>40970.750034722223</v>
          </cell>
        </row>
        <row r="3458">
          <cell r="S3458">
            <v>41719.887928240743</v>
          </cell>
        </row>
        <row r="3459">
          <cell r="S3459">
            <v>42073.660694444443</v>
          </cell>
        </row>
        <row r="3460">
          <cell r="S3460">
            <v>41856.715069444443</v>
          </cell>
        </row>
        <row r="3461">
          <cell r="S3461">
            <v>42445.598136574074</v>
          </cell>
        </row>
        <row r="3462">
          <cell r="S3462">
            <v>42494.061793981484</v>
          </cell>
        </row>
        <row r="3463">
          <cell r="S3463">
            <v>42499.039629629624</v>
          </cell>
        </row>
        <row r="3464">
          <cell r="S3464">
            <v>42556.504490740743</v>
          </cell>
        </row>
        <row r="3465">
          <cell r="S3465">
            <v>42488.848784722228</v>
          </cell>
        </row>
        <row r="3466">
          <cell r="S3466">
            <v>42098.291828703703</v>
          </cell>
        </row>
        <row r="3467">
          <cell r="S3467">
            <v>41065.858067129629</v>
          </cell>
        </row>
        <row r="3468">
          <cell r="S3468">
            <v>40570.025810185187</v>
          </cell>
        </row>
        <row r="3469">
          <cell r="S3469">
            <v>42403.080497685187</v>
          </cell>
        </row>
        <row r="3470">
          <cell r="S3470">
            <v>42712.011944444443</v>
          </cell>
        </row>
        <row r="3471">
          <cell r="S3471">
            <v>41911.934791666667</v>
          </cell>
        </row>
        <row r="3472">
          <cell r="S3472">
            <v>42031.769884259258</v>
          </cell>
        </row>
        <row r="3473">
          <cell r="S3473">
            <v>42136.035405092596</v>
          </cell>
        </row>
        <row r="3474">
          <cell r="S3474">
            <v>42297.110300925924</v>
          </cell>
        </row>
        <row r="3475">
          <cell r="S3475">
            <v>40205.174849537041</v>
          </cell>
        </row>
        <row r="3476">
          <cell r="S3476">
            <v>41333.837187500001</v>
          </cell>
        </row>
        <row r="3477">
          <cell r="S3477">
            <v>40821.183136574073</v>
          </cell>
        </row>
        <row r="3478">
          <cell r="S3478">
            <v>41304.833194444444</v>
          </cell>
        </row>
        <row r="3479">
          <cell r="S3479">
            <v>42112.036712962959</v>
          </cell>
        </row>
        <row r="3480">
          <cell r="S3480">
            <v>42113.981446759266</v>
          </cell>
        </row>
        <row r="3481">
          <cell r="S3481">
            <v>41648.396192129629</v>
          </cell>
        </row>
        <row r="3482">
          <cell r="S3482">
            <v>41513.107256944444</v>
          </cell>
        </row>
        <row r="3483">
          <cell r="S3483">
            <v>41456.36241898148</v>
          </cell>
        </row>
        <row r="3484">
          <cell r="S3484">
            <v>40894.906956018516</v>
          </cell>
        </row>
        <row r="3485">
          <cell r="S3485">
            <v>41113.968576388892</v>
          </cell>
        </row>
        <row r="3486">
          <cell r="S3486">
            <v>42049.716620370367</v>
          </cell>
        </row>
        <row r="3487">
          <cell r="S3487">
            <v>40636.673900462964</v>
          </cell>
        </row>
        <row r="3488">
          <cell r="S3488">
            <v>41675.149525462963</v>
          </cell>
        </row>
        <row r="3489">
          <cell r="S3489">
            <v>41059.006805555553</v>
          </cell>
        </row>
        <row r="3490">
          <cell r="S3490">
            <v>41443.643541666665</v>
          </cell>
        </row>
        <row r="3491">
          <cell r="S3491">
            <v>40679.743067129632</v>
          </cell>
        </row>
        <row r="3492">
          <cell r="S3492">
            <v>42713.941099537042</v>
          </cell>
        </row>
        <row r="3493">
          <cell r="S3493">
            <v>41026.958969907406</v>
          </cell>
        </row>
        <row r="3494">
          <cell r="S3494">
            <v>40751.753298611111</v>
          </cell>
        </row>
        <row r="3495">
          <cell r="S3495">
            <v>42119.822476851856</v>
          </cell>
        </row>
        <row r="3496">
          <cell r="S3496">
            <v>42583.030810185184</v>
          </cell>
        </row>
        <row r="3497">
          <cell r="S3497">
            <v>41005.904120370367</v>
          </cell>
        </row>
        <row r="3498">
          <cell r="S3498">
            <v>41835.977083333331</v>
          </cell>
        </row>
        <row r="3499">
          <cell r="S3499">
            <v>42333.598530092597</v>
          </cell>
        </row>
        <row r="3500">
          <cell r="S3500">
            <v>41828.649502314816</v>
          </cell>
        </row>
        <row r="3501">
          <cell r="S3501">
            <v>42558.989513888882</v>
          </cell>
        </row>
        <row r="3502">
          <cell r="S3502">
            <v>42728.827407407407</v>
          </cell>
        </row>
        <row r="3503">
          <cell r="S3503">
            <v>42515.866446759261</v>
          </cell>
        </row>
        <row r="3504">
          <cell r="S3504">
            <v>40939.948773148149</v>
          </cell>
        </row>
        <row r="3505">
          <cell r="S3505">
            <v>40731.61037037037</v>
          </cell>
        </row>
        <row r="3506">
          <cell r="S3506">
            <v>41320.717465277776</v>
          </cell>
        </row>
        <row r="3507">
          <cell r="S3507">
            <v>41309.11791666667</v>
          </cell>
        </row>
        <row r="3508">
          <cell r="S3508">
            <v>41464.934386574074</v>
          </cell>
        </row>
        <row r="3509">
          <cell r="S3509">
            <v>42291.872175925921</v>
          </cell>
        </row>
        <row r="3510">
          <cell r="S3510">
            <v>42180.390277777777</v>
          </cell>
        </row>
        <row r="3511">
          <cell r="S3511">
            <v>42432.379826388889</v>
          </cell>
        </row>
        <row r="3512">
          <cell r="S3512">
            <v>42053.051203703704</v>
          </cell>
        </row>
        <row r="3513">
          <cell r="S3513">
            <v>41839.212951388887</v>
          </cell>
        </row>
        <row r="3514">
          <cell r="S3514">
            <v>42325.448958333334</v>
          </cell>
        </row>
        <row r="3515">
          <cell r="S3515">
            <v>42246.789965277778</v>
          </cell>
        </row>
        <row r="3516">
          <cell r="S3516">
            <v>42445.712754629625</v>
          </cell>
        </row>
        <row r="3517">
          <cell r="S3517">
            <v>41082.069467592592</v>
          </cell>
        </row>
        <row r="3518">
          <cell r="S3518">
            <v>41321.339583333334</v>
          </cell>
        </row>
        <row r="3519">
          <cell r="S3519">
            <v>41243.367303240739</v>
          </cell>
        </row>
        <row r="3520">
          <cell r="S3520">
            <v>41288.68712962963</v>
          </cell>
        </row>
        <row r="3521">
          <cell r="S3521">
            <v>42006.02207175926</v>
          </cell>
        </row>
        <row r="3522">
          <cell r="S3522">
            <v>40313.930543981485</v>
          </cell>
        </row>
        <row r="3523">
          <cell r="S3523">
            <v>40802.733101851853</v>
          </cell>
        </row>
        <row r="3524">
          <cell r="S3524">
            <v>41802.757719907408</v>
          </cell>
        </row>
        <row r="3525">
          <cell r="S3525">
            <v>42152.906851851847</v>
          </cell>
        </row>
        <row r="3526">
          <cell r="S3526">
            <v>42559.814178240747</v>
          </cell>
        </row>
        <row r="3527">
          <cell r="S3527">
            <v>42435.874212962968</v>
          </cell>
        </row>
        <row r="3528">
          <cell r="S3528">
            <v>42505.955925925926</v>
          </cell>
        </row>
        <row r="3529">
          <cell r="S3529">
            <v>41026.996099537035</v>
          </cell>
        </row>
        <row r="3530">
          <cell r="S3530">
            <v>40788.786539351851</v>
          </cell>
        </row>
        <row r="3531">
          <cell r="S3531">
            <v>42614.722013888888</v>
          </cell>
        </row>
        <row r="3532">
          <cell r="S3532">
            <v>42523.333310185189</v>
          </cell>
        </row>
        <row r="3533">
          <cell r="S3533">
            <v>41205.198321759257</v>
          </cell>
        </row>
        <row r="3534">
          <cell r="S3534">
            <v>40920.904895833337</v>
          </cell>
        </row>
        <row r="3535">
          <cell r="S3535">
            <v>42366.192974537036</v>
          </cell>
        </row>
        <row r="3536">
          <cell r="S3536">
            <v>42037.789895833332</v>
          </cell>
        </row>
        <row r="3537">
          <cell r="S3537">
            <v>41402.558819444443</v>
          </cell>
        </row>
        <row r="3538">
          <cell r="S3538">
            <v>42181.902037037042</v>
          </cell>
        </row>
        <row r="3539">
          <cell r="S3539">
            <v>42289.957175925927</v>
          </cell>
        </row>
        <row r="3540">
          <cell r="S3540">
            <v>40638.868611111109</v>
          </cell>
        </row>
        <row r="3541">
          <cell r="S3541">
            <v>40718.839537037034</v>
          </cell>
        </row>
        <row r="3542">
          <cell r="S3542">
            <v>40619.097210648149</v>
          </cell>
        </row>
        <row r="3543">
          <cell r="S3543">
            <v>41557.013182870374</v>
          </cell>
        </row>
        <row r="3544">
          <cell r="S3544">
            <v>42082.580092592587</v>
          </cell>
        </row>
        <row r="3545">
          <cell r="S3545">
            <v>42075.171203703707</v>
          </cell>
        </row>
        <row r="3546">
          <cell r="S3546">
            <v>40946.882245370369</v>
          </cell>
        </row>
        <row r="3547">
          <cell r="S3547">
            <v>42205.718888888892</v>
          </cell>
        </row>
        <row r="3548">
          <cell r="S3548">
            <v>42202.278194444443</v>
          </cell>
        </row>
        <row r="3549">
          <cell r="S3549">
            <v>42766.827546296292</v>
          </cell>
        </row>
        <row r="3550">
          <cell r="S3550">
            <v>42702.804814814815</v>
          </cell>
        </row>
        <row r="3551">
          <cell r="S3551">
            <v>42759.724768518514</v>
          </cell>
        </row>
        <row r="3552">
          <cell r="S3552">
            <v>42315.699490740735</v>
          </cell>
        </row>
        <row r="3553">
          <cell r="S3553">
            <v>42020.806701388887</v>
          </cell>
        </row>
        <row r="3554">
          <cell r="S3554">
            <v>41067.827418981484</v>
          </cell>
        </row>
        <row r="3555">
          <cell r="S3555">
            <v>40948.042233796295</v>
          </cell>
        </row>
        <row r="3556">
          <cell r="S3556">
            <v>42794.022349537037</v>
          </cell>
        </row>
        <row r="3557">
          <cell r="S3557">
            <v>42515.727650462963</v>
          </cell>
        </row>
        <row r="3558">
          <cell r="S3558">
            <v>42577.607361111113</v>
          </cell>
        </row>
        <row r="3559">
          <cell r="S3559">
            <v>42103.676180555558</v>
          </cell>
        </row>
        <row r="3560">
          <cell r="S3560">
            <v>42346.736400462964</v>
          </cell>
        </row>
        <row r="3561">
          <cell r="S3561">
            <v>41927.067627314813</v>
          </cell>
        </row>
        <row r="3562">
          <cell r="S3562">
            <v>41831.884108796294</v>
          </cell>
        </row>
        <row r="3563">
          <cell r="S3563">
            <v>41025.874201388891</v>
          </cell>
        </row>
        <row r="3564">
          <cell r="S3564">
            <v>41023.07471064815</v>
          </cell>
        </row>
        <row r="3565">
          <cell r="S3565">
            <v>40711.782210648147</v>
          </cell>
        </row>
        <row r="3566">
          <cell r="S3566">
            <v>42017.967442129629</v>
          </cell>
        </row>
        <row r="3567">
          <cell r="S3567">
            <v>40696.648784722223</v>
          </cell>
        </row>
        <row r="3568">
          <cell r="S3568">
            <v>42019.76944444445</v>
          </cell>
        </row>
        <row r="3569">
          <cell r="S3569">
            <v>42273.884305555555</v>
          </cell>
        </row>
        <row r="3570">
          <cell r="S3570">
            <v>42636.614745370374</v>
          </cell>
        </row>
        <row r="3571">
          <cell r="S3571">
            <v>42275.588715277772</v>
          </cell>
        </row>
        <row r="3572">
          <cell r="S3572">
            <v>42524.36650462963</v>
          </cell>
        </row>
        <row r="3573">
          <cell r="S3573">
            <v>42026.924976851849</v>
          </cell>
        </row>
        <row r="3574">
          <cell r="S3574">
            <v>42103.535254629634</v>
          </cell>
        </row>
        <row r="3575">
          <cell r="S3575">
            <v>41808.198518518519</v>
          </cell>
        </row>
        <row r="3576">
          <cell r="S3576">
            <v>41948.552847222221</v>
          </cell>
        </row>
        <row r="3577">
          <cell r="S3577">
            <v>41881.453587962962</v>
          </cell>
        </row>
        <row r="3578">
          <cell r="S3578">
            <v>41875.922858796301</v>
          </cell>
        </row>
        <row r="3579">
          <cell r="S3579">
            <v>42313.703900462962</v>
          </cell>
        </row>
        <row r="3580">
          <cell r="S3580">
            <v>42291.739548611105</v>
          </cell>
        </row>
        <row r="3581">
          <cell r="S3581">
            <v>42111.71665509259</v>
          </cell>
        </row>
        <row r="3582">
          <cell r="S3582">
            <v>41954.545081018514</v>
          </cell>
        </row>
        <row r="3583">
          <cell r="S3583">
            <v>42415.398032407407</v>
          </cell>
        </row>
        <row r="3584">
          <cell r="S3584">
            <v>42403.998217592598</v>
          </cell>
        </row>
        <row r="3585">
          <cell r="S3585">
            <v>41912.650729166664</v>
          </cell>
        </row>
        <row r="3586">
          <cell r="S3586">
            <v>42297.823113425926</v>
          </cell>
        </row>
        <row r="3587">
          <cell r="S3587">
            <v>42036.24428240741</v>
          </cell>
        </row>
        <row r="3588">
          <cell r="S3588">
            <v>42097.786493055552</v>
          </cell>
        </row>
        <row r="3589">
          <cell r="S3589">
            <v>42511.362048611118</v>
          </cell>
        </row>
        <row r="3590">
          <cell r="S3590">
            <v>42390.838738425926</v>
          </cell>
        </row>
        <row r="3591">
          <cell r="S3591">
            <v>42228.044664351852</v>
          </cell>
        </row>
        <row r="3592">
          <cell r="S3592">
            <v>42373.252280092594</v>
          </cell>
        </row>
        <row r="3593">
          <cell r="S3593">
            <v>41957.833726851852</v>
          </cell>
        </row>
        <row r="3594">
          <cell r="S3594">
            <v>42241.429120370376</v>
          </cell>
        </row>
        <row r="3595">
          <cell r="S3595">
            <v>42509.374537037031</v>
          </cell>
        </row>
        <row r="3596">
          <cell r="S3596">
            <v>42800.720127314817</v>
          </cell>
        </row>
        <row r="3597">
          <cell r="S3597">
            <v>41829.977326388893</v>
          </cell>
        </row>
        <row r="3598">
          <cell r="S3598">
            <v>42242.988680555558</v>
          </cell>
        </row>
        <row r="3599">
          <cell r="S3599">
            <v>42446.943831018521</v>
          </cell>
        </row>
        <row r="3600">
          <cell r="S3600">
            <v>42463.81385416667</v>
          </cell>
        </row>
        <row r="3601">
          <cell r="S3601">
            <v>42475.057164351849</v>
          </cell>
        </row>
        <row r="3602">
          <cell r="S3602">
            <v>42608.36583333333</v>
          </cell>
        </row>
        <row r="3603">
          <cell r="S3603">
            <v>41837.323009259257</v>
          </cell>
        </row>
        <row r="3604">
          <cell r="S3604">
            <v>42513.110787037032</v>
          </cell>
        </row>
        <row r="3605">
          <cell r="S3605">
            <v>41969.199756944443</v>
          </cell>
        </row>
        <row r="3606">
          <cell r="S3606">
            <v>41855.548101851848</v>
          </cell>
        </row>
        <row r="3607">
          <cell r="S3607">
            <v>42572.61681712963</v>
          </cell>
        </row>
        <row r="3608">
          <cell r="S3608">
            <v>41861.524837962963</v>
          </cell>
        </row>
        <row r="3609">
          <cell r="S3609">
            <v>42016.832465277781</v>
          </cell>
        </row>
        <row r="3610">
          <cell r="S3610">
            <v>42402.889027777783</v>
          </cell>
        </row>
        <row r="3611">
          <cell r="S3611">
            <v>41820.639189814814</v>
          </cell>
        </row>
        <row r="3612">
          <cell r="S3612">
            <v>42443.802361111113</v>
          </cell>
        </row>
        <row r="3613">
          <cell r="S3613">
            <v>42419.91942129629</v>
          </cell>
        </row>
        <row r="3614">
          <cell r="S3614">
            <v>42297.748738425929</v>
          </cell>
        </row>
        <row r="3615">
          <cell r="S3615">
            <v>42057.536944444444</v>
          </cell>
        </row>
        <row r="3616">
          <cell r="S3616">
            <v>42521.654328703706</v>
          </cell>
        </row>
        <row r="3617">
          <cell r="S3617">
            <v>42223.394363425927</v>
          </cell>
        </row>
        <row r="3618">
          <cell r="S3618">
            <v>42194.096157407403</v>
          </cell>
        </row>
        <row r="3619">
          <cell r="S3619">
            <v>42236.623252314821</v>
          </cell>
        </row>
        <row r="3620">
          <cell r="S3620">
            <v>42135.810694444444</v>
          </cell>
        </row>
        <row r="3621">
          <cell r="S3621">
            <v>41869.740671296298</v>
          </cell>
        </row>
        <row r="3622">
          <cell r="S3622">
            <v>42451.095856481479</v>
          </cell>
        </row>
        <row r="3623">
          <cell r="S3623">
            <v>41866.79886574074</v>
          </cell>
        </row>
        <row r="3624">
          <cell r="S3624">
            <v>42203.432129629626</v>
          </cell>
        </row>
        <row r="3625">
          <cell r="S3625">
            <v>42661.132245370376</v>
          </cell>
        </row>
        <row r="3626">
          <cell r="S3626">
            <v>41877.221886574072</v>
          </cell>
        </row>
        <row r="3627">
          <cell r="S3627">
            <v>42104.781597222223</v>
          </cell>
        </row>
        <row r="3628">
          <cell r="S3628">
            <v>42665.970347222217</v>
          </cell>
        </row>
        <row r="3629">
          <cell r="S3629">
            <v>42185.556157407409</v>
          </cell>
        </row>
        <row r="3630">
          <cell r="S3630">
            <v>42136.675196759257</v>
          </cell>
        </row>
        <row r="3631">
          <cell r="S3631">
            <v>42374.651504629626</v>
          </cell>
        </row>
        <row r="3632">
          <cell r="S3632">
            <v>41891.96503472222</v>
          </cell>
        </row>
        <row r="3633">
          <cell r="S3633">
            <v>42552.048356481479</v>
          </cell>
        </row>
        <row r="3634">
          <cell r="S3634">
            <v>41785.707708333335</v>
          </cell>
        </row>
        <row r="3635">
          <cell r="S3635">
            <v>42203.677766203706</v>
          </cell>
        </row>
        <row r="3636">
          <cell r="S3636">
            <v>42403.035567129627</v>
          </cell>
        </row>
        <row r="3637">
          <cell r="S3637">
            <v>42493.857083333336</v>
          </cell>
        </row>
        <row r="3638">
          <cell r="S3638">
            <v>42531.980694444443</v>
          </cell>
        </row>
        <row r="3639">
          <cell r="S3639">
            <v>42059.453923611116</v>
          </cell>
        </row>
        <row r="3640">
          <cell r="S3640">
            <v>42207.259918981479</v>
          </cell>
        </row>
        <row r="3641">
          <cell r="S3641">
            <v>42184.209537037037</v>
          </cell>
        </row>
        <row r="3642">
          <cell r="S3642">
            <v>41975.124340277776</v>
          </cell>
        </row>
        <row r="3643">
          <cell r="S3643">
            <v>42059.970729166671</v>
          </cell>
        </row>
        <row r="3644">
          <cell r="S3644">
            <v>41867.652280092596</v>
          </cell>
        </row>
        <row r="3645">
          <cell r="S3645">
            <v>42032.250208333338</v>
          </cell>
        </row>
        <row r="3646">
          <cell r="S3646">
            <v>41906.819513888891</v>
          </cell>
        </row>
        <row r="3647">
          <cell r="S3647">
            <v>41981.067523148144</v>
          </cell>
        </row>
        <row r="3648">
          <cell r="S3648">
            <v>42493.546851851846</v>
          </cell>
        </row>
        <row r="3649">
          <cell r="S3649">
            <v>42177.964201388888</v>
          </cell>
        </row>
        <row r="3650">
          <cell r="S3650">
            <v>42031.666898148149</v>
          </cell>
        </row>
        <row r="3651">
          <cell r="S3651">
            <v>41812.77443287037</v>
          </cell>
        </row>
        <row r="3652">
          <cell r="S3652">
            <v>42304.940960648149</v>
          </cell>
        </row>
        <row r="3653">
          <cell r="S3653">
            <v>42209.67288194444</v>
          </cell>
        </row>
        <row r="3654">
          <cell r="S3654">
            <v>42188.83293981482</v>
          </cell>
        </row>
        <row r="3655">
          <cell r="S3655">
            <v>41755.117581018516</v>
          </cell>
        </row>
        <row r="3656">
          <cell r="S3656">
            <v>40977.948009259257</v>
          </cell>
        </row>
        <row r="3657">
          <cell r="S3657">
            <v>42011.202581018515</v>
          </cell>
        </row>
        <row r="3658">
          <cell r="S3658">
            <v>41884.599849537037</v>
          </cell>
        </row>
        <row r="3659">
          <cell r="S3659">
            <v>42612.656493055561</v>
          </cell>
        </row>
        <row r="3660">
          <cell r="S3660">
            <v>40782.165532407409</v>
          </cell>
        </row>
        <row r="3661">
          <cell r="S3661">
            <v>40587.75675925926</v>
          </cell>
        </row>
        <row r="3662">
          <cell r="S3662">
            <v>40312.915578703702</v>
          </cell>
        </row>
        <row r="3663">
          <cell r="S3663">
            <v>42772.776076388895</v>
          </cell>
        </row>
        <row r="3664">
          <cell r="S3664">
            <v>42461.447662037041</v>
          </cell>
        </row>
        <row r="3665">
          <cell r="S3665">
            <v>41382.096180555556</v>
          </cell>
        </row>
        <row r="3666">
          <cell r="S3666">
            <v>42058.941736111112</v>
          </cell>
        </row>
        <row r="3667">
          <cell r="S3667">
            <v>41930.975601851853</v>
          </cell>
        </row>
        <row r="3668">
          <cell r="S3668">
            <v>41744.745208333334</v>
          </cell>
        </row>
        <row r="3669">
          <cell r="S3669">
            <v>42783.459398148145</v>
          </cell>
        </row>
        <row r="3670">
          <cell r="S3670">
            <v>41802.62090277778</v>
          </cell>
        </row>
        <row r="3671">
          <cell r="S3671">
            <v>41974.743148148147</v>
          </cell>
        </row>
        <row r="3672">
          <cell r="S3672">
            <v>42026.176180555558</v>
          </cell>
        </row>
        <row r="3673">
          <cell r="S3673">
            <v>42175.816365740742</v>
          </cell>
        </row>
        <row r="3674">
          <cell r="S3674">
            <v>42491.781319444446</v>
          </cell>
        </row>
        <row r="3675">
          <cell r="S3675">
            <v>42423.050613425927</v>
          </cell>
        </row>
        <row r="3676">
          <cell r="S3676">
            <v>41151.708321759259</v>
          </cell>
        </row>
        <row r="3677">
          <cell r="S3677">
            <v>42307.908379629633</v>
          </cell>
        </row>
        <row r="3678">
          <cell r="S3678">
            <v>42462.140868055561</v>
          </cell>
        </row>
        <row r="3679">
          <cell r="S3679">
            <v>41968.677465277782</v>
          </cell>
        </row>
        <row r="3680">
          <cell r="S3680">
            <v>42132.809953703705</v>
          </cell>
        </row>
        <row r="3681">
          <cell r="S3681">
            <v>41953.966053240743</v>
          </cell>
        </row>
        <row r="3682">
          <cell r="S3682">
            <v>41844.922662037039</v>
          </cell>
        </row>
        <row r="3683">
          <cell r="S3683">
            <v>41832.852627314816</v>
          </cell>
        </row>
        <row r="3684">
          <cell r="S3684">
            <v>41403.000856481485</v>
          </cell>
        </row>
        <row r="3685">
          <cell r="S3685">
            <v>42055.972824074073</v>
          </cell>
        </row>
        <row r="3686">
          <cell r="S3686">
            <v>42151.667337962965</v>
          </cell>
        </row>
        <row r="3687">
          <cell r="S3687">
            <v>41409.00037037037</v>
          </cell>
        </row>
        <row r="3688">
          <cell r="S3688">
            <v>41177.060381944444</v>
          </cell>
        </row>
        <row r="3689">
          <cell r="S3689">
            <v>40102.918055555558</v>
          </cell>
        </row>
        <row r="3690">
          <cell r="S3690">
            <v>41394.074467592596</v>
          </cell>
        </row>
        <row r="3691">
          <cell r="S3691">
            <v>41074.727037037039</v>
          </cell>
        </row>
        <row r="3692">
          <cell r="S3692">
            <v>40829.873657407406</v>
          </cell>
        </row>
        <row r="3693">
          <cell r="S3693">
            <v>42319.035833333335</v>
          </cell>
        </row>
        <row r="3694">
          <cell r="S3694">
            <v>41745.826273148145</v>
          </cell>
        </row>
        <row r="3695">
          <cell r="S3695">
            <v>41795.528101851851</v>
          </cell>
        </row>
        <row r="3696">
          <cell r="S3696">
            <v>42019.959837962961</v>
          </cell>
        </row>
        <row r="3697">
          <cell r="S3697">
            <v>42379.74418981481</v>
          </cell>
        </row>
        <row r="3698">
          <cell r="S3698">
            <v>42105.267488425925</v>
          </cell>
        </row>
        <row r="3699">
          <cell r="S3699">
            <v>42468.374606481477</v>
          </cell>
        </row>
        <row r="3700">
          <cell r="S3700">
            <v>42532.052523148144</v>
          </cell>
        </row>
        <row r="3701">
          <cell r="S3701">
            <v>42506.709375000006</v>
          </cell>
        </row>
        <row r="3702">
          <cell r="S3702">
            <v>42523.248715277776</v>
          </cell>
        </row>
        <row r="3703">
          <cell r="S3703">
            <v>41876.815787037034</v>
          </cell>
        </row>
        <row r="3704">
          <cell r="S3704">
            <v>42360.887835648144</v>
          </cell>
        </row>
        <row r="3705">
          <cell r="S3705">
            <v>42553.926527777774</v>
          </cell>
        </row>
        <row r="3706">
          <cell r="S3706">
            <v>42056.1324537037</v>
          </cell>
        </row>
        <row r="3707">
          <cell r="S3707">
            <v>42217.670104166667</v>
          </cell>
        </row>
        <row r="3708">
          <cell r="S3708">
            <v>42307.034074074079</v>
          </cell>
        </row>
        <row r="3709">
          <cell r="S3709">
            <v>42807.151863425926</v>
          </cell>
        </row>
        <row r="3710">
          <cell r="S3710">
            <v>41788.587083333332</v>
          </cell>
        </row>
        <row r="3711">
          <cell r="S3711">
            <v>41100.158877314818</v>
          </cell>
        </row>
        <row r="3712">
          <cell r="S3712">
            <v>42107.703877314809</v>
          </cell>
        </row>
        <row r="3713">
          <cell r="S3713">
            <v>42057.883159722223</v>
          </cell>
        </row>
        <row r="3714">
          <cell r="S3714">
            <v>40646.099097222221</v>
          </cell>
        </row>
        <row r="3715">
          <cell r="S3715">
            <v>40802.964594907404</v>
          </cell>
        </row>
        <row r="3716">
          <cell r="S3716">
            <v>42752.144976851851</v>
          </cell>
        </row>
        <row r="3717">
          <cell r="S3717">
            <v>42472.449467592596</v>
          </cell>
        </row>
        <row r="3718">
          <cell r="S3718">
            <v>42241.613796296297</v>
          </cell>
        </row>
        <row r="3719">
          <cell r="S3719">
            <v>42185.397673611107</v>
          </cell>
        </row>
        <row r="3720">
          <cell r="S3720">
            <v>41453.688530092593</v>
          </cell>
        </row>
        <row r="3721">
          <cell r="S3721">
            <v>41655.709305555552</v>
          </cell>
        </row>
        <row r="3722">
          <cell r="S3722">
            <v>41034.72216435185</v>
          </cell>
        </row>
        <row r="3723">
          <cell r="S3723">
            <v>42768.833645833336</v>
          </cell>
        </row>
        <row r="3724">
          <cell r="S3724">
            <v>41031.82163194444</v>
          </cell>
        </row>
        <row r="3725">
          <cell r="S3725">
            <v>42323.17460648148</v>
          </cell>
        </row>
        <row r="3726">
          <cell r="S3726">
            <v>41088.691493055558</v>
          </cell>
        </row>
        <row r="3727">
          <cell r="S3727">
            <v>41493.543958333335</v>
          </cell>
        </row>
        <row r="3728">
          <cell r="S3728">
            <v>41316.120949074073</v>
          </cell>
        </row>
        <row r="3729">
          <cell r="S3729">
            <v>42461.596273148149</v>
          </cell>
        </row>
        <row r="3730">
          <cell r="S3730">
            <v>41982.904386574075</v>
          </cell>
        </row>
        <row r="3731">
          <cell r="S3731">
            <v>41872.291238425925</v>
          </cell>
        </row>
        <row r="3732">
          <cell r="S3732">
            <v>41922.640590277777</v>
          </cell>
        </row>
        <row r="3733">
          <cell r="S3733">
            <v>42081.515335648146</v>
          </cell>
        </row>
        <row r="3734">
          <cell r="S3734">
            <v>40644.159259259257</v>
          </cell>
        </row>
        <row r="3735">
          <cell r="S3735">
            <v>42192.933958333335</v>
          </cell>
        </row>
        <row r="3736">
          <cell r="S3736">
            <v>41780.712893518517</v>
          </cell>
        </row>
        <row r="3737">
          <cell r="S3737">
            <v>42219.180393518516</v>
          </cell>
        </row>
        <row r="3738">
          <cell r="S3738">
            <v>41834.135370370372</v>
          </cell>
        </row>
        <row r="3739">
          <cell r="S3739">
            <v>42020.768634259264</v>
          </cell>
        </row>
        <row r="3740">
          <cell r="S3740">
            <v>41222.991400462961</v>
          </cell>
        </row>
        <row r="3741">
          <cell r="S3741">
            <v>42779.610289351855</v>
          </cell>
        </row>
        <row r="3742">
          <cell r="S3742">
            <v>40590.766886574071</v>
          </cell>
        </row>
        <row r="3743">
          <cell r="S3743">
            <v>41116.758125</v>
          </cell>
        </row>
        <row r="3744">
          <cell r="S3744">
            <v>42286.88217592593</v>
          </cell>
        </row>
        <row r="3745">
          <cell r="S3745">
            <v>41176.684907407405</v>
          </cell>
        </row>
        <row r="3746">
          <cell r="S3746">
            <v>42565.009097222224</v>
          </cell>
        </row>
        <row r="3747">
          <cell r="S3747">
            <v>41145.719305555554</v>
          </cell>
        </row>
        <row r="3748">
          <cell r="S3748">
            <v>41509.426585648151</v>
          </cell>
        </row>
        <row r="3749">
          <cell r="S3749">
            <v>41780.525937500002</v>
          </cell>
        </row>
        <row r="3750">
          <cell r="S3750">
            <v>42121.675763888896</v>
          </cell>
        </row>
        <row r="3751">
          <cell r="S3751">
            <v>42808.358287037037</v>
          </cell>
        </row>
        <row r="3752">
          <cell r="S3752">
            <v>42609.442465277782</v>
          </cell>
        </row>
        <row r="3753">
          <cell r="S3753">
            <v>42452.916481481487</v>
          </cell>
        </row>
        <row r="3754">
          <cell r="S3754">
            <v>42405.090300925927</v>
          </cell>
        </row>
        <row r="3755">
          <cell r="S3755">
            <v>41821.698599537034</v>
          </cell>
        </row>
        <row r="3756">
          <cell r="S3756">
            <v>42003.948425925926</v>
          </cell>
        </row>
        <row r="3757">
          <cell r="S3757">
            <v>42297.816284722227</v>
          </cell>
        </row>
        <row r="3758">
          <cell r="S3758">
            <v>41810.142199074071</v>
          </cell>
        </row>
        <row r="3759">
          <cell r="S3759">
            <v>42297.691006944442</v>
          </cell>
        </row>
        <row r="3760">
          <cell r="S3760">
            <v>42497.070775462969</v>
          </cell>
        </row>
        <row r="3761">
          <cell r="S3761">
            <v>41905.795706018522</v>
          </cell>
        </row>
        <row r="3762">
          <cell r="S3762">
            <v>42534.866875</v>
          </cell>
        </row>
        <row r="3763">
          <cell r="S3763">
            <v>41923.354351851849</v>
          </cell>
        </row>
        <row r="3764">
          <cell r="S3764">
            <v>41929.174456018518</v>
          </cell>
        </row>
        <row r="3765">
          <cell r="S3765">
            <v>40668.814699074072</v>
          </cell>
        </row>
        <row r="3766">
          <cell r="S3766">
            <v>42023.818622685183</v>
          </cell>
        </row>
        <row r="3767">
          <cell r="S3767">
            <v>41851.696157407408</v>
          </cell>
        </row>
        <row r="3768">
          <cell r="S3768">
            <v>41547.662997685184</v>
          </cell>
        </row>
        <row r="3769">
          <cell r="S3769">
            <v>40670.507326388892</v>
          </cell>
        </row>
        <row r="3770">
          <cell r="S3770">
            <v>41965.616655092599</v>
          </cell>
        </row>
        <row r="3771">
          <cell r="S3771">
            <v>42136.270787037036</v>
          </cell>
        </row>
        <row r="3772">
          <cell r="S3772">
            <v>42088.723692129628</v>
          </cell>
        </row>
        <row r="3773">
          <cell r="S3773">
            <v>42294.808124999996</v>
          </cell>
        </row>
        <row r="3774">
          <cell r="S3774">
            <v>42007.016458333332</v>
          </cell>
        </row>
        <row r="3775">
          <cell r="S3775">
            <v>42318.025011574078</v>
          </cell>
        </row>
        <row r="3776">
          <cell r="S3776">
            <v>41995.752986111111</v>
          </cell>
        </row>
        <row r="3777">
          <cell r="S3777">
            <v>41663.569340277776</v>
          </cell>
        </row>
        <row r="3778">
          <cell r="S3778">
            <v>41778.915416666663</v>
          </cell>
        </row>
        <row r="3779">
          <cell r="S3779">
            <v>41144.709490740745</v>
          </cell>
        </row>
        <row r="3780">
          <cell r="S3780">
            <v>42211.951284722221</v>
          </cell>
        </row>
        <row r="3781">
          <cell r="S3781">
            <v>41282.017962962964</v>
          </cell>
        </row>
        <row r="3782">
          <cell r="S3782">
            <v>40701.195844907408</v>
          </cell>
        </row>
        <row r="3783">
          <cell r="S3783">
            <v>41326.911319444444</v>
          </cell>
        </row>
        <row r="3784">
          <cell r="S3784">
            <v>40926.047858796301</v>
          </cell>
        </row>
        <row r="3785">
          <cell r="S3785">
            <v>40960.861562500002</v>
          </cell>
        </row>
        <row r="3786">
          <cell r="S3786">
            <v>41059.118993055556</v>
          </cell>
        </row>
        <row r="3787">
          <cell r="S3787">
            <v>42466.826180555552</v>
          </cell>
        </row>
        <row r="3788">
          <cell r="S3788">
            <v>41192.758506944447</v>
          </cell>
        </row>
        <row r="3789">
          <cell r="S3789">
            <v>41074.834965277776</v>
          </cell>
        </row>
        <row r="3790">
          <cell r="S3790">
            <v>41646.792222222226</v>
          </cell>
        </row>
        <row r="3791">
          <cell r="S3791">
            <v>41767.650347222225</v>
          </cell>
        </row>
        <row r="3792">
          <cell r="S3792">
            <v>42338.84375</v>
          </cell>
        </row>
        <row r="3793">
          <cell r="S3793">
            <v>41024.985972222225</v>
          </cell>
        </row>
        <row r="3794">
          <cell r="S3794">
            <v>41053.772858796299</v>
          </cell>
        </row>
        <row r="3795">
          <cell r="S3795">
            <v>42023.634976851856</v>
          </cell>
        </row>
        <row r="3796">
          <cell r="S3796">
            <v>42370.007766203707</v>
          </cell>
        </row>
        <row r="3797">
          <cell r="S3797">
            <v>41826.61954861111</v>
          </cell>
        </row>
        <row r="3798">
          <cell r="S3798">
            <v>42098.216238425928</v>
          </cell>
        </row>
        <row r="3799">
          <cell r="S3799">
            <v>42465.16851851852</v>
          </cell>
        </row>
        <row r="3800">
          <cell r="S3800">
            <v>42141.541134259256</v>
          </cell>
        </row>
        <row r="3801">
          <cell r="S3801">
            <v>42600.756041666667</v>
          </cell>
        </row>
        <row r="3802">
          <cell r="S3802">
            <v>42093.786840277782</v>
          </cell>
        </row>
        <row r="3803">
          <cell r="S3803">
            <v>42201.436226851853</v>
          </cell>
        </row>
        <row r="3804">
          <cell r="S3804">
            <v>42101.423541666663</v>
          </cell>
        </row>
        <row r="3805">
          <cell r="S3805">
            <v>42057.190960648149</v>
          </cell>
        </row>
        <row r="3806">
          <cell r="S3806">
            <v>42074.219699074078</v>
          </cell>
        </row>
        <row r="3807">
          <cell r="S3807">
            <v>42730.903726851851</v>
          </cell>
        </row>
        <row r="3808">
          <cell r="S3808">
            <v>42096.544548611113</v>
          </cell>
        </row>
        <row r="3809">
          <cell r="S3809">
            <v>41407.84684027778</v>
          </cell>
        </row>
        <row r="3810">
          <cell r="S3810">
            <v>40990.709317129629</v>
          </cell>
        </row>
        <row r="3811">
          <cell r="S3811">
            <v>42737.545358796298</v>
          </cell>
        </row>
        <row r="3812">
          <cell r="S3812">
            <v>41829.912083333329</v>
          </cell>
        </row>
        <row r="3813">
          <cell r="S3813">
            <v>40958.717268518521</v>
          </cell>
        </row>
        <row r="3814">
          <cell r="S3814">
            <v>42709.546064814815</v>
          </cell>
        </row>
        <row r="3815">
          <cell r="S3815">
            <v>41858.355393518519</v>
          </cell>
        </row>
        <row r="3816">
          <cell r="S3816">
            <v>41817.59542824074</v>
          </cell>
        </row>
        <row r="3817">
          <cell r="S3817">
            <v>42338.963912037041</v>
          </cell>
        </row>
        <row r="3818">
          <cell r="S3818">
            <v>42445.866979166662</v>
          </cell>
        </row>
        <row r="3819">
          <cell r="S3819">
            <v>42474.86482638889</v>
          </cell>
        </row>
        <row r="3820">
          <cell r="S3820">
            <v>42421.141469907408</v>
          </cell>
        </row>
        <row r="3821">
          <cell r="S3821">
            <v>42005.24998842593</v>
          </cell>
        </row>
        <row r="3822">
          <cell r="S3822">
            <v>42242.122210648144</v>
          </cell>
        </row>
        <row r="3823">
          <cell r="S3823">
            <v>41801.120069444441</v>
          </cell>
        </row>
        <row r="3824">
          <cell r="S3824">
            <v>42405.702349537038</v>
          </cell>
        </row>
        <row r="3825">
          <cell r="S3825">
            <v>42447.103518518517</v>
          </cell>
        </row>
        <row r="3826">
          <cell r="S3826">
            <v>40730.896354166667</v>
          </cell>
        </row>
        <row r="3827">
          <cell r="S3827">
            <v>42360.487210648149</v>
          </cell>
        </row>
        <row r="3828">
          <cell r="S3828">
            <v>40648.757939814815</v>
          </cell>
        </row>
        <row r="3829">
          <cell r="S3829">
            <v>40706.297442129631</v>
          </cell>
        </row>
        <row r="3830">
          <cell r="S3830">
            <v>40612.695208333331</v>
          </cell>
        </row>
        <row r="3831">
          <cell r="S3831">
            <v>42709.993981481486</v>
          </cell>
        </row>
        <row r="3832">
          <cell r="S3832">
            <v>42187.920972222222</v>
          </cell>
        </row>
        <row r="3833">
          <cell r="S3833">
            <v>41657.985081018516</v>
          </cell>
        </row>
        <row r="3834">
          <cell r="S3834">
            <v>42543.862777777773</v>
          </cell>
        </row>
        <row r="3835">
          <cell r="S3835">
            <v>42535.049849537041</v>
          </cell>
        </row>
        <row r="3836">
          <cell r="S3836">
            <v>42525.656944444447</v>
          </cell>
        </row>
        <row r="3837">
          <cell r="S3837">
            <v>42070.677604166667</v>
          </cell>
        </row>
        <row r="3838">
          <cell r="S3838">
            <v>41663.780300925922</v>
          </cell>
        </row>
        <row r="3839">
          <cell r="S3839">
            <v>41729.702314814815</v>
          </cell>
        </row>
        <row r="3840">
          <cell r="S3840">
            <v>41303.593923611108</v>
          </cell>
        </row>
        <row r="3841">
          <cell r="S3841">
            <v>42504.801388888889</v>
          </cell>
        </row>
        <row r="3842">
          <cell r="S3842">
            <v>42603.870520833334</v>
          </cell>
        </row>
        <row r="3843">
          <cell r="S3843">
            <v>40978.238067129627</v>
          </cell>
        </row>
        <row r="3844">
          <cell r="S3844">
            <v>42692.109328703707</v>
          </cell>
        </row>
        <row r="3845">
          <cell r="S3845">
            <v>41850.014178240745</v>
          </cell>
        </row>
        <row r="3846">
          <cell r="S3846">
            <v>41599.855682870373</v>
          </cell>
        </row>
        <row r="3847">
          <cell r="S3847">
            <v>42164.699652777781</v>
          </cell>
        </row>
        <row r="3848">
          <cell r="S3848">
            <v>41852.665798611109</v>
          </cell>
        </row>
        <row r="3849">
          <cell r="S3849">
            <v>42278.453668981485</v>
          </cell>
        </row>
        <row r="3850">
          <cell r="S3850">
            <v>41072.739953703705</v>
          </cell>
        </row>
        <row r="3851">
          <cell r="S3851">
            <v>42565.480983796297</v>
          </cell>
        </row>
        <row r="3852">
          <cell r="S3852">
            <v>42193.650671296295</v>
          </cell>
        </row>
        <row r="3853">
          <cell r="S3853">
            <v>42708.25309027778</v>
          </cell>
        </row>
        <row r="3854">
          <cell r="S3854">
            <v>42170.996527777781</v>
          </cell>
        </row>
        <row r="3855">
          <cell r="S3855">
            <v>42281.136099537034</v>
          </cell>
        </row>
        <row r="3856">
          <cell r="S3856">
            <v>42438.53907407407</v>
          </cell>
        </row>
        <row r="3857">
          <cell r="S3857">
            <v>41246.874814814815</v>
          </cell>
        </row>
        <row r="3858">
          <cell r="S3858">
            <v>40122.751620370371</v>
          </cell>
        </row>
        <row r="3859">
          <cell r="S3859">
            <v>41596.913437499999</v>
          </cell>
        </row>
        <row r="3860">
          <cell r="S3860">
            <v>42430.702210648145</v>
          </cell>
        </row>
        <row r="3861">
          <cell r="S3861">
            <v>40671.637511574074</v>
          </cell>
        </row>
        <row r="3862">
          <cell r="S3862">
            <v>41864.04886574074</v>
          </cell>
        </row>
        <row r="3863">
          <cell r="S3863">
            <v>42113.875567129624</v>
          </cell>
        </row>
        <row r="3864">
          <cell r="S3864">
            <v>40347.125601851854</v>
          </cell>
        </row>
        <row r="3865">
          <cell r="S3865">
            <v>40198.424849537041</v>
          </cell>
        </row>
        <row r="3866">
          <cell r="S3866">
            <v>42167.207071759258</v>
          </cell>
        </row>
        <row r="3867">
          <cell r="S3867">
            <v>41732.479675925926</v>
          </cell>
        </row>
        <row r="3868">
          <cell r="S3868">
            <v>40906.787581018521</v>
          </cell>
        </row>
        <row r="3869">
          <cell r="S3869">
            <v>42752.647777777776</v>
          </cell>
        </row>
        <row r="3870">
          <cell r="S3870">
            <v>42044.724953703699</v>
          </cell>
        </row>
        <row r="3871">
          <cell r="S3871">
            <v>40893.992962962962</v>
          </cell>
        </row>
        <row r="3872">
          <cell r="S3872">
            <v>41023.227731481478</v>
          </cell>
        </row>
        <row r="3873">
          <cell r="S3873">
            <v>40542.839282407411</v>
          </cell>
        </row>
        <row r="3874">
          <cell r="S3874">
            <v>41150.902187499996</v>
          </cell>
        </row>
        <row r="3875">
          <cell r="S3875">
            <v>41902.874432870369</v>
          </cell>
        </row>
        <row r="3876">
          <cell r="S3876">
            <v>42639.549479166672</v>
          </cell>
        </row>
        <row r="3877">
          <cell r="S3877">
            <v>41044.64811342593</v>
          </cell>
        </row>
        <row r="3878">
          <cell r="S3878">
            <v>42072.790821759263</v>
          </cell>
        </row>
        <row r="3879">
          <cell r="S3879">
            <v>41900.243159722224</v>
          </cell>
        </row>
        <row r="3880">
          <cell r="S3880">
            <v>42453.428240740745</v>
          </cell>
        </row>
        <row r="3881">
          <cell r="S3881">
            <v>41811.555462962962</v>
          </cell>
        </row>
        <row r="3882">
          <cell r="S3882">
            <v>42097.874155092592</v>
          </cell>
        </row>
        <row r="3883">
          <cell r="S3883">
            <v>42752.827199074076</v>
          </cell>
        </row>
        <row r="3884">
          <cell r="S3884">
            <v>40378.893206018518</v>
          </cell>
        </row>
        <row r="3885">
          <cell r="S3885">
            <v>42443.989050925928</v>
          </cell>
        </row>
        <row r="3886">
          <cell r="S3886">
            <v>42788.565208333333</v>
          </cell>
        </row>
        <row r="3887">
          <cell r="S3887">
            <v>42789.462430555555</v>
          </cell>
        </row>
        <row r="3888">
          <cell r="S3888">
            <v>42800.753333333334</v>
          </cell>
        </row>
        <row r="3889">
          <cell r="S3889">
            <v>41779.310034722221</v>
          </cell>
        </row>
        <row r="3890">
          <cell r="S3890">
            <v>42172.686099537037</v>
          </cell>
        </row>
        <row r="3891">
          <cell r="S3891">
            <v>42758.368078703701</v>
          </cell>
        </row>
        <row r="3892">
          <cell r="S3892">
            <v>42232.702546296292</v>
          </cell>
        </row>
        <row r="3893">
          <cell r="S3893">
            <v>41990.585486111115</v>
          </cell>
        </row>
        <row r="3894">
          <cell r="S3894">
            <v>41914.100289351853</v>
          </cell>
        </row>
        <row r="3895">
          <cell r="S3895">
            <v>42053.106111111112</v>
          </cell>
        </row>
        <row r="3896">
          <cell r="S3896">
            <v>42479.432291666672</v>
          </cell>
        </row>
        <row r="3897">
          <cell r="S3897">
            <v>42056.091631944444</v>
          </cell>
        </row>
        <row r="3898">
          <cell r="S3898">
            <v>42107.067557870367</v>
          </cell>
        </row>
        <row r="3899">
          <cell r="S3899">
            <v>41830.545694444445</v>
          </cell>
        </row>
        <row r="3900">
          <cell r="S3900">
            <v>42446.845543981486</v>
          </cell>
        </row>
        <row r="3901">
          <cell r="S3901">
            <v>42140.712314814817</v>
          </cell>
        </row>
        <row r="3902">
          <cell r="S3902">
            <v>42152.503495370373</v>
          </cell>
        </row>
        <row r="3903">
          <cell r="S3903">
            <v>41808.991944444446</v>
          </cell>
        </row>
        <row r="3904">
          <cell r="S3904">
            <v>42544.814328703709</v>
          </cell>
        </row>
        <row r="3905">
          <cell r="S3905">
            <v>42053.733078703706</v>
          </cell>
        </row>
        <row r="3906">
          <cell r="S3906">
            <v>42036.704525462963</v>
          </cell>
        </row>
        <row r="3907">
          <cell r="S3907">
            <v>42480.479861111111</v>
          </cell>
        </row>
        <row r="3908">
          <cell r="S3908">
            <v>41852.527222222219</v>
          </cell>
        </row>
        <row r="3909">
          <cell r="S3909">
            <v>42643.632858796293</v>
          </cell>
        </row>
        <row r="3910">
          <cell r="S3910">
            <v>41841.820486111108</v>
          </cell>
        </row>
        <row r="3911">
          <cell r="S3911">
            <v>42121.249814814815</v>
          </cell>
        </row>
        <row r="3912">
          <cell r="S3912">
            <v>42020.846666666665</v>
          </cell>
        </row>
        <row r="3913">
          <cell r="S3913">
            <v>42214.6956712963</v>
          </cell>
        </row>
        <row r="3914">
          <cell r="S3914">
            <v>42177.761782407411</v>
          </cell>
        </row>
        <row r="3915">
          <cell r="S3915">
            <v>42289.761192129634</v>
          </cell>
        </row>
        <row r="3916">
          <cell r="S3916">
            <v>42555.671944444446</v>
          </cell>
        </row>
        <row r="3917">
          <cell r="S3917">
            <v>42146.570393518516</v>
          </cell>
        </row>
        <row r="3918">
          <cell r="S3918">
            <v>42430.762222222227</v>
          </cell>
        </row>
        <row r="3919">
          <cell r="S3919">
            <v>42503.539976851855</v>
          </cell>
        </row>
        <row r="3920">
          <cell r="S3920">
            <v>42220.79487268519</v>
          </cell>
        </row>
        <row r="3921">
          <cell r="S3921">
            <v>41946.936909722222</v>
          </cell>
        </row>
        <row r="3922">
          <cell r="S3922">
            <v>42598.749155092592</v>
          </cell>
        </row>
        <row r="3923">
          <cell r="S3923">
            <v>42381.478981481487</v>
          </cell>
        </row>
        <row r="3924">
          <cell r="S3924">
            <v>41828.646319444444</v>
          </cell>
        </row>
        <row r="3925">
          <cell r="S3925">
            <v>41882.585648148146</v>
          </cell>
        </row>
        <row r="3926">
          <cell r="S3926">
            <v>41779.724224537036</v>
          </cell>
        </row>
        <row r="3927">
          <cell r="S3927">
            <v>42032.716145833328</v>
          </cell>
        </row>
        <row r="3928">
          <cell r="S3928">
            <v>42458.127175925925</v>
          </cell>
        </row>
        <row r="3929">
          <cell r="S3929">
            <v>42619.802488425921</v>
          </cell>
        </row>
        <row r="3930">
          <cell r="S3930">
            <v>42173.466863425929</v>
          </cell>
        </row>
        <row r="3931">
          <cell r="S3931">
            <v>42593.865405092598</v>
          </cell>
        </row>
        <row r="3932">
          <cell r="S3932">
            <v>41927.848900462966</v>
          </cell>
        </row>
        <row r="3933">
          <cell r="S3933">
            <v>42128.431064814817</v>
          </cell>
        </row>
        <row r="3934">
          <cell r="S3934">
            <v>42756.018506944441</v>
          </cell>
        </row>
        <row r="3935">
          <cell r="S3935">
            <v>42125.644467592589</v>
          </cell>
        </row>
        <row r="3936">
          <cell r="S3936">
            <v>41890.16269675926</v>
          </cell>
        </row>
        <row r="3937">
          <cell r="S3937">
            <v>41869.872685185182</v>
          </cell>
        </row>
        <row r="3938">
          <cell r="S3938">
            <v>42305.670914351853</v>
          </cell>
        </row>
        <row r="3939">
          <cell r="S3939">
            <v>41761.810150462967</v>
          </cell>
        </row>
        <row r="3940">
          <cell r="S3940">
            <v>41928.690138888887</v>
          </cell>
        </row>
        <row r="3941">
          <cell r="S3941">
            <v>42475.848067129627</v>
          </cell>
        </row>
        <row r="3942">
          <cell r="S3942">
            <v>42307.539398148147</v>
          </cell>
        </row>
        <row r="3943">
          <cell r="S3943">
            <v>42115.853888888887</v>
          </cell>
        </row>
        <row r="3944">
          <cell r="S3944">
            <v>42682.451921296291</v>
          </cell>
        </row>
        <row r="3945">
          <cell r="S3945">
            <v>40981.710243055553</v>
          </cell>
        </row>
        <row r="3946">
          <cell r="S3946">
            <v>40918.738935185182</v>
          </cell>
        </row>
        <row r="3947">
          <cell r="S3947">
            <v>42070.047754629632</v>
          </cell>
        </row>
        <row r="3948">
          <cell r="S3948">
            <v>41919.761782407404</v>
          </cell>
        </row>
        <row r="3949">
          <cell r="S3949">
            <v>41860.91002314815</v>
          </cell>
        </row>
        <row r="3950">
          <cell r="S3950">
            <v>42746.261782407411</v>
          </cell>
        </row>
        <row r="3951">
          <cell r="S3951">
            <v>42299.776770833334</v>
          </cell>
        </row>
        <row r="3952">
          <cell r="S3952">
            <v>41954.688310185185</v>
          </cell>
        </row>
        <row r="3953">
          <cell r="S3953">
            <v>40997.144872685189</v>
          </cell>
        </row>
        <row r="3954">
          <cell r="S3954">
            <v>40706.135208333333</v>
          </cell>
        </row>
        <row r="3955">
          <cell r="S3955">
            <v>41550.793935185182</v>
          </cell>
        </row>
        <row r="3956">
          <cell r="S3956">
            <v>42188.012777777782</v>
          </cell>
        </row>
        <row r="3957">
          <cell r="S3957">
            <v>42317.810219907406</v>
          </cell>
        </row>
        <row r="3958">
          <cell r="S3958">
            <v>41619.998310185183</v>
          </cell>
        </row>
        <row r="3959">
          <cell r="S3959">
            <v>40973.740451388891</v>
          </cell>
        </row>
        <row r="3960">
          <cell r="S3960">
            <v>42184.646863425922</v>
          </cell>
        </row>
        <row r="3961">
          <cell r="S3961">
            <v>40379.23096064815</v>
          </cell>
        </row>
        <row r="3962">
          <cell r="S3962">
            <v>41303.044016203705</v>
          </cell>
        </row>
        <row r="3963">
          <cell r="S3963">
            <v>42240.852534722217</v>
          </cell>
        </row>
        <row r="3964">
          <cell r="S3964">
            <v>40192.542233796295</v>
          </cell>
        </row>
        <row r="3965">
          <cell r="S3965">
            <v>42607.316122685181</v>
          </cell>
        </row>
        <row r="3966">
          <cell r="S3966">
            <v>42213.505474537036</v>
          </cell>
        </row>
        <row r="3967">
          <cell r="S3967">
            <v>42047.07640046296</v>
          </cell>
        </row>
        <row r="3968">
          <cell r="S3968">
            <v>42064.785613425927</v>
          </cell>
        </row>
        <row r="3969">
          <cell r="S3969">
            <v>42689.214988425927</v>
          </cell>
        </row>
        <row r="3970">
          <cell r="S3970">
            <v>41765.92465277778</v>
          </cell>
        </row>
        <row r="3971">
          <cell r="S3971">
            <v>41989.91134259259</v>
          </cell>
        </row>
        <row r="3972">
          <cell r="S3972">
            <v>40935.005104166667</v>
          </cell>
        </row>
        <row r="3973">
          <cell r="S3973">
            <v>41120.882881944446</v>
          </cell>
        </row>
        <row r="3974">
          <cell r="S3974">
            <v>42498.341122685189</v>
          </cell>
        </row>
        <row r="3975">
          <cell r="S3975">
            <v>42788.2502662037</v>
          </cell>
        </row>
        <row r="3976">
          <cell r="S3976">
            <v>40576.539664351854</v>
          </cell>
        </row>
        <row r="3977">
          <cell r="S3977">
            <v>42198.750254629631</v>
          </cell>
        </row>
        <row r="3978">
          <cell r="S3978">
            <v>42628.650208333333</v>
          </cell>
        </row>
        <row r="3979">
          <cell r="S3979">
            <v>42410.017199074078</v>
          </cell>
        </row>
        <row r="3980">
          <cell r="S3980">
            <v>41881.361342592594</v>
          </cell>
        </row>
        <row r="3981">
          <cell r="S3981">
            <v>42139.816840277781</v>
          </cell>
        </row>
        <row r="3982">
          <cell r="S3982">
            <v>42230.662731481483</v>
          </cell>
        </row>
        <row r="3983">
          <cell r="S3983">
            <v>42167.534791666665</v>
          </cell>
        </row>
        <row r="3984">
          <cell r="S3984">
            <v>41989.913136574076</v>
          </cell>
        </row>
        <row r="3985">
          <cell r="S3985">
            <v>42309.191307870366</v>
          </cell>
        </row>
        <row r="3986">
          <cell r="S3986">
            <v>42433.761886574073</v>
          </cell>
        </row>
        <row r="3987">
          <cell r="S3987">
            <v>40844.691643518519</v>
          </cell>
        </row>
        <row r="3988">
          <cell r="S3988">
            <v>42425.576898148152</v>
          </cell>
        </row>
        <row r="3989">
          <cell r="S3989">
            <v>40927.473460648151</v>
          </cell>
        </row>
        <row r="3990">
          <cell r="S3990">
            <v>42078.792048611111</v>
          </cell>
        </row>
        <row r="3991">
          <cell r="S3991">
            <v>42021.832280092596</v>
          </cell>
        </row>
        <row r="3992">
          <cell r="S3992">
            <v>42396.973807870367</v>
          </cell>
        </row>
        <row r="3993">
          <cell r="S3993">
            <v>41799.814340277779</v>
          </cell>
        </row>
        <row r="3994">
          <cell r="S3994">
            <v>41634.797013888885</v>
          </cell>
        </row>
        <row r="3995">
          <cell r="S3995">
            <v>41169.845590277779</v>
          </cell>
        </row>
        <row r="3996">
          <cell r="S3996">
            <v>41365.928159722222</v>
          </cell>
        </row>
        <row r="3997">
          <cell r="S3997">
            <v>42194.751678240747</v>
          </cell>
        </row>
        <row r="3998">
          <cell r="S3998">
            <v>40687.285844907405</v>
          </cell>
        </row>
        <row r="3999">
          <cell r="S3999">
            <v>40565.032511574071</v>
          </cell>
        </row>
        <row r="4000">
          <cell r="S4000">
            <v>42452.781828703708</v>
          </cell>
        </row>
        <row r="4001">
          <cell r="S4001">
            <v>41107.726782407408</v>
          </cell>
        </row>
        <row r="4002">
          <cell r="S4002">
            <v>40991.708055555559</v>
          </cell>
        </row>
        <row r="4003">
          <cell r="S4003">
            <v>42024.86513888889</v>
          </cell>
        </row>
        <row r="4004">
          <cell r="S4004">
            <v>42045.031851851847</v>
          </cell>
        </row>
        <row r="4005">
          <cell r="S4005">
            <v>42013.15253472222</v>
          </cell>
        </row>
        <row r="4006">
          <cell r="S4006">
            <v>41885.478842592594</v>
          </cell>
        </row>
        <row r="4007">
          <cell r="S4007">
            <v>42334.468935185185</v>
          </cell>
        </row>
        <row r="4008">
          <cell r="S4008">
            <v>42027.832800925928</v>
          </cell>
        </row>
        <row r="4009">
          <cell r="S4009">
            <v>41889.768229166664</v>
          </cell>
        </row>
        <row r="4010">
          <cell r="S4010">
            <v>42521.291504629626</v>
          </cell>
        </row>
        <row r="4011">
          <cell r="S4011">
            <v>42535.97865740741</v>
          </cell>
        </row>
        <row r="4012">
          <cell r="S4012">
            <v>41918.880833333329</v>
          </cell>
        </row>
        <row r="4013">
          <cell r="S4013">
            <v>41921.279976851853</v>
          </cell>
        </row>
        <row r="4014">
          <cell r="S4014">
            <v>42517.003368055557</v>
          </cell>
        </row>
        <row r="4015">
          <cell r="S4015">
            <v>42596.644699074073</v>
          </cell>
        </row>
        <row r="4016">
          <cell r="S4016">
            <v>42461.689745370371</v>
          </cell>
        </row>
        <row r="4017">
          <cell r="S4017">
            <v>42401.945219907408</v>
          </cell>
        </row>
        <row r="4018">
          <cell r="S4018">
            <v>42160.651817129634</v>
          </cell>
        </row>
        <row r="4019">
          <cell r="S4019">
            <v>41948.957465277781</v>
          </cell>
        </row>
        <row r="4020">
          <cell r="S4020">
            <v>42512.626747685179</v>
          </cell>
        </row>
        <row r="4021">
          <cell r="S4021">
            <v>41776.284780092588</v>
          </cell>
        </row>
        <row r="4022">
          <cell r="S4022">
            <v>41927.124884259261</v>
          </cell>
        </row>
        <row r="4023">
          <cell r="S4023">
            <v>41716.717847222222</v>
          </cell>
        </row>
        <row r="4024">
          <cell r="S4024">
            <v>42300.825648148151</v>
          </cell>
        </row>
        <row r="4025">
          <cell r="S4025">
            <v>41235.054560185185</v>
          </cell>
        </row>
        <row r="4026">
          <cell r="S4026">
            <v>42609.311990740738</v>
          </cell>
        </row>
        <row r="4027">
          <cell r="S4027">
            <v>42107.621018518519</v>
          </cell>
        </row>
        <row r="4028">
          <cell r="S4028">
            <v>41647.632256944446</v>
          </cell>
        </row>
        <row r="4029">
          <cell r="S4029">
            <v>42807.755173611105</v>
          </cell>
        </row>
        <row r="4030">
          <cell r="S4030">
            <v>40514.107615740737</v>
          </cell>
        </row>
        <row r="4031">
          <cell r="S4031">
            <v>42559.776724537034</v>
          </cell>
        </row>
        <row r="4032">
          <cell r="S4032">
            <v>42257.590833333335</v>
          </cell>
        </row>
        <row r="4033">
          <cell r="S4033">
            <v>42437.398680555561</v>
          </cell>
        </row>
        <row r="4034">
          <cell r="S4034">
            <v>42378.478344907402</v>
          </cell>
        </row>
        <row r="4035">
          <cell r="S4035">
            <v>42088.911354166667</v>
          </cell>
        </row>
        <row r="4036">
          <cell r="S4036">
            <v>42124.841111111105</v>
          </cell>
        </row>
        <row r="4037">
          <cell r="S4037">
            <v>42179.898472222223</v>
          </cell>
        </row>
        <row r="4038">
          <cell r="S4038">
            <v>42529.022013888884</v>
          </cell>
        </row>
        <row r="4039">
          <cell r="S4039">
            <v>42075.807395833333</v>
          </cell>
        </row>
        <row r="4040">
          <cell r="S4040">
            <v>42383.793124999997</v>
          </cell>
        </row>
        <row r="4041">
          <cell r="S4041">
            <v>41971.881076388891</v>
          </cell>
        </row>
        <row r="4042">
          <cell r="S4042">
            <v>42487.62700231481</v>
          </cell>
        </row>
        <row r="4043">
          <cell r="S4043">
            <v>42045.84238425926</v>
          </cell>
        </row>
        <row r="4044">
          <cell r="S4044">
            <v>42571.626192129625</v>
          </cell>
        </row>
        <row r="4045">
          <cell r="S4045">
            <v>42002.54488425926</v>
          </cell>
        </row>
        <row r="4046">
          <cell r="S4046">
            <v>42732.787523148145</v>
          </cell>
        </row>
        <row r="4047">
          <cell r="S4047">
            <v>42665.451736111107</v>
          </cell>
        </row>
        <row r="4048">
          <cell r="S4048">
            <v>42142.514016203699</v>
          </cell>
        </row>
        <row r="4049">
          <cell r="S4049">
            <v>42042.615613425922</v>
          </cell>
        </row>
        <row r="4050">
          <cell r="S4050">
            <v>42438.961273148147</v>
          </cell>
        </row>
        <row r="4051">
          <cell r="S4051">
            <v>42440.820277777777</v>
          </cell>
        </row>
        <row r="4052">
          <cell r="S4052">
            <v>42396.8440625</v>
          </cell>
        </row>
        <row r="4053">
          <cell r="S4053">
            <v>42689.853090277778</v>
          </cell>
        </row>
        <row r="4054">
          <cell r="S4054">
            <v>42466.858888888892</v>
          </cell>
        </row>
        <row r="4055">
          <cell r="S4055">
            <v>42401.610983796301</v>
          </cell>
        </row>
        <row r="4056">
          <cell r="S4056">
            <v>42261.632916666669</v>
          </cell>
        </row>
        <row r="4057">
          <cell r="S4057">
            <v>42809.645914351851</v>
          </cell>
        </row>
        <row r="4058">
          <cell r="S4058">
            <v>42144.415532407409</v>
          </cell>
        </row>
        <row r="4059">
          <cell r="S4059">
            <v>42312.874594907407</v>
          </cell>
        </row>
        <row r="4060">
          <cell r="S4060">
            <v>42467.144166666665</v>
          </cell>
        </row>
        <row r="4061">
          <cell r="S4061">
            <v>42101.828819444447</v>
          </cell>
        </row>
        <row r="4062">
          <cell r="S4062">
            <v>42147.729930555557</v>
          </cell>
        </row>
        <row r="4063">
          <cell r="S4063">
            <v>42460.94222222222</v>
          </cell>
        </row>
        <row r="4064">
          <cell r="S4064">
            <v>42019.683761574073</v>
          </cell>
        </row>
        <row r="4065">
          <cell r="S4065">
            <v>42556.807187500002</v>
          </cell>
        </row>
        <row r="4066">
          <cell r="S4066">
            <v>42678.932083333333</v>
          </cell>
        </row>
        <row r="4067">
          <cell r="S4067">
            <v>42793.700821759259</v>
          </cell>
        </row>
        <row r="4068">
          <cell r="S4068">
            <v>41153.066400462965</v>
          </cell>
        </row>
        <row r="4069">
          <cell r="S4069">
            <v>42658.810277777782</v>
          </cell>
        </row>
        <row r="4070">
          <cell r="S4070">
            <v>42304.829409722224</v>
          </cell>
        </row>
        <row r="4071">
          <cell r="S4071">
            <v>42662.021539351852</v>
          </cell>
        </row>
        <row r="4072">
          <cell r="S4072">
            <v>42328.727141203708</v>
          </cell>
        </row>
        <row r="4073">
          <cell r="S4073">
            <v>42122.693159722221</v>
          </cell>
        </row>
        <row r="4074">
          <cell r="S4074">
            <v>41820.870821759258</v>
          </cell>
        </row>
        <row r="4075">
          <cell r="S4075">
            <v>42307.189270833333</v>
          </cell>
        </row>
        <row r="4076">
          <cell r="S4076">
            <v>42248.934675925921</v>
          </cell>
        </row>
        <row r="4077">
          <cell r="S4077">
            <v>40772.848749999997</v>
          </cell>
        </row>
        <row r="4078">
          <cell r="S4078">
            <v>42524.667662037042</v>
          </cell>
        </row>
        <row r="4079">
          <cell r="S4079">
            <v>41276.846817129634</v>
          </cell>
        </row>
        <row r="4080">
          <cell r="S4080">
            <v>42282.770231481481</v>
          </cell>
        </row>
        <row r="4081">
          <cell r="S4081">
            <v>42295.753391203703</v>
          </cell>
        </row>
        <row r="4082">
          <cell r="S4082">
            <v>42747.506689814814</v>
          </cell>
        </row>
        <row r="4083">
          <cell r="S4083">
            <v>42209.567824074074</v>
          </cell>
        </row>
        <row r="4084">
          <cell r="S4084">
            <v>42410.982002314813</v>
          </cell>
        </row>
        <row r="4085">
          <cell r="S4085">
            <v>42066.733587962968</v>
          </cell>
        </row>
        <row r="4086">
          <cell r="S4086">
            <v>42710.824618055558</v>
          </cell>
        </row>
        <row r="4087">
          <cell r="S4087">
            <v>42067.011643518519</v>
          </cell>
        </row>
        <row r="4088">
          <cell r="S4088">
            <v>41877.886620370373</v>
          </cell>
        </row>
        <row r="4089">
          <cell r="S4089">
            <v>42477.729780092588</v>
          </cell>
        </row>
        <row r="4090">
          <cell r="S4090">
            <v>42649.54923611111</v>
          </cell>
        </row>
        <row r="4091">
          <cell r="S4091">
            <v>41831.697939814818</v>
          </cell>
        </row>
        <row r="4092">
          <cell r="S4092">
            <v>42503.740868055553</v>
          </cell>
        </row>
        <row r="4093">
          <cell r="S4093">
            <v>42459.693865740745</v>
          </cell>
        </row>
        <row r="4094">
          <cell r="S4094">
            <v>42683.420312500006</v>
          </cell>
        </row>
        <row r="4095">
          <cell r="S4095">
            <v>42425.730671296296</v>
          </cell>
        </row>
        <row r="4096">
          <cell r="S4096">
            <v>42035.029224537036</v>
          </cell>
        </row>
        <row r="4097">
          <cell r="S4097">
            <v>42604.730567129634</v>
          </cell>
        </row>
        <row r="4098">
          <cell r="S4098">
            <v>41831.060092592597</v>
          </cell>
        </row>
        <row r="4099">
          <cell r="S4099">
            <v>42416.691655092596</v>
          </cell>
        </row>
        <row r="4100">
          <cell r="S4100">
            <v>42493.597013888888</v>
          </cell>
        </row>
        <row r="4101">
          <cell r="S4101">
            <v>41486.424317129626</v>
          </cell>
        </row>
        <row r="4102">
          <cell r="S4102">
            <v>42653.431793981479</v>
          </cell>
        </row>
        <row r="4103">
          <cell r="S4103">
            <v>42046.072743055556</v>
          </cell>
        </row>
        <row r="4104">
          <cell r="S4104">
            <v>42252.788900462961</v>
          </cell>
        </row>
        <row r="4105">
          <cell r="S4105">
            <v>41464.106087962966</v>
          </cell>
        </row>
        <row r="4106">
          <cell r="S4106">
            <v>42782.426875000005</v>
          </cell>
        </row>
        <row r="4107">
          <cell r="S4107">
            <v>42376.79206018518</v>
          </cell>
        </row>
        <row r="4108">
          <cell r="S4108">
            <v>42165.79833333334</v>
          </cell>
        </row>
        <row r="4109">
          <cell r="S4109">
            <v>41855.783645833333</v>
          </cell>
        </row>
        <row r="4110">
          <cell r="S4110">
            <v>42628.849120370374</v>
          </cell>
        </row>
        <row r="4111">
          <cell r="S4111">
            <v>42109.826145833329</v>
          </cell>
        </row>
        <row r="4112">
          <cell r="S4112">
            <v>41829.896562499998</v>
          </cell>
        </row>
        <row r="4113">
          <cell r="S4113">
            <v>42800.751041666663</v>
          </cell>
        </row>
        <row r="4114">
          <cell r="S4114">
            <v>42626.668888888889</v>
          </cell>
        </row>
        <row r="4115">
          <cell r="S4115">
            <v>42432.701724537037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Lee" refreshedDate="44762.633455439813" createdVersion="8" refreshedVersion="8" minRefreshableVersion="3" recordCount="4114" xr:uid="{34BB5D2A-7F85-483D-80BF-B77D539EDF2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Lee" refreshedDate="44762.652097569444" createdVersion="8" refreshedVersion="8" minRefreshableVersion="3" recordCount="4114" xr:uid="{D1718D35-C08C-416F-81F0-D7A306D939B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Lee" refreshedDate="44769.575475231482" createdVersion="8" refreshedVersion="8" minRefreshableVersion="3" recordCount="4114" xr:uid="{63D748F0-3319-432E-BFD6-60D96F1142E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x v="131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x v="185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x v="217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x v="4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x v="442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x v="490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x v="638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x v="1049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x v="1128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x v="1568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x v="1717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x v="2655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x v="3119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x v="3277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x v="3866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x v="6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756A2-DDD1-4003-B547-E9079574CB4A}" name="PivotTable2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B3DCA-C984-40C2-BFBD-9DE253A14254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92A30-0BE2-4B80-8006-5F36592B271B}" name="PivotTable2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77E57-ECA7-4FB0-B241-E3EE3AFFE9B6}" name="PivotTable3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17" firstHeaderRow="1" firstDataRow="2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8</v>
    <v>0</v>
    <v>3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="95" zoomScaleNormal="95" workbookViewId="0">
      <selection activeCell="T3" sqref="T3"/>
    </sheetView>
  </sheetViews>
  <sheetFormatPr defaultColWidth="8.86328125" defaultRowHeight="14.25" x14ac:dyDescent="0.45"/>
  <cols>
    <col min="2" max="2" width="38.3984375" style="3" customWidth="1"/>
    <col min="3" max="3" width="40.265625" style="3" customWidth="1"/>
    <col min="4" max="4" width="16.3984375" style="5" bestFit="1" customWidth="1"/>
    <col min="5" max="5" width="16.3984375" style="7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3984375" customWidth="1"/>
    <col min="13" max="13" width="36.3984375" customWidth="1"/>
    <col min="14" max="14" width="41.1328125" customWidth="1"/>
    <col min="15" max="15" width="16.59765625" bestFit="1" customWidth="1"/>
    <col min="16" max="16" width="15.59765625" bestFit="1" customWidth="1"/>
    <col min="17" max="17" width="41.1328125" customWidth="1"/>
    <col min="18" max="18" width="15" bestFit="1" customWidth="1"/>
    <col min="19" max="19" width="21.265625" bestFit="1" customWidth="1"/>
    <col min="20" max="20" width="20" style="12" bestFit="1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3" t="s">
        <v>8366</v>
      </c>
      <c r="U1" s="1" t="s">
        <v>8397</v>
      </c>
    </row>
    <row r="2" spans="1:21" ht="42.75" x14ac:dyDescent="0.4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9" t="s">
        <v>8308</v>
      </c>
      <c r="R2" t="s">
        <v>8309</v>
      </c>
      <c r="S2" s="12">
        <f t="shared" ref="S2:S65" si="2">(((J2/60)/60)/24)+DATE(1970,1,1)</f>
        <v>42177.007071759261</v>
      </c>
      <c r="T2" s="12" t="e" cm="1" vm="1">
        <f t="array" aca="1" ref="T2" ca="1">[1]Data!$S:$S</f>
        <v>#VALUE!</v>
      </c>
      <c r="U2">
        <f>YEAR(S2)</f>
        <v>2015</v>
      </c>
    </row>
    <row r="3" spans="1:21" ht="28.5" x14ac:dyDescent="0.4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9" t="s">
        <v>8308</v>
      </c>
      <c r="R3" t="s">
        <v>8309</v>
      </c>
      <c r="S3" s="12">
        <f t="shared" si="2"/>
        <v>42766.600497685184</v>
      </c>
      <c r="T3" s="12">
        <f t="shared" ref="T2:T65" si="3">(((I3/60)/60)/24)+DATE(1970,1,1)</f>
        <v>42796.600497685184</v>
      </c>
      <c r="U3">
        <f t="shared" ref="U3:U66" si="4">YEAR(S3)</f>
        <v>2017</v>
      </c>
    </row>
    <row r="4" spans="1:21" ht="42.75" x14ac:dyDescent="0.4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28.5" x14ac:dyDescent="0.4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57" x14ac:dyDescent="0.4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2.75" x14ac:dyDescent="0.4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2.75" x14ac:dyDescent="0.4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2.75" x14ac:dyDescent="0.4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x14ac:dyDescent="0.4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2.75" x14ac:dyDescent="0.4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2.75" x14ac:dyDescent="0.4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2.75" x14ac:dyDescent="0.4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2.75" x14ac:dyDescent="0.4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28.5" x14ac:dyDescent="0.4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28.5" x14ac:dyDescent="0.4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2.75" x14ac:dyDescent="0.4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2.75" x14ac:dyDescent="0.4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2.75" x14ac:dyDescent="0.4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2.75" x14ac:dyDescent="0.4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2.75" x14ac:dyDescent="0.4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2.75" x14ac:dyDescent="0.4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2.75" x14ac:dyDescent="0.4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8.5" x14ac:dyDescent="0.4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2.75" x14ac:dyDescent="0.4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8.5" x14ac:dyDescent="0.4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2.75" x14ac:dyDescent="0.4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2.75" x14ac:dyDescent="0.4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2.75" x14ac:dyDescent="0.4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8.5" x14ac:dyDescent="0.4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2.75" x14ac:dyDescent="0.4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2.75" x14ac:dyDescent="0.4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2.75" x14ac:dyDescent="0.4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2.75" x14ac:dyDescent="0.4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2.75" x14ac:dyDescent="0.4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2.75" x14ac:dyDescent="0.4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2.75" x14ac:dyDescent="0.4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8.5" x14ac:dyDescent="0.4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2.75" x14ac:dyDescent="0.4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2.75" x14ac:dyDescent="0.4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2.75" x14ac:dyDescent="0.4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2.75" x14ac:dyDescent="0.4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2.75" x14ac:dyDescent="0.4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2.75" x14ac:dyDescent="0.4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2.75" x14ac:dyDescent="0.4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2.75" x14ac:dyDescent="0.4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2.75" x14ac:dyDescent="0.4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2.75" x14ac:dyDescent="0.4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2.75" x14ac:dyDescent="0.4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2.75" x14ac:dyDescent="0.4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4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2.75" x14ac:dyDescent="0.4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2.75" x14ac:dyDescent="0.4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2.75" x14ac:dyDescent="0.4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8.5" x14ac:dyDescent="0.4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2.75" x14ac:dyDescent="0.4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2.75" x14ac:dyDescent="0.4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8.5" x14ac:dyDescent="0.4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2.75" x14ac:dyDescent="0.4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2.75" x14ac:dyDescent="0.4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2.75" x14ac:dyDescent="0.4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2.75" x14ac:dyDescent="0.4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2.75" x14ac:dyDescent="0.4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2.75" x14ac:dyDescent="0.4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2.75" x14ac:dyDescent="0.4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2.75" x14ac:dyDescent="0.4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9" t="s">
        <v>8308</v>
      </c>
      <c r="R66" t="s">
        <v>8310</v>
      </c>
      <c r="S66" s="12">
        <f t="shared" ref="S66:S129" si="7">(((J66/60)/60)/24)+DATE(1970,1,1)</f>
        <v>41433.01829861111</v>
      </c>
      <c r="T66" s="12">
        <f t="shared" ref="T66:T129" si="8">(((I66/60)/60)/24)+DATE(1970,1,1)</f>
        <v>41463.01829861111</v>
      </c>
      <c r="U66">
        <f t="shared" si="4"/>
        <v>2013</v>
      </c>
    </row>
    <row r="67" spans="1:21" ht="42.75" x14ac:dyDescent="0.4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9" t="s">
        <v>8308</v>
      </c>
      <c r="R67" t="s">
        <v>8310</v>
      </c>
      <c r="S67" s="12">
        <f t="shared" si="7"/>
        <v>41835.821226851855</v>
      </c>
      <c r="T67" s="12">
        <f t="shared" si="8"/>
        <v>41862.249305555553</v>
      </c>
      <c r="U67">
        <f t="shared" ref="U67:U130" si="9">YEAR(S67)</f>
        <v>2014</v>
      </c>
    </row>
    <row r="68" spans="1:21" ht="28.5" x14ac:dyDescent="0.4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2.75" x14ac:dyDescent="0.4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7" x14ac:dyDescent="0.4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2.75" x14ac:dyDescent="0.4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2.75" x14ac:dyDescent="0.4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2.75" x14ac:dyDescent="0.4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4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7" x14ac:dyDescent="0.4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2.75" x14ac:dyDescent="0.4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9" t="s">
        <v>8308</v>
      </c>
      <c r="R130" t="s">
        <v>8311</v>
      </c>
      <c r="S130" s="12">
        <f t="shared" ref="S130:S193" si="12">(((J130/60)/60)/24)+DATE(1970,1,1)</f>
        <v>42628.22792824074</v>
      </c>
      <c r="T130" s="12">
        <f t="shared" ref="T130:T193" si="13">(((I130/60)/60)/24)+DATE(1970,1,1)</f>
        <v>42663.22792824074</v>
      </c>
      <c r="U130">
        <f t="shared" si="9"/>
        <v>2016</v>
      </c>
    </row>
    <row r="131" spans="1:21" ht="42.75" x14ac:dyDescent="0.4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9" t="s">
        <v>8308</v>
      </c>
      <c r="R131" t="s">
        <v>8311</v>
      </c>
      <c r="S131" s="12">
        <f t="shared" si="12"/>
        <v>41882.937303240738</v>
      </c>
      <c r="T131" s="12">
        <f t="shared" si="13"/>
        <v>41942.937303240738</v>
      </c>
      <c r="U131">
        <f t="shared" ref="U131:U194" si="14">YEAR(S131)</f>
        <v>2014</v>
      </c>
    </row>
    <row r="132" spans="1:21" ht="42.75" x14ac:dyDescent="0.4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2.75" x14ac:dyDescent="0.4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8.5" x14ac:dyDescent="0.4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2.75" x14ac:dyDescent="0.4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2.75" x14ac:dyDescent="0.4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2.75" x14ac:dyDescent="0.4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4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9" t="s">
        <v>8308</v>
      </c>
      <c r="R194" t="s">
        <v>8312</v>
      </c>
      <c r="S194" s="12">
        <f t="shared" ref="S194:S257" si="17">(((J194/60)/60)/24)+DATE(1970,1,1)</f>
        <v>41899.792037037041</v>
      </c>
      <c r="T194" s="12">
        <f t="shared" ref="T194:T257" si="18">(((I194/60)/60)/24)+DATE(1970,1,1)</f>
        <v>41929.792037037041</v>
      </c>
      <c r="U194">
        <f t="shared" si="14"/>
        <v>2014</v>
      </c>
    </row>
    <row r="195" spans="1:21" ht="42.75" x14ac:dyDescent="0.4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9" t="s">
        <v>8308</v>
      </c>
      <c r="R195" t="s">
        <v>8312</v>
      </c>
      <c r="S195" s="12">
        <f t="shared" si="17"/>
        <v>41911.934791666667</v>
      </c>
      <c r="T195" s="12">
        <f t="shared" si="18"/>
        <v>41971.976458333331</v>
      </c>
      <c r="U195">
        <f t="shared" ref="U195:U258" si="19">YEAR(S195)</f>
        <v>2014</v>
      </c>
    </row>
    <row r="196" spans="1:21" ht="42.75" x14ac:dyDescent="0.4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2.75" x14ac:dyDescent="0.4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2.75" x14ac:dyDescent="0.4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2.75" x14ac:dyDescent="0.4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x14ac:dyDescent="0.4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7" x14ac:dyDescent="0.4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7" x14ac:dyDescent="0.4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9" t="s">
        <v>8308</v>
      </c>
      <c r="R258" t="s">
        <v>8313</v>
      </c>
      <c r="S258" s="12">
        <f t="shared" ref="S258:S321" si="22">(((J258/60)/60)/24)+DATE(1970,1,1)</f>
        <v>41319.769293981481</v>
      </c>
      <c r="T258" s="12">
        <f t="shared" ref="T258:T321" si="23">(((I258/60)/60)/24)+DATE(1970,1,1)</f>
        <v>41349.769293981481</v>
      </c>
      <c r="U258">
        <f t="shared" si="19"/>
        <v>2013</v>
      </c>
    </row>
    <row r="259" spans="1:21" ht="42.75" x14ac:dyDescent="0.4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9" t="s">
        <v>8308</v>
      </c>
      <c r="R259" t="s">
        <v>8313</v>
      </c>
      <c r="S259" s="12">
        <f t="shared" si="22"/>
        <v>42479.626875000002</v>
      </c>
      <c r="T259" s="12">
        <f t="shared" si="23"/>
        <v>42509.626875000002</v>
      </c>
      <c r="U259">
        <f t="shared" ref="U259:U322" si="24">YEAR(S259)</f>
        <v>2016</v>
      </c>
    </row>
    <row r="260" spans="1:21" ht="42.75" x14ac:dyDescent="0.4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2.75" x14ac:dyDescent="0.4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2.75" x14ac:dyDescent="0.4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2.75" x14ac:dyDescent="0.4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7" x14ac:dyDescent="0.4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2.75" x14ac:dyDescent="0.4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2.75" x14ac:dyDescent="0.4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2.75" x14ac:dyDescent="0.4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7" x14ac:dyDescent="0.4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2.75" x14ac:dyDescent="0.4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2.75" x14ac:dyDescent="0.4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9" t="s">
        <v>8308</v>
      </c>
      <c r="R322" t="s">
        <v>8313</v>
      </c>
      <c r="S322" s="12">
        <f t="shared" ref="S322:S385" si="27">(((J322/60)/60)/24)+DATE(1970,1,1)</f>
        <v>42331.551307870366</v>
      </c>
      <c r="T322" s="12">
        <f t="shared" ref="T322:T385" si="28">(((I322/60)/60)/24)+DATE(1970,1,1)</f>
        <v>42360.958333333328</v>
      </c>
      <c r="U322">
        <f t="shared" si="24"/>
        <v>2015</v>
      </c>
    </row>
    <row r="323" spans="1:21" ht="42.75" x14ac:dyDescent="0.4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9" t="s">
        <v>8308</v>
      </c>
      <c r="R323" t="s">
        <v>8313</v>
      </c>
      <c r="S323" s="12">
        <f t="shared" si="27"/>
        <v>42647.446597222224</v>
      </c>
      <c r="T323" s="12">
        <f t="shared" si="28"/>
        <v>42682.488263888896</v>
      </c>
      <c r="U323">
        <f t="shared" ref="U323:U386" si="29">YEAR(S323)</f>
        <v>2016</v>
      </c>
    </row>
    <row r="324" spans="1:21" ht="42.75" x14ac:dyDescent="0.4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2.75" x14ac:dyDescent="0.4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2.75" x14ac:dyDescent="0.4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2.75" x14ac:dyDescent="0.4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8.5" x14ac:dyDescent="0.4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7" x14ac:dyDescent="0.4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2.75" x14ac:dyDescent="0.4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7" x14ac:dyDescent="0.4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9" t="s">
        <v>8308</v>
      </c>
      <c r="R386" t="s">
        <v>8313</v>
      </c>
      <c r="S386" s="12">
        <f t="shared" ref="S386:S449" si="32">(((J386/60)/60)/24)+DATE(1970,1,1)</f>
        <v>41980.781793981485</v>
      </c>
      <c r="T386" s="12">
        <f t="shared" ref="T386:T449" si="33">(((I386/60)/60)/24)+DATE(1970,1,1)</f>
        <v>42010.781793981485</v>
      </c>
      <c r="U386">
        <f t="shared" si="29"/>
        <v>2014</v>
      </c>
    </row>
    <row r="387" spans="1:21" ht="42.75" x14ac:dyDescent="0.4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9" t="s">
        <v>8308</v>
      </c>
      <c r="R387" t="s">
        <v>8313</v>
      </c>
      <c r="S387" s="12">
        <f t="shared" si="32"/>
        <v>41934.584502314814</v>
      </c>
      <c r="T387" s="12">
        <f t="shared" si="33"/>
        <v>41964.626168981486</v>
      </c>
      <c r="U387">
        <f t="shared" ref="U387:U450" si="34">YEAR(S387)</f>
        <v>2014</v>
      </c>
    </row>
    <row r="388" spans="1:21" ht="42.75" x14ac:dyDescent="0.4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2.75" x14ac:dyDescent="0.4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2.75" x14ac:dyDescent="0.4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2.75" x14ac:dyDescent="0.4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9" t="s">
        <v>8308</v>
      </c>
      <c r="R450" t="s">
        <v>8314</v>
      </c>
      <c r="S450" s="12">
        <f t="shared" ref="S450:S513" si="37">(((J450/60)/60)/24)+DATE(1970,1,1)</f>
        <v>41753.758043981477</v>
      </c>
      <c r="T450" s="12">
        <f t="shared" ref="T450:T513" si="38">(((I450/60)/60)/24)+DATE(1970,1,1)</f>
        <v>41773.758043981477</v>
      </c>
      <c r="U450">
        <f t="shared" si="34"/>
        <v>2014</v>
      </c>
    </row>
    <row r="451" spans="1:21" ht="42.75" x14ac:dyDescent="0.4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9" t="s">
        <v>8308</v>
      </c>
      <c r="R451" t="s">
        <v>8314</v>
      </c>
      <c r="S451" s="12">
        <f t="shared" si="37"/>
        <v>41534.568113425928</v>
      </c>
      <c r="T451" s="12">
        <f t="shared" si="38"/>
        <v>41564.568113425928</v>
      </c>
      <c r="U451">
        <f t="shared" ref="U451:U514" si="39">YEAR(S451)</f>
        <v>2013</v>
      </c>
    </row>
    <row r="452" spans="1:21" ht="42.75" x14ac:dyDescent="0.4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8.5" x14ac:dyDescent="0.4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7" x14ac:dyDescent="0.4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7" x14ac:dyDescent="0.4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2.75" x14ac:dyDescent="0.4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4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2.75" x14ac:dyDescent="0.4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4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2.75" x14ac:dyDescent="0.4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7" x14ac:dyDescent="0.4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9" t="s">
        <v>8308</v>
      </c>
      <c r="R514" t="s">
        <v>8314</v>
      </c>
      <c r="S514" s="12">
        <f t="shared" ref="S514:S577" si="42">(((J514/60)/60)/24)+DATE(1970,1,1)</f>
        <v>42649.742210648154</v>
      </c>
      <c r="T514" s="12">
        <f t="shared" ref="T514:T577" si="43">(((I514/60)/60)/24)+DATE(1970,1,1)</f>
        <v>42694.783877314811</v>
      </c>
      <c r="U514">
        <f t="shared" si="39"/>
        <v>2016</v>
      </c>
    </row>
    <row r="515" spans="1:21" ht="28.5" x14ac:dyDescent="0.4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9" t="s">
        <v>8308</v>
      </c>
      <c r="R515" t="s">
        <v>8314</v>
      </c>
      <c r="S515" s="12">
        <f t="shared" si="42"/>
        <v>42552.653993055559</v>
      </c>
      <c r="T515" s="12">
        <f t="shared" si="43"/>
        <v>42597.291666666672</v>
      </c>
      <c r="U515">
        <f t="shared" ref="U515:U578" si="44">YEAR(S515)</f>
        <v>2016</v>
      </c>
    </row>
    <row r="516" spans="1:21" ht="42.75" x14ac:dyDescent="0.4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9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9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9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9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9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9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7" x14ac:dyDescent="0.4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2.75" x14ac:dyDescent="0.4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2.75" x14ac:dyDescent="0.4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7" x14ac:dyDescent="0.4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7" x14ac:dyDescent="0.4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2.75" x14ac:dyDescent="0.4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8.5" x14ac:dyDescent="0.4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2.75" x14ac:dyDescent="0.4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7" x14ac:dyDescent="0.4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9" t="s">
        <v>8317</v>
      </c>
      <c r="R578" t="s">
        <v>8318</v>
      </c>
      <c r="S578" s="12">
        <f t="shared" ref="S578:S641" si="47">(((J578/60)/60)/24)+DATE(1970,1,1)</f>
        <v>42031.471666666665</v>
      </c>
      <c r="T578" s="12">
        <f t="shared" ref="T578:T641" si="48">(((I578/60)/60)/24)+DATE(1970,1,1)</f>
        <v>42091.43</v>
      </c>
      <c r="U578">
        <f t="shared" si="44"/>
        <v>2015</v>
      </c>
    </row>
    <row r="579" spans="1:21" ht="42.75" x14ac:dyDescent="0.4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9" t="s">
        <v>8317</v>
      </c>
      <c r="R579" t="s">
        <v>8318</v>
      </c>
      <c r="S579" s="12">
        <f t="shared" si="47"/>
        <v>42450.589143518519</v>
      </c>
      <c r="T579" s="12">
        <f t="shared" si="48"/>
        <v>42510.589143518519</v>
      </c>
      <c r="U579">
        <f t="shared" ref="U579:U642" si="49">YEAR(S579)</f>
        <v>2016</v>
      </c>
    </row>
    <row r="580" spans="1:21" ht="28.5" x14ac:dyDescent="0.4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2.75" x14ac:dyDescent="0.4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7" x14ac:dyDescent="0.4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8.5" x14ac:dyDescent="0.4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7" x14ac:dyDescent="0.4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2.75" x14ac:dyDescent="0.4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9" t="s">
        <v>8317</v>
      </c>
      <c r="R642" t="s">
        <v>8319</v>
      </c>
      <c r="S642" s="12">
        <f t="shared" ref="S642:S705" si="52">(((J642/60)/60)/24)+DATE(1970,1,1)</f>
        <v>42683.420312500006</v>
      </c>
      <c r="T642" s="12">
        <f t="shared" ref="T642:T705" si="53">(((I642/60)/60)/24)+DATE(1970,1,1)</f>
        <v>42698.958333333328</v>
      </c>
      <c r="U642">
        <f t="shared" si="49"/>
        <v>2016</v>
      </c>
    </row>
    <row r="643" spans="1:21" ht="42.75" x14ac:dyDescent="0.4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9" t="s">
        <v>8317</v>
      </c>
      <c r="R643" t="s">
        <v>8319</v>
      </c>
      <c r="S643" s="12">
        <f t="shared" si="52"/>
        <v>42199.57</v>
      </c>
      <c r="T643" s="12">
        <f t="shared" si="53"/>
        <v>42229.57</v>
      </c>
      <c r="U643">
        <f t="shared" ref="U643:U706" si="54">YEAR(S643)</f>
        <v>2015</v>
      </c>
    </row>
    <row r="644" spans="1:21" ht="42.75" x14ac:dyDescent="0.4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7" x14ac:dyDescent="0.4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2.75" x14ac:dyDescent="0.4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2.75" x14ac:dyDescent="0.4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2.75" x14ac:dyDescent="0.4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2.75" x14ac:dyDescent="0.4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2.75" x14ac:dyDescent="0.4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7" x14ac:dyDescent="0.4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7" x14ac:dyDescent="0.4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2.75" x14ac:dyDescent="0.4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2.75" x14ac:dyDescent="0.4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2.75" x14ac:dyDescent="0.4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9" t="s">
        <v>8317</v>
      </c>
      <c r="R706" t="s">
        <v>8319</v>
      </c>
      <c r="S706" s="12">
        <f t="shared" ref="S706:S769" si="57">(((J706/60)/60)/24)+DATE(1970,1,1)</f>
        <v>42726.192916666667</v>
      </c>
      <c r="T706" s="12">
        <f t="shared" ref="T706:T769" si="58">(((I706/60)/60)/24)+DATE(1970,1,1)</f>
        <v>42786.192916666667</v>
      </c>
      <c r="U706">
        <f t="shared" si="54"/>
        <v>2016</v>
      </c>
    </row>
    <row r="707" spans="1:21" ht="28.5" x14ac:dyDescent="0.4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9" t="s">
        <v>8317</v>
      </c>
      <c r="R707" t="s">
        <v>8319</v>
      </c>
      <c r="S707" s="12">
        <f t="shared" si="57"/>
        <v>42726.491643518515</v>
      </c>
      <c r="T707" s="12">
        <f t="shared" si="58"/>
        <v>42756.491643518515</v>
      </c>
      <c r="U707">
        <f t="shared" ref="U707:U770" si="59">YEAR(S707)</f>
        <v>2016</v>
      </c>
    </row>
    <row r="708" spans="1:21" ht="42.75" x14ac:dyDescent="0.4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2.75" x14ac:dyDescent="0.4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2.75" x14ac:dyDescent="0.4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7" x14ac:dyDescent="0.4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2.75" x14ac:dyDescent="0.4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2.75" x14ac:dyDescent="0.4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7" x14ac:dyDescent="0.4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7" x14ac:dyDescent="0.4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2.75" x14ac:dyDescent="0.4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2.75" x14ac:dyDescent="0.4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2.75" x14ac:dyDescent="0.4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9" t="s">
        <v>8320</v>
      </c>
      <c r="R770" t="s">
        <v>8322</v>
      </c>
      <c r="S770" s="12">
        <f t="shared" ref="S770:S833" si="62">(((J770/60)/60)/24)+DATE(1970,1,1)</f>
        <v>41594.207060185188</v>
      </c>
      <c r="T770" s="12">
        <f t="shared" ref="T770:T833" si="63">(((I770/60)/60)/24)+DATE(1970,1,1)</f>
        <v>41624.207060185188</v>
      </c>
      <c r="U770">
        <f t="shared" si="59"/>
        <v>2013</v>
      </c>
    </row>
    <row r="771" spans="1:21" ht="42.75" x14ac:dyDescent="0.4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9" t="s">
        <v>8320</v>
      </c>
      <c r="R771" t="s">
        <v>8322</v>
      </c>
      <c r="S771" s="12">
        <f t="shared" si="62"/>
        <v>41604.996458333335</v>
      </c>
      <c r="T771" s="12">
        <f t="shared" si="63"/>
        <v>41634.996458333335</v>
      </c>
      <c r="U771">
        <f t="shared" ref="U771:U834" si="64">YEAR(S771)</f>
        <v>2013</v>
      </c>
    </row>
    <row r="772" spans="1:21" ht="42.75" x14ac:dyDescent="0.4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7" x14ac:dyDescent="0.4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2.75" x14ac:dyDescent="0.4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2.75" x14ac:dyDescent="0.4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9" t="s">
        <v>8323</v>
      </c>
      <c r="R834" t="s">
        <v>8324</v>
      </c>
      <c r="S834" s="12">
        <f t="shared" ref="S834:S897" si="67">(((J834/60)/60)/24)+DATE(1970,1,1)</f>
        <v>40869.675173611111</v>
      </c>
      <c r="T834" s="12">
        <f t="shared" ref="T834:T897" si="68">(((I834/60)/60)/24)+DATE(1970,1,1)</f>
        <v>40929.342361111114</v>
      </c>
      <c r="U834">
        <f t="shared" si="64"/>
        <v>2011</v>
      </c>
    </row>
    <row r="835" spans="1:21" x14ac:dyDescent="0.4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9" t="s">
        <v>8323</v>
      </c>
      <c r="R835" t="s">
        <v>8324</v>
      </c>
      <c r="S835" s="12">
        <f t="shared" si="67"/>
        <v>41718.878182870372</v>
      </c>
      <c r="T835" s="12">
        <f t="shared" si="68"/>
        <v>41748.878182870372</v>
      </c>
      <c r="U835">
        <f t="shared" ref="U835:U898" si="69">YEAR(S835)</f>
        <v>2014</v>
      </c>
    </row>
    <row r="836" spans="1:21" ht="42.75" x14ac:dyDescent="0.4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2.75" x14ac:dyDescent="0.4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8.5" x14ac:dyDescent="0.4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2.75" x14ac:dyDescent="0.4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2.75" x14ac:dyDescent="0.4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2.75" x14ac:dyDescent="0.4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7" x14ac:dyDescent="0.4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7" x14ac:dyDescent="0.4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2.75" x14ac:dyDescent="0.4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7" x14ac:dyDescent="0.4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9" t="s">
        <v>8323</v>
      </c>
      <c r="R898" t="s">
        <v>8327</v>
      </c>
      <c r="S898" s="12">
        <f t="shared" ref="S898:S961" si="72">(((J898/60)/60)/24)+DATE(1970,1,1)</f>
        <v>42218.872986111113</v>
      </c>
      <c r="T898" s="12">
        <f t="shared" ref="T898:T961" si="73">(((I898/60)/60)/24)+DATE(1970,1,1)</f>
        <v>42244.166666666672</v>
      </c>
      <c r="U898">
        <f t="shared" si="69"/>
        <v>2015</v>
      </c>
    </row>
    <row r="899" spans="1:21" ht="42.75" x14ac:dyDescent="0.4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9" t="s">
        <v>8323</v>
      </c>
      <c r="R899" t="s">
        <v>8327</v>
      </c>
      <c r="S899" s="12">
        <f t="shared" si="72"/>
        <v>41211.688750000001</v>
      </c>
      <c r="T899" s="12">
        <f t="shared" si="73"/>
        <v>41241.730416666665</v>
      </c>
      <c r="U899">
        <f t="shared" ref="U899:U962" si="74">YEAR(S899)</f>
        <v>2012</v>
      </c>
    </row>
    <row r="900" spans="1:21" ht="42.75" x14ac:dyDescent="0.4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2.75" x14ac:dyDescent="0.4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2.75" x14ac:dyDescent="0.4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8.5" x14ac:dyDescent="0.4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7" x14ac:dyDescent="0.4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7" x14ac:dyDescent="0.4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2.75" x14ac:dyDescent="0.4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2.75" x14ac:dyDescent="0.4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7" x14ac:dyDescent="0.4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28.5" x14ac:dyDescent="0.4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7" x14ac:dyDescent="0.4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2.75" x14ac:dyDescent="0.4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4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2.75" x14ac:dyDescent="0.4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2.75" x14ac:dyDescent="0.4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9" t="s">
        <v>8317</v>
      </c>
      <c r="R962" t="s">
        <v>8319</v>
      </c>
      <c r="S962" s="12">
        <f t="shared" ref="S962:S1025" si="77">(((J962/60)/60)/24)+DATE(1970,1,1)</f>
        <v>42766.626793981486</v>
      </c>
      <c r="T962" s="12">
        <f t="shared" ref="T962:T1025" si="78">(((I962/60)/60)/24)+DATE(1970,1,1)</f>
        <v>42808.585127314815</v>
      </c>
      <c r="U962">
        <f t="shared" si="74"/>
        <v>2017</v>
      </c>
    </row>
    <row r="963" spans="1:21" ht="42.75" x14ac:dyDescent="0.4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9" t="s">
        <v>8317</v>
      </c>
      <c r="R963" t="s">
        <v>8319</v>
      </c>
      <c r="S963" s="12">
        <f t="shared" si="77"/>
        <v>42740.693692129629</v>
      </c>
      <c r="T963" s="12">
        <f t="shared" si="78"/>
        <v>42786.791666666672</v>
      </c>
      <c r="U963">
        <f t="shared" ref="U963:U1026" si="79">YEAR(S963)</f>
        <v>2017</v>
      </c>
    </row>
    <row r="964" spans="1:21" ht="42.75" x14ac:dyDescent="0.4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2.75" x14ac:dyDescent="0.4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7" x14ac:dyDescent="0.4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2.75" x14ac:dyDescent="0.4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2.75" x14ac:dyDescent="0.4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2.75" x14ac:dyDescent="0.4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8.5" x14ac:dyDescent="0.4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9" t="s">
        <v>8323</v>
      </c>
      <c r="R1026" t="s">
        <v>8328</v>
      </c>
      <c r="S1026" s="12">
        <f t="shared" ref="S1026:S1089" si="82">(((J1026/60)/60)/24)+DATE(1970,1,1)</f>
        <v>42370.580590277779</v>
      </c>
      <c r="T1026" s="12">
        <f t="shared" ref="T1026:T1089" si="83">(((I1026/60)/60)/24)+DATE(1970,1,1)</f>
        <v>42400.580590277779</v>
      </c>
      <c r="U1026">
        <f t="shared" si="79"/>
        <v>2016</v>
      </c>
    </row>
    <row r="1027" spans="1:21" ht="28.5" x14ac:dyDescent="0.4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9" t="s">
        <v>8323</v>
      </c>
      <c r="R1027" t="s">
        <v>8328</v>
      </c>
      <c r="S1027" s="12">
        <f t="shared" si="82"/>
        <v>42049.833761574075</v>
      </c>
      <c r="T1027" s="12">
        <f t="shared" si="83"/>
        <v>42079.792094907403</v>
      </c>
      <c r="U1027">
        <f t="shared" ref="U1027:U1090" si="84">YEAR(S1027)</f>
        <v>2015</v>
      </c>
    </row>
    <row r="1028" spans="1:21" ht="42.75" x14ac:dyDescent="0.4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2.75" x14ac:dyDescent="0.4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8.5" x14ac:dyDescent="0.4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2.75" x14ac:dyDescent="0.4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7" x14ac:dyDescent="0.4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8.5" x14ac:dyDescent="0.4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2.75" x14ac:dyDescent="0.4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28.5" x14ac:dyDescent="0.4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2.75" x14ac:dyDescent="0.4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9" t="s">
        <v>8331</v>
      </c>
      <c r="R1090" t="s">
        <v>8332</v>
      </c>
      <c r="S1090" s="12">
        <f t="shared" ref="S1090:S1153" si="87">(((J1090/60)/60)/24)+DATE(1970,1,1)</f>
        <v>41723.799386574072</v>
      </c>
      <c r="T1090" s="12">
        <f t="shared" ref="T1090:T1153" si="88">(((I1090/60)/60)/24)+DATE(1970,1,1)</f>
        <v>41753.799386574072</v>
      </c>
      <c r="U1090">
        <f t="shared" si="84"/>
        <v>2014</v>
      </c>
    </row>
    <row r="1091" spans="1:21" ht="28.5" x14ac:dyDescent="0.4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9" t="s">
        <v>8331</v>
      </c>
      <c r="R1091" t="s">
        <v>8332</v>
      </c>
      <c r="S1091" s="12">
        <f t="shared" si="87"/>
        <v>42151.189525462964</v>
      </c>
      <c r="T1091" s="12">
        <f t="shared" si="88"/>
        <v>42181.189525462964</v>
      </c>
      <c r="U1091">
        <f t="shared" ref="U1091:U1154" si="89">YEAR(S1091)</f>
        <v>2015</v>
      </c>
    </row>
    <row r="1092" spans="1:21" ht="42.75" x14ac:dyDescent="0.4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2.75" x14ac:dyDescent="0.4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2.75" x14ac:dyDescent="0.4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2.75" x14ac:dyDescent="0.4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2.75" x14ac:dyDescent="0.4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2.75" x14ac:dyDescent="0.4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2.75" x14ac:dyDescent="0.4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2.75" x14ac:dyDescent="0.4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2.75" x14ac:dyDescent="0.4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2.75" x14ac:dyDescent="0.4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9" t="s">
        <v>8334</v>
      </c>
      <c r="R1154" t="s">
        <v>8335</v>
      </c>
      <c r="S1154" s="12">
        <f t="shared" ref="S1154:S1217" si="92">(((J1154/60)/60)/24)+DATE(1970,1,1)</f>
        <v>42109.709629629629</v>
      </c>
      <c r="T1154" s="12">
        <f t="shared" ref="T1154:T1217" si="93">(((I1154/60)/60)/24)+DATE(1970,1,1)</f>
        <v>42139.709629629629</v>
      </c>
      <c r="U1154">
        <f t="shared" si="89"/>
        <v>2015</v>
      </c>
    </row>
    <row r="1155" spans="1:21" ht="28.5" x14ac:dyDescent="0.4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9" t="s">
        <v>8334</v>
      </c>
      <c r="R1155" t="s">
        <v>8335</v>
      </c>
      <c r="S1155" s="12">
        <f t="shared" si="92"/>
        <v>42143.714178240742</v>
      </c>
      <c r="T1155" s="12">
        <f t="shared" si="93"/>
        <v>42173.714178240742</v>
      </c>
      <c r="U1155">
        <f t="shared" ref="U1155:U1218" si="94">YEAR(S1155)</f>
        <v>2015</v>
      </c>
    </row>
    <row r="1156" spans="1:21" ht="42.75" x14ac:dyDescent="0.4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2.75" x14ac:dyDescent="0.4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7" x14ac:dyDescent="0.4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2.75" x14ac:dyDescent="0.4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9" t="s">
        <v>8336</v>
      </c>
      <c r="R1218" t="s">
        <v>8337</v>
      </c>
      <c r="S1218" s="12">
        <f t="shared" ref="S1218:S1281" si="97">(((J1218/60)/60)/24)+DATE(1970,1,1)</f>
        <v>42247.616400462968</v>
      </c>
      <c r="T1218" s="12">
        <f t="shared" ref="T1218:T1281" si="98">(((I1218/60)/60)/24)+DATE(1970,1,1)</f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9" t="s">
        <v>8336</v>
      </c>
      <c r="R1219" t="s">
        <v>8337</v>
      </c>
      <c r="S1219" s="12">
        <f t="shared" si="97"/>
        <v>42535.809490740736</v>
      </c>
      <c r="T1219" s="12">
        <f t="shared" si="98"/>
        <v>42565.809490740736</v>
      </c>
      <c r="U1219">
        <f t="shared" ref="U1219:U1282" si="99">YEAR(S1219)</f>
        <v>2016</v>
      </c>
    </row>
    <row r="1220" spans="1:21" ht="42.75" x14ac:dyDescent="0.4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2.75" x14ac:dyDescent="0.4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7" x14ac:dyDescent="0.4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28.5" x14ac:dyDescent="0.4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2.75" x14ac:dyDescent="0.4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2.75" x14ac:dyDescent="0.4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2.75" x14ac:dyDescent="0.4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2.75" x14ac:dyDescent="0.4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9" t="s">
        <v>8323</v>
      </c>
      <c r="R1282" t="s">
        <v>8324</v>
      </c>
      <c r="S1282" s="12">
        <f t="shared" ref="S1282:S1345" si="102">(((J1282/60)/60)/24)+DATE(1970,1,1)</f>
        <v>40513.757569444446</v>
      </c>
      <c r="T1282" s="12">
        <f t="shared" ref="T1282:T1345" si="103">(((I1282/60)/60)/24)+DATE(1970,1,1)</f>
        <v>40603.757569444446</v>
      </c>
      <c r="U1282">
        <f t="shared" si="99"/>
        <v>2010</v>
      </c>
    </row>
    <row r="1283" spans="1:21" ht="42.75" x14ac:dyDescent="0.4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9" t="s">
        <v>8323</v>
      </c>
      <c r="R1283" t="s">
        <v>8324</v>
      </c>
      <c r="S1283" s="12">
        <f t="shared" si="102"/>
        <v>41463.743472222224</v>
      </c>
      <c r="T1283" s="12">
        <f t="shared" si="103"/>
        <v>41483.743472222224</v>
      </c>
      <c r="U1283">
        <f t="shared" ref="U1283:U1346" si="104">YEAR(S1283)</f>
        <v>2013</v>
      </c>
    </row>
    <row r="1284" spans="1:21" ht="42.75" x14ac:dyDescent="0.4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9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9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9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9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9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9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9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9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9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9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7" x14ac:dyDescent="0.4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2.75" x14ac:dyDescent="0.4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2.75" x14ac:dyDescent="0.4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2.75" x14ac:dyDescent="0.4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9" t="s">
        <v>8320</v>
      </c>
      <c r="R1346" t="s">
        <v>8321</v>
      </c>
      <c r="S1346" s="12">
        <f t="shared" ref="S1346:S1409" si="107">(((J1346/60)/60)/24)+DATE(1970,1,1)</f>
        <v>42522.789803240739</v>
      </c>
      <c r="T1346" s="12">
        <f t="shared" ref="T1346:T1409" si="108">(((I1346/60)/60)/24)+DATE(1970,1,1)</f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9" t="s">
        <v>8320</v>
      </c>
      <c r="R1347" t="s">
        <v>8321</v>
      </c>
      <c r="S1347" s="12">
        <f t="shared" si="107"/>
        <v>41799.814340277779</v>
      </c>
      <c r="T1347" s="12">
        <f t="shared" si="108"/>
        <v>41834.814340277779</v>
      </c>
      <c r="U1347">
        <f t="shared" ref="U1347:U1410" si="109">YEAR(S1347)</f>
        <v>2014</v>
      </c>
    </row>
    <row r="1348" spans="1:21" ht="42.75" x14ac:dyDescent="0.4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7" x14ac:dyDescent="0.4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2.75" x14ac:dyDescent="0.4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8.5" x14ac:dyDescent="0.4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2.75" x14ac:dyDescent="0.4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9" t="s">
        <v>8320</v>
      </c>
      <c r="R1410" t="s">
        <v>8339</v>
      </c>
      <c r="S1410" s="12">
        <f t="shared" ref="S1410:S1473" si="112">(((J1410/60)/60)/24)+DATE(1970,1,1)</f>
        <v>42291.872175925921</v>
      </c>
      <c r="T1410" s="12">
        <f t="shared" ref="T1410:T1473" si="113">(((I1410/60)/60)/24)+DATE(1970,1,1)</f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9" t="s">
        <v>8320</v>
      </c>
      <c r="R1411" t="s">
        <v>8339</v>
      </c>
      <c r="S1411" s="12">
        <f t="shared" si="112"/>
        <v>41945.133506944447</v>
      </c>
      <c r="T1411" s="12">
        <f t="shared" si="113"/>
        <v>42005.175173611111</v>
      </c>
      <c r="U1411">
        <f t="shared" ref="U1411:U1474" si="114">YEAR(S1411)</f>
        <v>2014</v>
      </c>
    </row>
    <row r="1412" spans="1:21" ht="42.75" x14ac:dyDescent="0.4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7" x14ac:dyDescent="0.4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2.75" x14ac:dyDescent="0.4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2.75" x14ac:dyDescent="0.4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8.5" x14ac:dyDescent="0.4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2.75" x14ac:dyDescent="0.4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7" x14ac:dyDescent="0.4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2.75" x14ac:dyDescent="0.4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2.75" x14ac:dyDescent="0.4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8.5" x14ac:dyDescent="0.4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8.5" x14ac:dyDescent="0.4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9" t="s">
        <v>8320</v>
      </c>
      <c r="R1474" t="s">
        <v>8340</v>
      </c>
      <c r="S1474" s="12">
        <f t="shared" ref="S1474:S1537" si="117">(((J1474/60)/60)/24)+DATE(1970,1,1)</f>
        <v>41533.542858796296</v>
      </c>
      <c r="T1474" s="12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4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9" t="s">
        <v>8320</v>
      </c>
      <c r="R1475" t="s">
        <v>8340</v>
      </c>
      <c r="S1475" s="12">
        <f t="shared" si="117"/>
        <v>40939.979618055557</v>
      </c>
      <c r="T1475" s="12">
        <f t="shared" si="118"/>
        <v>40969.979618055557</v>
      </c>
      <c r="U1475">
        <f t="shared" ref="U1475:U1538" si="119">YEAR(S1475)</f>
        <v>2012</v>
      </c>
    </row>
    <row r="1476" spans="1:21" ht="42.75" x14ac:dyDescent="0.4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2.75" x14ac:dyDescent="0.4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2.75" x14ac:dyDescent="0.4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7" x14ac:dyDescent="0.4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7" x14ac:dyDescent="0.4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2.75" x14ac:dyDescent="0.4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2.75" x14ac:dyDescent="0.4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9" t="s">
        <v>8336</v>
      </c>
      <c r="R1538" t="s">
        <v>8337</v>
      </c>
      <c r="S1538" s="12">
        <f t="shared" ref="S1538:S1601" si="122">(((J1538/60)/60)/24)+DATE(1970,1,1)</f>
        <v>42213.802199074074</v>
      </c>
      <c r="T1538" s="12">
        <f t="shared" ref="T1538:T1601" si="123">(((I1538/60)/60)/24)+DATE(1970,1,1)</f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9" t="s">
        <v>8336</v>
      </c>
      <c r="R1539" t="s">
        <v>8337</v>
      </c>
      <c r="S1539" s="12">
        <f t="shared" si="122"/>
        <v>42552.315127314811</v>
      </c>
      <c r="T1539" s="12">
        <f t="shared" si="123"/>
        <v>42588.75</v>
      </c>
      <c r="U1539">
        <f t="shared" ref="U1539:U1602" si="124">YEAR(S1539)</f>
        <v>2016</v>
      </c>
    </row>
    <row r="1540" spans="1:21" ht="42.75" x14ac:dyDescent="0.4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2.75" x14ac:dyDescent="0.4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2.75" x14ac:dyDescent="0.4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2.75" x14ac:dyDescent="0.4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2.75" x14ac:dyDescent="0.4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7" x14ac:dyDescent="0.4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9" t="s">
        <v>8336</v>
      </c>
      <c r="R1602" t="s">
        <v>8343</v>
      </c>
      <c r="S1602" s="12">
        <f t="shared" ref="S1602:S1665" si="127">(((J1602/60)/60)/24)+DATE(1970,1,1)</f>
        <v>41791.057314814818</v>
      </c>
      <c r="T1602" s="12">
        <f t="shared" ref="T1602:T1665" si="128">(((I1602/60)/60)/24)+DATE(1970,1,1)</f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9" t="s">
        <v>8323</v>
      </c>
      <c r="R1603" t="s">
        <v>8324</v>
      </c>
      <c r="S1603" s="12">
        <f t="shared" si="127"/>
        <v>40638.092974537038</v>
      </c>
      <c r="T1603" s="12">
        <f t="shared" si="128"/>
        <v>40668.092974537038</v>
      </c>
      <c r="U1603">
        <f t="shared" ref="U1603:U1666" si="129">YEAR(S1603)</f>
        <v>2011</v>
      </c>
    </row>
    <row r="1604" spans="1:21" ht="42.75" x14ac:dyDescent="0.4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2.75" x14ac:dyDescent="0.4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2.75" x14ac:dyDescent="0.4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2.75" x14ac:dyDescent="0.4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2.75" x14ac:dyDescent="0.4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2.75" x14ac:dyDescent="0.4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28.5" x14ac:dyDescent="0.4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2.75" x14ac:dyDescent="0.4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9" t="s">
        <v>8323</v>
      </c>
      <c r="R1666" t="s">
        <v>8344</v>
      </c>
      <c r="S1666" s="12">
        <f t="shared" ref="S1666:S1729" si="132">(((J1666/60)/60)/24)+DATE(1970,1,1)</f>
        <v>40939.761782407404</v>
      </c>
      <c r="T1666" s="12">
        <f t="shared" ref="T1666:T1729" si="133">(((I1666/60)/60)/24)+DATE(1970,1,1)</f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9" t="s">
        <v>8323</v>
      </c>
      <c r="R1667" t="s">
        <v>8344</v>
      </c>
      <c r="S1667" s="12">
        <f t="shared" si="132"/>
        <v>40564.649456018517</v>
      </c>
      <c r="T1667" s="12">
        <f t="shared" si="133"/>
        <v>40596.125</v>
      </c>
      <c r="U1667">
        <f t="shared" ref="U1667:U1730" si="134">YEAR(S1667)</f>
        <v>2011</v>
      </c>
    </row>
    <row r="1668" spans="1:21" ht="42.75" x14ac:dyDescent="0.4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7" x14ac:dyDescent="0.4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7" x14ac:dyDescent="0.4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x14ac:dyDescent="0.4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2.75" x14ac:dyDescent="0.4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7" x14ac:dyDescent="0.4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9" t="s">
        <v>8323</v>
      </c>
      <c r="R1730" t="s">
        <v>8345</v>
      </c>
      <c r="S1730" s="12">
        <f t="shared" ref="S1730:S1793" si="137">(((J1730/60)/60)/24)+DATE(1970,1,1)</f>
        <v>42268.625856481478</v>
      </c>
      <c r="T1730" s="12">
        <f t="shared" ref="T1730:T1793" si="138">(((I1730/60)/60)/24)+DATE(1970,1,1)</f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9" t="s">
        <v>8323</v>
      </c>
      <c r="R1731" t="s">
        <v>8345</v>
      </c>
      <c r="S1731" s="12">
        <f t="shared" si="137"/>
        <v>42471.052152777775</v>
      </c>
      <c r="T1731" s="12">
        <f t="shared" si="138"/>
        <v>42531.052152777775</v>
      </c>
      <c r="U1731">
        <f t="shared" ref="U1731:U1794" si="139">YEAR(S1731)</f>
        <v>2016</v>
      </c>
    </row>
    <row r="1732" spans="1:21" ht="42.75" x14ac:dyDescent="0.4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2.75" x14ac:dyDescent="0.4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2.75" x14ac:dyDescent="0.4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7" x14ac:dyDescent="0.4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2.75" x14ac:dyDescent="0.4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2.75" x14ac:dyDescent="0.4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2.75" x14ac:dyDescent="0.4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2.75" x14ac:dyDescent="0.4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2.75" x14ac:dyDescent="0.4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2.75" x14ac:dyDescent="0.4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8.5" x14ac:dyDescent="0.4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9" t="s">
        <v>8336</v>
      </c>
      <c r="R1794" t="s">
        <v>8337</v>
      </c>
      <c r="S1794" s="12">
        <f t="shared" ref="S1794:S1857" si="142">(((J1794/60)/60)/24)+DATE(1970,1,1)</f>
        <v>42189.031041666662</v>
      </c>
      <c r="T1794" s="12">
        <f t="shared" ref="T1794:T1857" si="143">(((I1794/60)/60)/24)+DATE(1970,1,1)</f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9" t="s">
        <v>8336</v>
      </c>
      <c r="R1795" t="s">
        <v>8337</v>
      </c>
      <c r="S1795" s="12">
        <f t="shared" si="142"/>
        <v>41940.89166666667</v>
      </c>
      <c r="T1795" s="12">
        <f t="shared" si="143"/>
        <v>41970.933333333334</v>
      </c>
      <c r="U1795">
        <f t="shared" ref="U1795:U1858" si="144">YEAR(S1795)</f>
        <v>2014</v>
      </c>
    </row>
    <row r="1796" spans="1:21" ht="42.75" x14ac:dyDescent="0.4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8.5" x14ac:dyDescent="0.4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2.75" x14ac:dyDescent="0.4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8.5" x14ac:dyDescent="0.4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2.75" x14ac:dyDescent="0.4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2.75" x14ac:dyDescent="0.4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2.75" x14ac:dyDescent="0.4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7" x14ac:dyDescent="0.4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2.75" x14ac:dyDescent="0.4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9" t="s">
        <v>8323</v>
      </c>
      <c r="R1858" t="s">
        <v>8324</v>
      </c>
      <c r="S1858" s="12">
        <f t="shared" ref="S1858:S1921" si="147">(((J1858/60)/60)/24)+DATE(1970,1,1)</f>
        <v>41817.854999999996</v>
      </c>
      <c r="T1858" s="12">
        <f t="shared" ref="T1858:T1921" si="148">(((I1858/60)/60)/24)+DATE(1970,1,1)</f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9" t="s">
        <v>8323</v>
      </c>
      <c r="R1859" t="s">
        <v>8324</v>
      </c>
      <c r="S1859" s="12">
        <f t="shared" si="147"/>
        <v>41864.76866898148</v>
      </c>
      <c r="T1859" s="12">
        <f t="shared" si="148"/>
        <v>41894.76866898148</v>
      </c>
      <c r="U1859">
        <f t="shared" ref="U1859:U1922" si="149">YEAR(S1859)</f>
        <v>2014</v>
      </c>
    </row>
    <row r="1860" spans="1:21" ht="42.75" x14ac:dyDescent="0.4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2.75" x14ac:dyDescent="0.4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2.75" x14ac:dyDescent="0.4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7" x14ac:dyDescent="0.4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7" x14ac:dyDescent="0.4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2.75" x14ac:dyDescent="0.4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2.75" x14ac:dyDescent="0.4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7" x14ac:dyDescent="0.4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9" t="s">
        <v>8317</v>
      </c>
      <c r="R1922" t="s">
        <v>8346</v>
      </c>
      <c r="S1922" s="12">
        <f t="shared" ref="S1922:S1985" si="152">(((J1922/60)/60)/24)+DATE(1970,1,1)</f>
        <v>42270.875706018516</v>
      </c>
      <c r="T1922" s="12">
        <f t="shared" ref="T1922:T1985" si="153">(((I1922/60)/60)/24)+DATE(1970,1,1)</f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9" t="s">
        <v>8323</v>
      </c>
      <c r="R1923" t="s">
        <v>8327</v>
      </c>
      <c r="S1923" s="12">
        <f t="shared" si="152"/>
        <v>41074.221562500003</v>
      </c>
      <c r="T1923" s="12">
        <f t="shared" si="153"/>
        <v>41104.221562500003</v>
      </c>
      <c r="U1923">
        <f t="shared" ref="U1923:U1986" si="154">YEAR(S1923)</f>
        <v>2012</v>
      </c>
    </row>
    <row r="1924" spans="1:21" ht="42.75" x14ac:dyDescent="0.4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28.5" x14ac:dyDescent="0.4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2.75" x14ac:dyDescent="0.4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7" x14ac:dyDescent="0.4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2.75" x14ac:dyDescent="0.4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9" t="s">
        <v>8336</v>
      </c>
      <c r="R1986" t="s">
        <v>8348</v>
      </c>
      <c r="S1986" s="12">
        <f t="shared" ref="S1986:S2049" si="157">(((J1986/60)/60)/24)+DATE(1970,1,1)</f>
        <v>41913.790289351848</v>
      </c>
      <c r="T1986" s="12">
        <f t="shared" ref="T1986:T2049" si="158">(((I1986/60)/60)/24)+DATE(1970,1,1)</f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9" t="s">
        <v>8336</v>
      </c>
      <c r="R1987" t="s">
        <v>8348</v>
      </c>
      <c r="S1987" s="12">
        <f t="shared" si="157"/>
        <v>42555.698738425926</v>
      </c>
      <c r="T1987" s="12">
        <f t="shared" si="158"/>
        <v>42584.958333333328</v>
      </c>
      <c r="U1987">
        <f t="shared" ref="U1987:U2050" si="159">YEAR(S1987)</f>
        <v>2016</v>
      </c>
    </row>
    <row r="1988" spans="1:21" ht="42.75" x14ac:dyDescent="0.4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7" x14ac:dyDescent="0.4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28.5" x14ac:dyDescent="0.4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7" x14ac:dyDescent="0.4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7" x14ac:dyDescent="0.4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7" x14ac:dyDescent="0.4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2.75" x14ac:dyDescent="0.4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2.75" x14ac:dyDescent="0.4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2.75" x14ac:dyDescent="0.4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2.75" x14ac:dyDescent="0.4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9" t="s">
        <v>8317</v>
      </c>
      <c r="R2050" t="s">
        <v>8347</v>
      </c>
      <c r="S2050" s="12">
        <f t="shared" ref="S2050:S2113" si="162">(((J2050/60)/60)/24)+DATE(1970,1,1)</f>
        <v>41387.651516203703</v>
      </c>
      <c r="T2050" s="12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4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9" t="s">
        <v>8317</v>
      </c>
      <c r="R2051" t="s">
        <v>8347</v>
      </c>
      <c r="S2051" s="12">
        <f t="shared" si="162"/>
        <v>41575.527349537035</v>
      </c>
      <c r="T2051" s="12">
        <f t="shared" si="163"/>
        <v>41610.957638888889</v>
      </c>
      <c r="U2051">
        <f t="shared" ref="U2051:U2114" si="164">YEAR(S2051)</f>
        <v>2013</v>
      </c>
    </row>
    <row r="2052" spans="1:21" ht="42.75" x14ac:dyDescent="0.4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2.75" x14ac:dyDescent="0.4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2.75" x14ac:dyDescent="0.4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2.75" x14ac:dyDescent="0.4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2.75" x14ac:dyDescent="0.4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9" t="s">
        <v>8323</v>
      </c>
      <c r="R2114" t="s">
        <v>8327</v>
      </c>
      <c r="S2114" s="12">
        <f t="shared" ref="S2114:S2177" si="167">(((J2114/60)/60)/24)+DATE(1970,1,1)</f>
        <v>41365.928159722222</v>
      </c>
      <c r="T2114" s="12">
        <f t="shared" ref="T2114:T2177" si="168">(((I2114/60)/60)/24)+DATE(1970,1,1)</f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9" t="s">
        <v>8323</v>
      </c>
      <c r="R2115" t="s">
        <v>8327</v>
      </c>
      <c r="S2115" s="12">
        <f t="shared" si="167"/>
        <v>41870.86546296296</v>
      </c>
      <c r="T2115" s="12">
        <f t="shared" si="168"/>
        <v>41905.86546296296</v>
      </c>
      <c r="U2115">
        <f t="shared" ref="U2115:U2178" si="169">YEAR(S2115)</f>
        <v>2014</v>
      </c>
    </row>
    <row r="2116" spans="1:21" ht="42.75" x14ac:dyDescent="0.4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28.5" x14ac:dyDescent="0.4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2.75" x14ac:dyDescent="0.4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7" x14ac:dyDescent="0.4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8.5" x14ac:dyDescent="0.4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2.75" x14ac:dyDescent="0.4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7" x14ac:dyDescent="0.4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8.5" x14ac:dyDescent="0.4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2.75" x14ac:dyDescent="0.4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7" x14ac:dyDescent="0.4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7" x14ac:dyDescent="0.4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9" t="s">
        <v>8323</v>
      </c>
      <c r="R2178" t="s">
        <v>8324</v>
      </c>
      <c r="S2178" s="12">
        <f t="shared" ref="S2178:S2241" si="172">(((J2178/60)/60)/24)+DATE(1970,1,1)</f>
        <v>42096.633206018523</v>
      </c>
      <c r="T2178" s="12">
        <f t="shared" ref="T2178:T2241" si="173">(((I2178/60)/60)/24)+DATE(1970,1,1)</f>
        <v>42126.633206018523</v>
      </c>
      <c r="U2178">
        <f t="shared" si="169"/>
        <v>2015</v>
      </c>
    </row>
    <row r="2179" spans="1:21" ht="57" x14ac:dyDescent="0.4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9" t="s">
        <v>8323</v>
      </c>
      <c r="R2179" t="s">
        <v>8324</v>
      </c>
      <c r="S2179" s="12">
        <f t="shared" si="172"/>
        <v>42502.250775462962</v>
      </c>
      <c r="T2179" s="12">
        <f t="shared" si="173"/>
        <v>42527.250775462962</v>
      </c>
      <c r="U2179">
        <f t="shared" ref="U2179:U2242" si="174">YEAR(S2179)</f>
        <v>2016</v>
      </c>
    </row>
    <row r="2180" spans="1:21" ht="42.75" x14ac:dyDescent="0.4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2.75" x14ac:dyDescent="0.4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2.75" x14ac:dyDescent="0.4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2.75" x14ac:dyDescent="0.4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57" x14ac:dyDescent="0.4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2.75" x14ac:dyDescent="0.4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8.5" x14ac:dyDescent="0.4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9" t="s">
        <v>8331</v>
      </c>
      <c r="R2242" t="s">
        <v>8349</v>
      </c>
      <c r="S2242" s="12">
        <f t="shared" ref="S2242:S2305" si="177">(((J2242/60)/60)/24)+DATE(1970,1,1)</f>
        <v>42452.825740740736</v>
      </c>
      <c r="T2242" s="12">
        <f t="shared" ref="T2242:T2305" si="178">(((I2242/60)/60)/24)+DATE(1970,1,1)</f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9" t="s">
        <v>8331</v>
      </c>
      <c r="R2243" t="s">
        <v>8349</v>
      </c>
      <c r="S2243" s="12">
        <f t="shared" si="177"/>
        <v>42766.827546296292</v>
      </c>
      <c r="T2243" s="12">
        <f t="shared" si="178"/>
        <v>42796.827546296292</v>
      </c>
      <c r="U2243">
        <f t="shared" ref="U2243:U2306" si="179">YEAR(S2243)</f>
        <v>2017</v>
      </c>
    </row>
    <row r="2244" spans="1:21" ht="28.5" x14ac:dyDescent="0.4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2.75" x14ac:dyDescent="0.4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2.75" x14ac:dyDescent="0.4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2.75" x14ac:dyDescent="0.4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7" x14ac:dyDescent="0.4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2.75" x14ac:dyDescent="0.4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2.75" x14ac:dyDescent="0.4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2.75" x14ac:dyDescent="0.4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9" t="s">
        <v>8323</v>
      </c>
      <c r="R2306" t="s">
        <v>8327</v>
      </c>
      <c r="S2306" s="12">
        <f t="shared" ref="S2306:S2369" si="182">(((J2306/60)/60)/24)+DATE(1970,1,1)</f>
        <v>40502.815868055557</v>
      </c>
      <c r="T2306" s="12">
        <f t="shared" ref="T2306:T2369" si="183">(((I2306/60)/60)/24)+DATE(1970,1,1)</f>
        <v>40544.207638888889</v>
      </c>
      <c r="U2306">
        <f t="shared" si="179"/>
        <v>2010</v>
      </c>
    </row>
    <row r="2307" spans="1:21" ht="42.75" x14ac:dyDescent="0.4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9" t="s">
        <v>8323</v>
      </c>
      <c r="R2307" t="s">
        <v>8327</v>
      </c>
      <c r="S2307" s="12">
        <f t="shared" si="182"/>
        <v>41834.695277777777</v>
      </c>
      <c r="T2307" s="12">
        <f t="shared" si="183"/>
        <v>41859.75</v>
      </c>
      <c r="U2307">
        <f t="shared" ref="U2307:U2370" si="184">YEAR(S2307)</f>
        <v>2014</v>
      </c>
    </row>
    <row r="2308" spans="1:21" ht="42.75" x14ac:dyDescent="0.4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2.75" x14ac:dyDescent="0.4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7" x14ac:dyDescent="0.4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2.75" x14ac:dyDescent="0.4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2.75" x14ac:dyDescent="0.4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2.75" x14ac:dyDescent="0.4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8.5" x14ac:dyDescent="0.4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2.75" x14ac:dyDescent="0.4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2.75" x14ac:dyDescent="0.4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2.75" x14ac:dyDescent="0.4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2.75" x14ac:dyDescent="0.4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9" t="s">
        <v>8317</v>
      </c>
      <c r="R2370" t="s">
        <v>8318</v>
      </c>
      <c r="S2370" s="12">
        <f t="shared" ref="S2370:S2433" si="187">(((J2370/60)/60)/24)+DATE(1970,1,1)</f>
        <v>42063.721817129626</v>
      </c>
      <c r="T2370" s="12">
        <f t="shared" ref="T2370:T2433" si="188">(((I2370/60)/60)/24)+DATE(1970,1,1)</f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9" t="s">
        <v>8317</v>
      </c>
      <c r="R2371" t="s">
        <v>8318</v>
      </c>
      <c r="S2371" s="12">
        <f t="shared" si="187"/>
        <v>42380.812627314815</v>
      </c>
      <c r="T2371" s="12">
        <f t="shared" si="188"/>
        <v>42410.812627314815</v>
      </c>
      <c r="U2371">
        <f t="shared" ref="U2371:U2434" si="189">YEAR(S2371)</f>
        <v>2016</v>
      </c>
    </row>
    <row r="2372" spans="1:21" ht="42.75" x14ac:dyDescent="0.4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7" x14ac:dyDescent="0.4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2.75" x14ac:dyDescent="0.4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7" x14ac:dyDescent="0.4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8.5" x14ac:dyDescent="0.4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2.75" x14ac:dyDescent="0.4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2.75" x14ac:dyDescent="0.4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2.75" x14ac:dyDescent="0.4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7" x14ac:dyDescent="0.4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2.75" x14ac:dyDescent="0.4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2.75" x14ac:dyDescent="0.4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9" t="s">
        <v>8334</v>
      </c>
      <c r="R2434" t="s">
        <v>8335</v>
      </c>
      <c r="S2434" s="12">
        <f t="shared" ref="S2434:S2497" si="192">(((J2434/60)/60)/24)+DATE(1970,1,1)</f>
        <v>42041.218715277777</v>
      </c>
      <c r="T2434" s="12">
        <f t="shared" ref="T2434:T2497" si="193">(((I2434/60)/60)/24)+DATE(1970,1,1)</f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9" t="s">
        <v>8334</v>
      </c>
      <c r="R2435" t="s">
        <v>8335</v>
      </c>
      <c r="S2435" s="12">
        <f t="shared" si="192"/>
        <v>42397.89980324074</v>
      </c>
      <c r="T2435" s="12">
        <f t="shared" si="193"/>
        <v>42427.89980324074</v>
      </c>
      <c r="U2435">
        <f t="shared" ref="U2435:U2498" si="194">YEAR(S2435)</f>
        <v>2016</v>
      </c>
    </row>
    <row r="2436" spans="1:21" ht="42.75" x14ac:dyDescent="0.4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2.75" x14ac:dyDescent="0.4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2.75" x14ac:dyDescent="0.4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7" x14ac:dyDescent="0.4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7" x14ac:dyDescent="0.4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8.5" x14ac:dyDescent="0.4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8.5" x14ac:dyDescent="0.4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9" t="s">
        <v>8323</v>
      </c>
      <c r="R2498" t="s">
        <v>8327</v>
      </c>
      <c r="S2498" s="12">
        <f t="shared" ref="S2498:S2561" si="197">(((J2498/60)/60)/24)+DATE(1970,1,1)</f>
        <v>41327.996435185189</v>
      </c>
      <c r="T2498" s="12">
        <f t="shared" ref="T2498:T2561" si="198">(((I2498/60)/60)/24)+DATE(1970,1,1)</f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9" t="s">
        <v>8323</v>
      </c>
      <c r="R2499" t="s">
        <v>8327</v>
      </c>
      <c r="S2499" s="12">
        <f t="shared" si="197"/>
        <v>40730.878912037035</v>
      </c>
      <c r="T2499" s="12">
        <f t="shared" si="198"/>
        <v>40760.878912037035</v>
      </c>
      <c r="U2499">
        <f t="shared" ref="U2499:U2562" si="199">YEAR(S2499)</f>
        <v>2011</v>
      </c>
    </row>
    <row r="2500" spans="1:21" ht="42.75" x14ac:dyDescent="0.4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2.75" x14ac:dyDescent="0.4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7" x14ac:dyDescent="0.4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4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2.75" x14ac:dyDescent="0.4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7" x14ac:dyDescent="0.4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2.75" x14ac:dyDescent="0.4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7" x14ac:dyDescent="0.4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9" t="s">
        <v>8323</v>
      </c>
      <c r="R2562" t="s">
        <v>8352</v>
      </c>
      <c r="S2562" s="12">
        <f t="shared" ref="S2562:S2625" si="202">(((J2562/60)/60)/24)+DATE(1970,1,1)</f>
        <v>42039.951087962967</v>
      </c>
      <c r="T2562" s="12">
        <f t="shared" ref="T2562:T2625" si="203">(((I2562/60)/60)/24)+DATE(1970,1,1)</f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9" t="s">
        <v>8334</v>
      </c>
      <c r="R2563" t="s">
        <v>8335</v>
      </c>
      <c r="S2563" s="12">
        <f t="shared" si="202"/>
        <v>42260.528807870374</v>
      </c>
      <c r="T2563" s="12">
        <f t="shared" si="203"/>
        <v>42290.528807870374</v>
      </c>
      <c r="U2563">
        <f t="shared" ref="U2563:U2626" si="204">YEAR(S2563)</f>
        <v>2015</v>
      </c>
    </row>
    <row r="2564" spans="1:21" ht="57" x14ac:dyDescent="0.4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8.5" x14ac:dyDescent="0.4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2.75" x14ac:dyDescent="0.4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2.75" x14ac:dyDescent="0.4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2.75" x14ac:dyDescent="0.4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2.75" x14ac:dyDescent="0.4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9" t="s">
        <v>8317</v>
      </c>
      <c r="R2626" t="s">
        <v>8353</v>
      </c>
      <c r="S2626" s="12">
        <f t="shared" ref="S2626:S2689" si="207">(((J2626/60)/60)/24)+DATE(1970,1,1)</f>
        <v>41144.42155092593</v>
      </c>
      <c r="T2626" s="12">
        <f t="shared" ref="T2626:T2689" si="208">(((I2626/60)/60)/24)+DATE(1970,1,1)</f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9" t="s">
        <v>8317</v>
      </c>
      <c r="R2627" t="s">
        <v>8353</v>
      </c>
      <c r="S2627" s="12">
        <f t="shared" si="207"/>
        <v>42658.810277777782</v>
      </c>
      <c r="T2627" s="12">
        <f t="shared" si="208"/>
        <v>42683.851944444439</v>
      </c>
      <c r="U2627">
        <f t="shared" ref="U2627:U2690" si="209">YEAR(S2627)</f>
        <v>2016</v>
      </c>
    </row>
    <row r="2628" spans="1:21" ht="42.75" x14ac:dyDescent="0.4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2.75" x14ac:dyDescent="0.4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7" x14ac:dyDescent="0.4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2.75" x14ac:dyDescent="0.4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9" t="s">
        <v>8334</v>
      </c>
      <c r="R2690" t="s">
        <v>8335</v>
      </c>
      <c r="S2690" s="12">
        <f t="shared" ref="S2690:S2753" si="212">(((J2690/60)/60)/24)+DATE(1970,1,1)</f>
        <v>42028.118865740747</v>
      </c>
      <c r="T2690" s="12">
        <f t="shared" ref="T2690:T2753" si="213">(((I2690/60)/60)/24)+DATE(1970,1,1)</f>
        <v>42059.125</v>
      </c>
      <c r="U2690">
        <f t="shared" si="209"/>
        <v>2015</v>
      </c>
    </row>
    <row r="2691" spans="1:21" ht="42.75" x14ac:dyDescent="0.4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9" t="s">
        <v>8334</v>
      </c>
      <c r="R2691" t="s">
        <v>8335</v>
      </c>
      <c r="S2691" s="12">
        <f t="shared" si="212"/>
        <v>42551.961689814809</v>
      </c>
      <c r="T2691" s="12">
        <f t="shared" si="213"/>
        <v>42581.961689814809</v>
      </c>
      <c r="U2691">
        <f t="shared" ref="U2691:U2754" si="214">YEAR(S2691)</f>
        <v>2016</v>
      </c>
    </row>
    <row r="2692" spans="1:21" ht="42.75" x14ac:dyDescent="0.4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2.75" x14ac:dyDescent="0.4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2.75" x14ac:dyDescent="0.4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2.75" x14ac:dyDescent="0.4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9" t="s">
        <v>8320</v>
      </c>
      <c r="R2754" t="s">
        <v>8356</v>
      </c>
      <c r="S2754" s="12">
        <f t="shared" ref="S2754:S2817" si="217">(((J2754/60)/60)/24)+DATE(1970,1,1)</f>
        <v>40855.765092592592</v>
      </c>
      <c r="T2754" s="12">
        <f t="shared" ref="T2754:T2817" si="218">(((I2754/60)/60)/24)+DATE(1970,1,1)</f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9" t="s">
        <v>8320</v>
      </c>
      <c r="R2755" t="s">
        <v>8356</v>
      </c>
      <c r="S2755" s="12">
        <f t="shared" si="217"/>
        <v>41117.900729166664</v>
      </c>
      <c r="T2755" s="12">
        <f t="shared" si="218"/>
        <v>41147.900729166664</v>
      </c>
      <c r="U2755">
        <f t="shared" ref="U2755:U2818" si="219">YEAR(S2755)</f>
        <v>2012</v>
      </c>
    </row>
    <row r="2756" spans="1:21" ht="42.75" x14ac:dyDescent="0.4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2.75" x14ac:dyDescent="0.4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8.5" x14ac:dyDescent="0.4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7" x14ac:dyDescent="0.4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2.75" x14ac:dyDescent="0.4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2.75" x14ac:dyDescent="0.4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7" x14ac:dyDescent="0.4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9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9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9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9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9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9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9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9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9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9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9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9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9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9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9" t="s">
        <v>8315</v>
      </c>
      <c r="R2818" t="s">
        <v>8316</v>
      </c>
      <c r="S2818" s="12">
        <f t="shared" ref="S2818:S2881" si="222">(((J2818/60)/60)/24)+DATE(1970,1,1)</f>
        <v>42188.467499999999</v>
      </c>
      <c r="T2818" s="12">
        <f t="shared" ref="T2818:T2881" si="223">(((I2818/60)/60)/24)+DATE(1970,1,1)</f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9" t="s">
        <v>8315</v>
      </c>
      <c r="R2819" t="s">
        <v>8316</v>
      </c>
      <c r="S2819" s="12">
        <f t="shared" si="222"/>
        <v>42023.634976851856</v>
      </c>
      <c r="T2819" s="12">
        <f t="shared" si="223"/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9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9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9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9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9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9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9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9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9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9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9" t="s">
        <v>8315</v>
      </c>
      <c r="R2882" t="s">
        <v>8316</v>
      </c>
      <c r="S2882" s="12">
        <f t="shared" ref="S2882:S2945" si="227">(((J2882/60)/60)/24)+DATE(1970,1,1)</f>
        <v>42192.905694444446</v>
      </c>
      <c r="T2882" s="12">
        <f t="shared" ref="T2882:T2945" si="228">(((I2882/60)/60)/24)+DATE(1970,1,1)</f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9" t="s">
        <v>8315</v>
      </c>
      <c r="R2883" t="s">
        <v>8316</v>
      </c>
      <c r="S2883" s="12">
        <f t="shared" si="227"/>
        <v>41916.597638888888</v>
      </c>
      <c r="T2883" s="12">
        <f t="shared" si="228"/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2.75" x14ac:dyDescent="0.4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2.75" x14ac:dyDescent="0.4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2.75" x14ac:dyDescent="0.4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9" t="s">
        <v>8315</v>
      </c>
      <c r="R2946" t="s">
        <v>8355</v>
      </c>
      <c r="S2946" s="12">
        <f t="shared" ref="S2946:S3009" si="232">(((J2946/60)/60)/24)+DATE(1970,1,1)</f>
        <v>42132.9143287037</v>
      </c>
      <c r="T2946" s="12">
        <f t="shared" ref="T2946:T3009" si="233">(((I2946/60)/60)/24)+DATE(1970,1,1)</f>
        <v>42162.9143287037</v>
      </c>
      <c r="U2946">
        <f t="shared" si="229"/>
        <v>2015</v>
      </c>
    </row>
    <row r="2947" spans="1:21" ht="57" x14ac:dyDescent="0.4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9" t="s">
        <v>8315</v>
      </c>
      <c r="R2947" t="s">
        <v>8355</v>
      </c>
      <c r="S2947" s="12">
        <f t="shared" si="232"/>
        <v>42118.139583333337</v>
      </c>
      <c r="T2947" s="12">
        <f t="shared" si="233"/>
        <v>42148.139583333337</v>
      </c>
      <c r="U2947">
        <f t="shared" ref="U2947:U3010" si="234">YEAR(S2947)</f>
        <v>2015</v>
      </c>
    </row>
    <row r="2948" spans="1:21" ht="42.75" x14ac:dyDescent="0.4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7" x14ac:dyDescent="0.4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7" x14ac:dyDescent="0.4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9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9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9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9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9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9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9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9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9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9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9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2.75" x14ac:dyDescent="0.4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8.5" x14ac:dyDescent="0.4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9" t="s">
        <v>8315</v>
      </c>
      <c r="R3010" t="s">
        <v>8355</v>
      </c>
      <c r="S3010" s="12">
        <f t="shared" ref="S3010:S3073" si="237">(((J3010/60)/60)/24)+DATE(1970,1,1)</f>
        <v>42360.212025462963</v>
      </c>
      <c r="T3010" s="12">
        <f t="shared" ref="T3010:T3073" si="238">(((I3010/60)/60)/24)+DATE(1970,1,1)</f>
        <v>42390.212025462963</v>
      </c>
      <c r="U3010">
        <f t="shared" si="234"/>
        <v>2015</v>
      </c>
    </row>
    <row r="3011" spans="1:21" ht="42.75" x14ac:dyDescent="0.4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9" t="s">
        <v>8315</v>
      </c>
      <c r="R3011" t="s">
        <v>8355</v>
      </c>
      <c r="S3011" s="12">
        <f t="shared" si="237"/>
        <v>41939.569907407407</v>
      </c>
      <c r="T3011" s="12">
        <f t="shared" si="238"/>
        <v>41969.611574074079</v>
      </c>
      <c r="U3011">
        <f t="shared" ref="U3011:U3074" si="239">YEAR(S3011)</f>
        <v>2014</v>
      </c>
    </row>
    <row r="3012" spans="1:21" ht="42.75" x14ac:dyDescent="0.4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2.75" x14ac:dyDescent="0.4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2.75" x14ac:dyDescent="0.4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2.75" x14ac:dyDescent="0.4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9" t="s">
        <v>8315</v>
      </c>
      <c r="R3074" t="s">
        <v>8355</v>
      </c>
      <c r="S3074" s="12">
        <f t="shared" ref="S3074:S3137" si="242">(((J3074/60)/60)/24)+DATE(1970,1,1)</f>
        <v>42658.690532407403</v>
      </c>
      <c r="T3074" s="12">
        <f t="shared" ref="T3074:T3137" si="243">(((I3074/60)/60)/24)+DATE(1970,1,1)</f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9" t="s">
        <v>8315</v>
      </c>
      <c r="R3075" t="s">
        <v>8355</v>
      </c>
      <c r="S3075" s="12">
        <f t="shared" si="242"/>
        <v>42111.684027777781</v>
      </c>
      <c r="T3075" s="12">
        <f t="shared" si="243"/>
        <v>42169.804861111115</v>
      </c>
      <c r="U3075">
        <f t="shared" ref="U3075:U3138" si="244">YEAR(S3075)</f>
        <v>2015</v>
      </c>
    </row>
    <row r="3076" spans="1:21" ht="57" x14ac:dyDescent="0.4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2.75" x14ac:dyDescent="0.4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2.75" x14ac:dyDescent="0.4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2.75" x14ac:dyDescent="0.4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2.75" x14ac:dyDescent="0.4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7" x14ac:dyDescent="0.4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7" x14ac:dyDescent="0.4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2.75" x14ac:dyDescent="0.4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4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1.25" x14ac:dyDescent="0.4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9" t="s">
        <v>8315</v>
      </c>
      <c r="R3138" t="s">
        <v>8316</v>
      </c>
      <c r="S3138" s="12">
        <f t="shared" ref="S3138:S3201" si="247">(((J3138/60)/60)/24)+DATE(1970,1,1)</f>
        <v>42789.462430555555</v>
      </c>
      <c r="T3138" s="12">
        <f t="shared" ref="T3138:T3201" si="248">(((I3138/60)/60)/24)+DATE(1970,1,1)</f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9" t="s">
        <v>8315</v>
      </c>
      <c r="R3139" t="s">
        <v>8316</v>
      </c>
      <c r="S3139" s="12">
        <f t="shared" si="247"/>
        <v>42807.885057870371</v>
      </c>
      <c r="T3139" s="12">
        <f t="shared" si="248"/>
        <v>42858.8</v>
      </c>
      <c r="U3139">
        <f t="shared" ref="U3139:U3202" si="249">YEAR(S3139)</f>
        <v>2017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9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9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9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9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9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9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9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9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9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9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9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9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9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9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9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9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9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9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9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9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9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9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9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9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9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7" x14ac:dyDescent="0.4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9" t="s">
        <v>8315</v>
      </c>
      <c r="R3202" t="s">
        <v>8357</v>
      </c>
      <c r="S3202" s="12">
        <f t="shared" ref="S3202:S3265" si="252">(((J3202/60)/60)/24)+DATE(1970,1,1)</f>
        <v>42460.320613425924</v>
      </c>
      <c r="T3202" s="12">
        <f t="shared" ref="T3202:T3265" si="253">(((I3202/60)/60)/24)+DATE(1970,1,1)</f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9" t="s">
        <v>8315</v>
      </c>
      <c r="R3203" t="s">
        <v>8357</v>
      </c>
      <c r="S3203" s="12">
        <f t="shared" si="252"/>
        <v>41861.767094907409</v>
      </c>
      <c r="T3203" s="12">
        <f t="shared" si="253"/>
        <v>41882.767094907409</v>
      </c>
      <c r="U3203">
        <f t="shared" ref="U3203:U3266" si="254">YEAR(S3203)</f>
        <v>2014</v>
      </c>
    </row>
    <row r="3204" spans="1:21" ht="42.75" x14ac:dyDescent="0.4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2.75" x14ac:dyDescent="0.4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9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9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9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9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9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9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9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9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9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9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9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9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9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9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9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9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9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9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9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9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9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9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9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9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9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9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9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9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9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9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9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9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9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9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9" t="s">
        <v>8315</v>
      </c>
      <c r="R3266" t="s">
        <v>8316</v>
      </c>
      <c r="S3266" s="12">
        <f t="shared" ref="S3266:S3329" si="257">(((J3266/60)/60)/24)+DATE(1970,1,1)</f>
        <v>42016.800208333334</v>
      </c>
      <c r="T3266" s="12">
        <f t="shared" ref="T3266:T3329" si="258">(((I3266/60)/60)/24)+DATE(1970,1,1)</f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9" t="s">
        <v>8315</v>
      </c>
      <c r="R3267" t="s">
        <v>8316</v>
      </c>
      <c r="S3267" s="12">
        <f t="shared" si="257"/>
        <v>42311.711979166663</v>
      </c>
      <c r="T3267" s="12">
        <f t="shared" si="258"/>
        <v>42341.708333333328</v>
      </c>
      <c r="U3267">
        <f t="shared" ref="U3267:U3330" si="259">YEAR(S3267)</f>
        <v>2015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9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9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9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9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9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9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9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9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9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9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9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9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9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9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9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9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9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9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9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9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9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9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9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9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9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9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9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9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9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9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9" t="s">
        <v>8315</v>
      </c>
      <c r="R3330" t="s">
        <v>8316</v>
      </c>
      <c r="S3330" s="12">
        <f t="shared" ref="S3330:S3393" si="262">(((J3330/60)/60)/24)+DATE(1970,1,1)</f>
        <v>41822.57503472222</v>
      </c>
      <c r="T3330" s="12">
        <f t="shared" ref="T3330:T3393" si="263">(((I3330/60)/60)/24)+DATE(1970,1,1)</f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9" t="s">
        <v>8315</v>
      </c>
      <c r="R3331" t="s">
        <v>8316</v>
      </c>
      <c r="S3331" s="12">
        <f t="shared" si="262"/>
        <v>41837.323009259257</v>
      </c>
      <c r="T3331" s="12">
        <f t="shared" si="263"/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9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9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9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9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9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9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9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9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9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9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9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9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9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9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9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9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9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9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9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9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9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9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9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9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9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9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9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9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9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9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9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9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9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9" t="s">
        <v>8315</v>
      </c>
      <c r="R3394" t="s">
        <v>8316</v>
      </c>
      <c r="S3394" s="12">
        <f t="shared" ref="S3394:S3457" si="267">(((J3394/60)/60)/24)+DATE(1970,1,1)</f>
        <v>42446.845543981486</v>
      </c>
      <c r="T3394" s="12">
        <f t="shared" ref="T3394:T3457" si="268">(((I3394/60)/60)/24)+DATE(1970,1,1)</f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9" t="s">
        <v>8315</v>
      </c>
      <c r="R3395" t="s">
        <v>8316</v>
      </c>
      <c r="S3395" s="12">
        <f t="shared" si="267"/>
        <v>41923.921643518523</v>
      </c>
      <c r="T3395" s="12">
        <f t="shared" si="268"/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9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9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9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9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9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9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9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9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9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9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9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9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9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9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9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9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9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9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9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9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9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9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9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9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9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9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9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9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9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9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9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9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9" t="s">
        <v>8315</v>
      </c>
      <c r="R3458" t="s">
        <v>8316</v>
      </c>
      <c r="S3458" s="12">
        <f t="shared" ref="S3458:S3521" si="272">(((J3458/60)/60)/24)+DATE(1970,1,1)</f>
        <v>41821.205636574072</v>
      </c>
      <c r="T3458" s="12">
        <f t="shared" ref="T3458:T3521" si="273">(((I3458/60)/60)/24)+DATE(1970,1,1)</f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9" t="s">
        <v>8315</v>
      </c>
      <c r="R3459" t="s">
        <v>8316</v>
      </c>
      <c r="S3459" s="12">
        <f t="shared" si="272"/>
        <v>42016.706678240742</v>
      </c>
      <c r="T3459" s="12">
        <f t="shared" si="273"/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9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9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9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9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9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9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9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9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9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9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9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9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9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9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9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9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9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9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9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9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9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9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9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9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9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9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9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9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9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9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9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9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9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9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9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9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9" t="s">
        <v>8315</v>
      </c>
      <c r="R3522" t="s">
        <v>8316</v>
      </c>
      <c r="S3522" s="12">
        <f t="shared" ref="S3522:S3585" si="277">(((J3522/60)/60)/24)+DATE(1970,1,1)</f>
        <v>42227.824212962965</v>
      </c>
      <c r="T3522" s="12">
        <f t="shared" ref="T3522:T3585" si="278">(((I3522/60)/60)/24)+DATE(1970,1,1)</f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9" t="s">
        <v>8315</v>
      </c>
      <c r="R3523" t="s">
        <v>8316</v>
      </c>
      <c r="S3523" s="12">
        <f t="shared" si="277"/>
        <v>41881.361342592594</v>
      </c>
      <c r="T3523" s="12">
        <f t="shared" si="278"/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9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9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9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9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9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9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9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9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9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9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9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9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9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9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9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9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9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9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9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9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9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9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9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9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9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9" t="s">
        <v>8315</v>
      </c>
      <c r="R3586" t="s">
        <v>8316</v>
      </c>
      <c r="S3586" s="12">
        <f t="shared" ref="S3586:S3649" si="282">(((J3586/60)/60)/24)+DATE(1970,1,1)</f>
        <v>42168.316481481481</v>
      </c>
      <c r="T3586" s="12">
        <f t="shared" ref="T3586:T3649" si="283">(((I3586/60)/60)/24)+DATE(1970,1,1)</f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9" t="s">
        <v>8315</v>
      </c>
      <c r="R3587" t="s">
        <v>8316</v>
      </c>
      <c r="S3587" s="12">
        <f t="shared" si="282"/>
        <v>41964.716319444444</v>
      </c>
      <c r="T3587" s="12">
        <f t="shared" si="283"/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9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9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9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9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9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9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9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9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9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9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9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9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9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9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9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9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9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9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9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9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9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8.5" x14ac:dyDescent="0.4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8.5" x14ac:dyDescent="0.4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9" t="s">
        <v>8315</v>
      </c>
      <c r="R3650" t="s">
        <v>8316</v>
      </c>
      <c r="S3650" s="12">
        <f t="shared" ref="S3650:S3713" si="287">(((J3650/60)/60)/24)+DATE(1970,1,1)</f>
        <v>41887.292187500003</v>
      </c>
      <c r="T3650" s="12">
        <f t="shared" ref="T3650:T3713" si="288">(((I3650/60)/60)/24)+DATE(1970,1,1)</f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9" t="s">
        <v>8315</v>
      </c>
      <c r="R3651" t="s">
        <v>8316</v>
      </c>
      <c r="S3651" s="12">
        <f t="shared" si="287"/>
        <v>41780.712893518517</v>
      </c>
      <c r="T3651" s="12">
        <f t="shared" si="288"/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9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9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9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9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9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9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9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9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9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9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9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9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9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9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9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9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9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9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9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9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9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9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9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9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9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9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9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9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9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9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9" t="s">
        <v>8315</v>
      </c>
      <c r="R3714" t="s">
        <v>8316</v>
      </c>
      <c r="S3714" s="12">
        <f t="shared" ref="S3714:S3777" si="292">(((J3714/60)/60)/24)+DATE(1970,1,1)</f>
        <v>42134.172071759262</v>
      </c>
      <c r="T3714" s="12">
        <f t="shared" ref="T3714:T3777" si="293">(((I3714/60)/60)/24)+DATE(1970,1,1)</f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9" t="s">
        <v>8315</v>
      </c>
      <c r="R3715" t="s">
        <v>8316</v>
      </c>
      <c r="S3715" s="12">
        <f t="shared" si="292"/>
        <v>42505.738032407404</v>
      </c>
      <c r="T3715" s="12">
        <f t="shared" si="293"/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9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9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9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9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2.75" x14ac:dyDescent="0.4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9" t="s">
        <v>8315</v>
      </c>
      <c r="R3778" t="s">
        <v>8357</v>
      </c>
      <c r="S3778" s="12">
        <f t="shared" ref="S3778:S3841" si="297">(((J3778/60)/60)/24)+DATE(1970,1,1)</f>
        <v>41814.367800925924</v>
      </c>
      <c r="T3778" s="12">
        <f t="shared" ref="T3778:T3841" si="298">(((I3778/60)/60)/24)+DATE(1970,1,1)</f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9" t="s">
        <v>8315</v>
      </c>
      <c r="R3779" t="s">
        <v>8357</v>
      </c>
      <c r="S3779" s="12">
        <f t="shared" si="297"/>
        <v>41887.111354166671</v>
      </c>
      <c r="T3779" s="12">
        <f t="shared" si="298"/>
        <v>41909.166666666664</v>
      </c>
      <c r="U3779">
        <f t="shared" ref="U3779:U3842" si="299">YEAR(S3779)</f>
        <v>2014</v>
      </c>
    </row>
    <row r="3780" spans="1:21" ht="28.5" x14ac:dyDescent="0.4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8.5" x14ac:dyDescent="0.4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2.75" x14ac:dyDescent="0.4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2.75" x14ac:dyDescent="0.4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2.75" x14ac:dyDescent="0.4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9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9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9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9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9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9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9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9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9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9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9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9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9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9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9" t="s">
        <v>8315</v>
      </c>
      <c r="R3842" t="s">
        <v>8316</v>
      </c>
      <c r="S3842" s="12">
        <f t="shared" ref="S3842:S3905" si="302">(((J3842/60)/60)/24)+DATE(1970,1,1)</f>
        <v>42432.701724537037</v>
      </c>
      <c r="T3842" s="12">
        <f t="shared" ref="T3842:T3905" si="303">(((I3842/60)/60)/24)+DATE(1970,1,1)</f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9" t="s">
        <v>8315</v>
      </c>
      <c r="R3843" t="s">
        <v>8316</v>
      </c>
      <c r="S3843" s="12">
        <f t="shared" si="302"/>
        <v>41780.785729166666</v>
      </c>
      <c r="T3843" s="12">
        <f t="shared" si="303"/>
        <v>41840.785729166666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2.75" x14ac:dyDescent="0.4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7" x14ac:dyDescent="0.4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9" t="s">
        <v>8315</v>
      </c>
      <c r="R3906" t="s">
        <v>8316</v>
      </c>
      <c r="S3906" s="12">
        <f t="shared" ref="S3906:S3969" si="307">(((J3906/60)/60)/24)+DATE(1970,1,1)</f>
        <v>42095.229166666672</v>
      </c>
      <c r="T3906" s="12">
        <f t="shared" ref="T3906:T3969" si="308">(((I3906/60)/60)/24)+DATE(1970,1,1)</f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9" t="s">
        <v>8315</v>
      </c>
      <c r="R3907" t="s">
        <v>8316</v>
      </c>
      <c r="S3907" s="12">
        <f t="shared" si="307"/>
        <v>42124.623877314814</v>
      </c>
      <c r="T3907" s="12">
        <f t="shared" si="308"/>
        <v>42166.958333333328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9" t="s">
        <v>8315</v>
      </c>
      <c r="R3970" t="s">
        <v>8316</v>
      </c>
      <c r="S3970" s="12">
        <f t="shared" ref="S3970:S4033" si="312">(((J3970/60)/60)/24)+DATE(1970,1,1)</f>
        <v>42452.815659722226</v>
      </c>
      <c r="T3970" s="12">
        <f t="shared" ref="T3970:T4033" si="313">(((I3970/60)/60)/24)+DATE(1970,1,1)</f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9" t="s">
        <v>8315</v>
      </c>
      <c r="R3971" t="s">
        <v>8316</v>
      </c>
      <c r="S3971" s="12">
        <f t="shared" si="312"/>
        <v>42601.854699074072</v>
      </c>
      <c r="T3971" s="12">
        <f t="shared" si="313"/>
        <v>42611.163194444445</v>
      </c>
      <c r="U3971">
        <f t="shared" ref="U3971:U4034" si="314">YEAR(S3971)</f>
        <v>2016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9" t="s">
        <v>8315</v>
      </c>
      <c r="R4034" t="s">
        <v>8316</v>
      </c>
      <c r="S4034" s="12">
        <f t="shared" ref="S4034:S4097" si="317">(((J4034/60)/60)/24)+DATE(1970,1,1)</f>
        <v>42293.809212962966</v>
      </c>
      <c r="T4034" s="12">
        <f t="shared" ref="T4034:T4097" si="318">(((I4034/60)/60)/24)+DATE(1970,1,1)</f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9" t="s">
        <v>8315</v>
      </c>
      <c r="R4035" t="s">
        <v>8316</v>
      </c>
      <c r="S4035" s="12">
        <f t="shared" si="317"/>
        <v>42614.268796296295</v>
      </c>
      <c r="T4035" s="12">
        <f t="shared" si="318"/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9" t="s">
        <v>8315</v>
      </c>
      <c r="R4098" t="s">
        <v>8316</v>
      </c>
      <c r="S4098" s="12">
        <f t="shared" ref="S4098:S4115" si="322">(((J4098/60)/60)/24)+DATE(1970,1,1)</f>
        <v>42750.530312499999</v>
      </c>
      <c r="T4098" s="12">
        <f t="shared" ref="T4098:T4115" si="323">(((I4098/60)/60)/24)+DATE(1970,1,1)</f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9" t="s">
        <v>8315</v>
      </c>
      <c r="R4099" t="s">
        <v>8316</v>
      </c>
      <c r="S4099" s="12">
        <f t="shared" si="322"/>
        <v>42344.824502314819</v>
      </c>
      <c r="T4099" s="12">
        <f t="shared" si="323"/>
        <v>42400.996527777781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T4115" xr:uid="{00000000-0001-0000-0000-000000000000}">
    <sortState xmlns:xlrd2="http://schemas.microsoft.com/office/spreadsheetml/2017/richdata2" ref="A2:T4115">
      <sortCondition ref="A1:A4115"/>
    </sortState>
  </autoFilter>
  <conditionalFormatting sqref="F1:F1048576">
    <cfRule type="cellIs" dxfId="15" priority="4" operator="equal">
      <formula>"canceled"</formula>
    </cfRule>
    <cfRule type="cellIs" dxfId="14" priority="5" operator="equal">
      <formula>"failed"</formula>
    </cfRule>
    <cfRule type="cellIs" dxfId="13" priority="6" operator="equal">
      <formula>"successful"</formula>
    </cfRule>
    <cfRule type="cellIs" dxfId="12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6CEA8-B534-43BA-A936-A4FCCEB0F8C4}">
  <dimension ref="A1:E18"/>
  <sheetViews>
    <sheetView workbookViewId="0">
      <selection activeCell="C4" sqref="C4:E4"/>
      <pivotSelection pane="bottomRight" activeRow="3" activeCol="2" previousRow="3" previousCol="2" click="1" r:id="rId1">
        <pivotArea type="topRight" dataOnly="0" labelOnly="1" outline="0" fieldPosition="0"/>
      </pivotSelection>
    </sheetView>
  </sheetViews>
  <sheetFormatPr defaultRowHeight="14.25" x14ac:dyDescent="0.45"/>
  <cols>
    <col min="1" max="1" width="16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328125" bestFit="1" customWidth="1"/>
  </cols>
  <sheetData>
    <row r="1" spans="1:5" x14ac:dyDescent="0.45">
      <c r="A1" s="10" t="s">
        <v>8397</v>
      </c>
      <c r="B1" t="s">
        <v>8364</v>
      </c>
    </row>
    <row r="2" spans="1:5" x14ac:dyDescent="0.45">
      <c r="A2" s="10" t="s">
        <v>8358</v>
      </c>
      <c r="B2" t="s">
        <v>8315</v>
      </c>
    </row>
    <row r="4" spans="1:5" x14ac:dyDescent="0.45">
      <c r="A4" s="10" t="s">
        <v>8363</v>
      </c>
      <c r="B4" s="10" t="s">
        <v>8360</v>
      </c>
    </row>
    <row r="5" spans="1:5" x14ac:dyDescent="0.4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4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45">
      <c r="A7" s="14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45">
      <c r="A8" s="14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45">
      <c r="A9" s="14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45">
      <c r="A10" s="14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45">
      <c r="A11" s="14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45">
      <c r="A12" s="14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45">
      <c r="A13" s="14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45">
      <c r="A14" s="14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45">
      <c r="A15" s="14" t="s">
        <v>8371</v>
      </c>
      <c r="B15">
        <v>65</v>
      </c>
      <c r="C15">
        <v>50</v>
      </c>
      <c r="E15">
        <v>115</v>
      </c>
    </row>
    <row r="16" spans="1:5" x14ac:dyDescent="0.45">
      <c r="A16" s="14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45">
      <c r="A17" s="14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45">
      <c r="A18" s="14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2C4CB-3935-40EF-8B1A-9E035DFA6B4C}">
  <dimension ref="A1:H13"/>
  <sheetViews>
    <sheetView workbookViewId="0">
      <selection activeCell="E14" sqref="E14"/>
    </sheetView>
  </sheetViews>
  <sheetFormatPr defaultRowHeight="14.25" x14ac:dyDescent="0.45"/>
  <cols>
    <col min="1" max="1" width="13.3984375" bestFit="1" customWidth="1"/>
    <col min="2" max="2" width="18.1328125" bestFit="1" customWidth="1"/>
    <col min="3" max="3" width="14.265625" bestFit="1" customWidth="1"/>
    <col min="4" max="4" width="17" bestFit="1" customWidth="1"/>
    <col min="5" max="5" width="13.1328125" bestFit="1" customWidth="1"/>
    <col min="6" max="6" width="20.86328125" bestFit="1" customWidth="1"/>
    <col min="7" max="7" width="17" bestFit="1" customWidth="1"/>
    <col min="8" max="8" width="19.86328125" bestFit="1" customWidth="1"/>
  </cols>
  <sheetData>
    <row r="1" spans="1:8" x14ac:dyDescent="0.45">
      <c r="A1" s="15" t="s">
        <v>8381</v>
      </c>
      <c r="B1" s="15" t="s">
        <v>8398</v>
      </c>
      <c r="C1" s="15" t="s">
        <v>8399</v>
      </c>
      <c r="D1" s="15" t="s">
        <v>8400</v>
      </c>
      <c r="E1" s="15" t="s">
        <v>8401</v>
      </c>
      <c r="F1" s="15" t="s">
        <v>8402</v>
      </c>
      <c r="G1" s="15" t="s">
        <v>8403</v>
      </c>
      <c r="H1" s="15" t="s">
        <v>8404</v>
      </c>
    </row>
    <row r="2" spans="1:8" x14ac:dyDescent="0.45">
      <c r="A2" t="s">
        <v>8405</v>
      </c>
      <c r="B2">
        <f>COUNTIFS(Kickstarter!D:D,"&lt;1000",Kickstarter!$F:$F,"successful",Kickstarter!$R:$R,"plays")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SUM(B2+C2+D2)</f>
        <v>186</v>
      </c>
      <c r="F2" s="29">
        <f>B2/E2</f>
        <v>0.75806451612903225</v>
      </c>
      <c r="G2" s="29">
        <f>C2/E2</f>
        <v>0.24193548387096775</v>
      </c>
      <c r="H2" s="29">
        <f>D2/E2</f>
        <v>0</v>
      </c>
    </row>
    <row r="3" spans="1:8" x14ac:dyDescent="0.45">
      <c r="A3" t="s">
        <v>8406</v>
      </c>
      <c r="B3">
        <f>COUNTIFS(Kickstarter!$D:$D,"&gt;=1000",Kickstarter!$F:$F,"successful",Kickstarter!$R:$R,"plays",Kickstarter!$D:$D,"&lt;=4999")</f>
        <v>388</v>
      </c>
      <c r="C3">
        <f>COUNTIFS(Kickstarter!$D:$D,"&gt;=1000",Kickstarter!$F:$F,"failed",Kickstarter!$R:$R,"plays",Kickstarter!$D:$D,"&lt;=4999")</f>
        <v>146</v>
      </c>
      <c r="D3">
        <f>COUNTIFS(Kickstarter!$D:$D,"&gt;=5000",Kickstarter!$F:$F,"canceled",Kickstarter!$R:$R,"plays",Kickstarter!$D:$D,"&lt;=4999")</f>
        <v>0</v>
      </c>
      <c r="E3">
        <f t="shared" ref="E3:E13" si="0">SUM(B3+C3+D3)</f>
        <v>534</v>
      </c>
      <c r="F3" s="29">
        <f t="shared" ref="F3:F13" si="1">B3/E3</f>
        <v>0.72659176029962547</v>
      </c>
      <c r="G3" s="29">
        <f t="shared" ref="G3:G13" si="2">C3/E3</f>
        <v>0.27340823970037453</v>
      </c>
      <c r="H3" s="29">
        <f t="shared" ref="H3:H13" si="3">D3/E3</f>
        <v>0</v>
      </c>
    </row>
    <row r="4" spans="1:8" x14ac:dyDescent="0.45">
      <c r="A4" t="s">
        <v>8407</v>
      </c>
      <c r="B4">
        <f>COUNTIFS(Kickstarter!$D:$D,"&gt;=5000",Kickstarter!$F:$F,"successful",Kickstarter!R:R,"plays",Kickstarter!$D:$D,"&lt;=9999")</f>
        <v>93</v>
      </c>
      <c r="C4">
        <f>COUNTIFS(Kickstarter!$D:$D,"&gt;=5000",Kickstarter!$F:$F,"failed",Kickstarter!$R:$R,"plays",Kickstarter!$D:$D,"&lt;=9999")</f>
        <v>76</v>
      </c>
      <c r="D4">
        <f>COUNTIFS(Kickstarter!$D:$D,"&gt;=5000",Kickstarter!$F:$F,"canceled",Kickstarter!$R:$R,"plays",Kickstarter!$D:$D,"&lt;=9999")</f>
        <v>0</v>
      </c>
      <c r="E4">
        <f t="shared" si="0"/>
        <v>169</v>
      </c>
      <c r="F4" s="29">
        <f t="shared" si="1"/>
        <v>0.55029585798816572</v>
      </c>
      <c r="G4" s="29">
        <f t="shared" si="2"/>
        <v>0.44970414201183434</v>
      </c>
      <c r="H4" s="29">
        <f t="shared" si="3"/>
        <v>0</v>
      </c>
    </row>
    <row r="5" spans="1:8" x14ac:dyDescent="0.45">
      <c r="A5" t="s">
        <v>8408</v>
      </c>
      <c r="B5">
        <f>COUNTIFS(Kickstarter!$D:$D,"&gt;=10000",Kickstarter!$F:$F,"successful",Kickstarter!$R:$R,"plays",Kickstarter!$D:$D,"&lt;=14999")</f>
        <v>39</v>
      </c>
      <c r="C5">
        <f>COUNTIFS(Kickstarter!$D:$D,"&gt;=10000",Kickstarter!$F:$F,"failed",Kickstarter!$R:$R,"plays",Kickstarter!$D:$D,"&lt;=14999")</f>
        <v>33</v>
      </c>
      <c r="D5">
        <f>COUNTIFS(Kickstarter!$D:$D,"&gt;=10000",Kickstarter!$F:$F,"canceled",Kickstarter!$R:$R,"plays",Kickstarter!$D:$D,"&lt;=14999")</f>
        <v>0</v>
      </c>
      <c r="E5">
        <f t="shared" si="0"/>
        <v>72</v>
      </c>
      <c r="F5" s="29">
        <f t="shared" si="1"/>
        <v>0.54166666666666663</v>
      </c>
      <c r="G5" s="29">
        <f t="shared" si="2"/>
        <v>0.45833333333333331</v>
      </c>
      <c r="H5" s="29">
        <f t="shared" si="3"/>
        <v>0</v>
      </c>
    </row>
    <row r="6" spans="1:8" x14ac:dyDescent="0.45">
      <c r="A6" t="s">
        <v>8409</v>
      </c>
      <c r="B6">
        <f>COUNTIFS(Kickstarter!$D:$D,"&gt;=15000",Kickstarter!$F:$F,"successful",Kickstarter!$R:$R,"plays",Kickstarter!$D:$D,"&lt;=19999")</f>
        <v>12</v>
      </c>
      <c r="C6">
        <f>COUNTIFS(Kickstarter!$D:$D,"&gt;=15000",Kickstarter!$F:$F,"failed",Kickstarter!$R:$R,"plays",Kickstarter!$D:$D,"&lt;=19999")</f>
        <v>12</v>
      </c>
      <c r="D6">
        <f>COUNTIFS(Kickstarter!$D:$D,"&gt;=15000",Kickstarter!$F:$F,"canceled",Kickstarter!$R:$R,"plays",Kickstarter!$D:$D,"&lt;=19999")</f>
        <v>0</v>
      </c>
      <c r="E6">
        <f t="shared" si="0"/>
        <v>24</v>
      </c>
      <c r="F6" s="29">
        <f t="shared" si="1"/>
        <v>0.5</v>
      </c>
      <c r="G6" s="29">
        <f t="shared" si="2"/>
        <v>0.5</v>
      </c>
      <c r="H6" s="29">
        <f t="shared" si="3"/>
        <v>0</v>
      </c>
    </row>
    <row r="7" spans="1:8" x14ac:dyDescent="0.45">
      <c r="A7" t="s">
        <v>8410</v>
      </c>
      <c r="B7">
        <f>COUNTIFS(Kickstarter!$D:$D,"&gt;=20000",Kickstarter!$F:$F,"successful",Kickstarter!$R:$R,"plays",Kickstarter!$D:$D,"&lt;=24999")</f>
        <v>9</v>
      </c>
      <c r="C7">
        <f>COUNTIFS(Kickstarter!$D:$D,"&gt;=20000",Kickstarter!$F:$F,"failed",Kickstarter!$R:$R,"plays",Kickstarter!$D:$D,"&lt;=24999")</f>
        <v>11</v>
      </c>
      <c r="D7">
        <f>COUNTIFS(Kickstarter!$D:$D,"&gt;=20000",Kickstarter!$F:$F,"canceled",Kickstarter!$R:$R,"plays",Kickstarter!$D:$D,"&lt;=24999")</f>
        <v>0</v>
      </c>
      <c r="E7">
        <f t="shared" si="0"/>
        <v>20</v>
      </c>
      <c r="F7" s="29">
        <f t="shared" si="1"/>
        <v>0.45</v>
      </c>
      <c r="G7" s="29">
        <f t="shared" si="2"/>
        <v>0.55000000000000004</v>
      </c>
      <c r="H7" s="29">
        <f t="shared" si="3"/>
        <v>0</v>
      </c>
    </row>
    <row r="8" spans="1:8" x14ac:dyDescent="0.45">
      <c r="A8" t="s">
        <v>8411</v>
      </c>
      <c r="B8">
        <f>COUNTIFS(Kickstarter!$D:$D,"&gt;=25000",Kickstarter!$F:$F,"successful",Kickstarter!$R:$R,"plays",Kickstarter!$D:$D,"&lt;=29999")</f>
        <v>1</v>
      </c>
      <c r="C8">
        <f>COUNTIFS(Kickstarter!$D:$D,"&gt;=25000",Kickstarter!$F:$F,"failed",Kickstarter!$R:$R,"plays",Kickstarter!$D:$D,"&lt;=29999")</f>
        <v>4</v>
      </c>
      <c r="D8">
        <f>COUNTIFS(Kickstarter!$D:$D,"&gt;=25000",Kickstarter!$F:$F,"canceled",Kickstarter!$R:$R,"plays",Kickstarter!$D:$D,"&lt;=29999")</f>
        <v>0</v>
      </c>
      <c r="E8">
        <f t="shared" si="0"/>
        <v>5</v>
      </c>
      <c r="F8" s="29">
        <f t="shared" si="1"/>
        <v>0.2</v>
      </c>
      <c r="G8" s="29">
        <f t="shared" si="2"/>
        <v>0.8</v>
      </c>
      <c r="H8" s="29">
        <f t="shared" si="3"/>
        <v>0</v>
      </c>
    </row>
    <row r="9" spans="1:8" x14ac:dyDescent="0.45">
      <c r="A9" t="s">
        <v>8412</v>
      </c>
      <c r="B9">
        <f>COUNTIFS(Kickstarter!$D:$D,"&gt;=30000",Kickstarter!$F:$F,"successful",Kickstarter!$R:$R,"plays",Kickstarter!$D:$D,"&lt;=34999")</f>
        <v>3</v>
      </c>
      <c r="C9">
        <f>COUNTIFS(Kickstarter!$D:$D,"&gt;=30000",Kickstarter!$F:$F,"failed",Kickstarter!$R:$R,"plays",Kickstarter!$D:$D,"&lt;=34999")</f>
        <v>8</v>
      </c>
      <c r="D9">
        <f>COUNTIFS(Kickstarter!$D:$D,"&gt;=30000",Kickstarter!$F:$F,"canceled",Kickstarter!$R:$R,"plays",Kickstarter!$D:$D,"&lt;=34999")</f>
        <v>0</v>
      </c>
      <c r="E9">
        <f t="shared" si="0"/>
        <v>11</v>
      </c>
      <c r="F9" s="29">
        <f t="shared" si="1"/>
        <v>0.27272727272727271</v>
      </c>
      <c r="G9" s="29">
        <f t="shared" si="2"/>
        <v>0.72727272727272729</v>
      </c>
      <c r="H9" s="29">
        <f t="shared" si="3"/>
        <v>0</v>
      </c>
    </row>
    <row r="10" spans="1:8" x14ac:dyDescent="0.45">
      <c r="A10" t="s">
        <v>8413</v>
      </c>
      <c r="B10">
        <f>COUNTIFS(Kickstarter!$D:$D,"&gt;=35000",Kickstarter!$F:$F,"successful",Kickstarter!$R:$R,"plays",Kickstarter!$D:$D,"&lt;=39999")</f>
        <v>4</v>
      </c>
      <c r="C10">
        <f>COUNTIFS(Kickstarter!$D:$D,"&gt;=35000",Kickstarter!$F:$F,"failed",Kickstarter!$R:$R,"plays",Kickstarter!$D:$D,"&lt;=39999")</f>
        <v>2</v>
      </c>
      <c r="D10">
        <f>COUNTIFS(Kickstarter!$D:$D,"&gt;=35000",Kickstarter!$F:$F,"canceled",Kickstarter!$R:$R,"plays",Kickstarter!$D:$D,"&lt;=39999")</f>
        <v>0</v>
      </c>
      <c r="E10">
        <f t="shared" si="0"/>
        <v>6</v>
      </c>
      <c r="F10" s="29">
        <f t="shared" si="1"/>
        <v>0.66666666666666663</v>
      </c>
      <c r="G10" s="29">
        <f t="shared" si="2"/>
        <v>0.33333333333333331</v>
      </c>
      <c r="H10" s="29">
        <f t="shared" si="3"/>
        <v>0</v>
      </c>
    </row>
    <row r="11" spans="1:8" x14ac:dyDescent="0.45">
      <c r="A11" t="s">
        <v>8414</v>
      </c>
      <c r="B11">
        <f>COUNTIFS(Kickstarter!$D:$D,"&gt;=40000",Kickstarter!$F:$F,"successful",Kickstarter!$R:$R,"plays",Kickstarter!$D:$D,"&lt;=44999")</f>
        <v>2</v>
      </c>
      <c r="C11">
        <f>COUNTIFS(Kickstarter!$D:$D,"&gt;=40000",Kickstarter!$F:$F,"failed",Kickstarter!$R:$R,"plays",Kickstarter!$D:$D,"&lt;=44999")</f>
        <v>1</v>
      </c>
      <c r="D11">
        <f>COUNTIFS(Kickstarter!$D:$D,"&gt;=40000",Kickstarter!$F:$F,"canceled",Kickstarter!$R:$R,"plays",Kickstarter!$D:$D,"&lt;=44999")</f>
        <v>0</v>
      </c>
      <c r="E11">
        <f t="shared" si="0"/>
        <v>3</v>
      </c>
      <c r="F11" s="29">
        <f t="shared" si="1"/>
        <v>0.66666666666666663</v>
      </c>
      <c r="G11" s="29">
        <f t="shared" si="2"/>
        <v>0.33333333333333331</v>
      </c>
      <c r="H11" s="29">
        <f t="shared" si="3"/>
        <v>0</v>
      </c>
    </row>
    <row r="12" spans="1:8" x14ac:dyDescent="0.45">
      <c r="A12" t="s">
        <v>8415</v>
      </c>
      <c r="B12">
        <f>COUNTIFS(Kickstarter!D:D,"&gt;=45000",Kickstarter!$F:$F,"successful",Kickstarter!$R:$R,"plays",Kickstarter!$D:$D,"&lt;=49999")</f>
        <v>0</v>
      </c>
      <c r="C12">
        <f>COUNTIFS(Kickstarter!$D:$D,"&gt;=45000",Kickstarter!$F:$F,"failed",Kickstarter!$R:$R,"plays",Kickstarter!$D:$D,"&lt;=49999")</f>
        <v>1</v>
      </c>
      <c r="D12">
        <f>COUNTIFS(Kickstarter!$D:$D,"&gt;=45000",Kickstarter!$F:$F,"canceled",Kickstarter!$R:$R,"plays",Kickstarter!$D:$D,"&lt;=49999")</f>
        <v>0</v>
      </c>
      <c r="E12">
        <f t="shared" si="0"/>
        <v>1</v>
      </c>
      <c r="F12" s="29">
        <f t="shared" si="1"/>
        <v>0</v>
      </c>
      <c r="G12" s="29">
        <f t="shared" si="2"/>
        <v>1</v>
      </c>
      <c r="H12" s="29">
        <f t="shared" si="3"/>
        <v>0</v>
      </c>
    </row>
    <row r="13" spans="1:8" x14ac:dyDescent="0.45">
      <c r="A13" t="s">
        <v>8416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9">
        <f t="shared" si="1"/>
        <v>0.125</v>
      </c>
      <c r="G13" s="29">
        <f t="shared" si="2"/>
        <v>0.875</v>
      </c>
      <c r="H13" s="2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5DD67-A983-49FC-8777-54D363420BE4}">
  <dimension ref="A1:F14"/>
  <sheetViews>
    <sheetView workbookViewId="0">
      <selection activeCell="A13" sqref="A13"/>
    </sheetView>
  </sheetViews>
  <sheetFormatPr defaultRowHeight="14.25" x14ac:dyDescent="0.45"/>
  <cols>
    <col min="1" max="1" width="16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9" bestFit="1" customWidth="1"/>
    <col min="6" max="6" width="10.1328125" bestFit="1" customWidth="1"/>
    <col min="7" max="7" width="11.265625" bestFit="1" customWidth="1"/>
    <col min="8" max="8" width="9.1328125" bestFit="1" customWidth="1"/>
    <col min="9" max="9" width="9.86328125" bestFit="1" customWidth="1"/>
    <col min="10" max="10" width="6.73046875" bestFit="1" customWidth="1"/>
    <col min="11" max="11" width="10.1328125" bestFit="1" customWidth="1"/>
    <col min="12" max="12" width="9" bestFit="1" customWidth="1"/>
    <col min="13" max="13" width="10.59765625" bestFit="1" customWidth="1"/>
    <col min="14" max="14" width="11.1328125" bestFit="1" customWidth="1"/>
    <col min="15" max="15" width="14" bestFit="1" customWidth="1"/>
    <col min="16" max="16" width="7.86328125" bestFit="1" customWidth="1"/>
    <col min="17" max="17" width="5.265625" bestFit="1" customWidth="1"/>
    <col min="18" max="18" width="3.59765625" bestFit="1" customWidth="1"/>
    <col min="19" max="19" width="9" bestFit="1" customWidth="1"/>
    <col min="20" max="20" width="10" bestFit="1" customWidth="1"/>
    <col min="21" max="21" width="13" bestFit="1" customWidth="1"/>
    <col min="22" max="22" width="9" bestFit="1" customWidth="1"/>
    <col min="23" max="23" width="15.86328125" bestFit="1" customWidth="1"/>
    <col min="24" max="24" width="11" bestFit="1" customWidth="1"/>
    <col min="25" max="25" width="5.265625" bestFit="1" customWidth="1"/>
    <col min="26" max="26" width="9" bestFit="1" customWidth="1"/>
    <col min="27" max="27" width="13.86328125" bestFit="1" customWidth="1"/>
    <col min="28" max="28" width="11.59765625" bestFit="1" customWidth="1"/>
    <col min="29" max="29" width="5.265625" bestFit="1" customWidth="1"/>
    <col min="30" max="30" width="9" bestFit="1" customWidth="1"/>
    <col min="31" max="31" width="14.3984375" bestFit="1" customWidth="1"/>
    <col min="32" max="32" width="8.59765625" bestFit="1" customWidth="1"/>
    <col min="33" max="33" width="5.265625" bestFit="1" customWidth="1"/>
    <col min="34" max="34" width="3.59765625" bestFit="1" customWidth="1"/>
    <col min="35" max="35" width="9" bestFit="1" customWidth="1"/>
    <col min="36" max="36" width="11.265625" bestFit="1" customWidth="1"/>
    <col min="37" max="37" width="10.1328125" bestFit="1" customWidth="1"/>
  </cols>
  <sheetData>
    <row r="1" spans="1:6" x14ac:dyDescent="0.45">
      <c r="A1" s="10" t="s">
        <v>8222</v>
      </c>
      <c r="B1" t="s">
        <v>8364</v>
      </c>
    </row>
    <row r="3" spans="1:6" x14ac:dyDescent="0.45">
      <c r="A3" s="10" t="s">
        <v>8363</v>
      </c>
      <c r="B3" s="10" t="s">
        <v>8360</v>
      </c>
    </row>
    <row r="4" spans="1:6" x14ac:dyDescent="0.4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1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45">
      <c r="A6" s="11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45">
      <c r="A7" s="11" t="s">
        <v>8331</v>
      </c>
      <c r="C7">
        <v>140</v>
      </c>
      <c r="E7">
        <v>80</v>
      </c>
      <c r="F7">
        <v>220</v>
      </c>
    </row>
    <row r="8" spans="1:6" x14ac:dyDescent="0.45">
      <c r="A8" s="11" t="s">
        <v>8329</v>
      </c>
      <c r="B8">
        <v>24</v>
      </c>
      <c r="F8">
        <v>24</v>
      </c>
    </row>
    <row r="9" spans="1:6" x14ac:dyDescent="0.45">
      <c r="A9" s="11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45">
      <c r="A10" s="11" t="s">
        <v>8336</v>
      </c>
      <c r="C10">
        <v>117</v>
      </c>
      <c r="E10">
        <v>103</v>
      </c>
      <c r="F10">
        <v>220</v>
      </c>
    </row>
    <row r="11" spans="1:6" x14ac:dyDescent="0.45">
      <c r="A11" s="11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45">
      <c r="A12" s="11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45">
      <c r="A13" s="11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45">
      <c r="A14" s="11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8416F-D27E-491F-A044-6668570FE887}">
  <dimension ref="A1:F47"/>
  <sheetViews>
    <sheetView topLeftCell="A2" workbookViewId="0">
      <selection activeCell="M40" sqref="M40"/>
    </sheetView>
  </sheetViews>
  <sheetFormatPr defaultRowHeight="14.25" x14ac:dyDescent="0.45"/>
  <cols>
    <col min="1" max="1" width="16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9" bestFit="1" customWidth="1"/>
    <col min="6" max="6" width="10.1328125" bestFit="1" customWidth="1"/>
  </cols>
  <sheetData>
    <row r="1" spans="1:6" x14ac:dyDescent="0.45">
      <c r="A1" s="10" t="s">
        <v>8222</v>
      </c>
      <c r="B1" t="s">
        <v>8364</v>
      </c>
    </row>
    <row r="2" spans="1:6" x14ac:dyDescent="0.45">
      <c r="A2" s="10" t="s">
        <v>8358</v>
      </c>
      <c r="B2" t="s">
        <v>8364</v>
      </c>
    </row>
    <row r="4" spans="1:6" x14ac:dyDescent="0.45">
      <c r="A4" s="10" t="s">
        <v>8363</v>
      </c>
      <c r="B4" s="10" t="s">
        <v>8360</v>
      </c>
    </row>
    <row r="5" spans="1:6" x14ac:dyDescent="0.4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1" t="s">
        <v>8314</v>
      </c>
      <c r="C6">
        <v>100</v>
      </c>
      <c r="F6">
        <v>100</v>
      </c>
    </row>
    <row r="7" spans="1:6" x14ac:dyDescent="0.45">
      <c r="A7" s="11" t="s">
        <v>8342</v>
      </c>
      <c r="B7">
        <v>20</v>
      </c>
      <c r="F7">
        <v>20</v>
      </c>
    </row>
    <row r="8" spans="1:6" x14ac:dyDescent="0.45">
      <c r="A8" s="11" t="s">
        <v>8330</v>
      </c>
      <c r="B8">
        <v>24</v>
      </c>
      <c r="F8">
        <v>24</v>
      </c>
    </row>
    <row r="9" spans="1:6" x14ac:dyDescent="0.45">
      <c r="A9" s="11" t="s">
        <v>8356</v>
      </c>
      <c r="C9">
        <v>40</v>
      </c>
      <c r="F9">
        <v>40</v>
      </c>
    </row>
    <row r="10" spans="1:6" x14ac:dyDescent="0.45">
      <c r="A10" s="11" t="s">
        <v>8352</v>
      </c>
      <c r="E10">
        <v>40</v>
      </c>
      <c r="F10">
        <v>40</v>
      </c>
    </row>
    <row r="11" spans="1:6" x14ac:dyDescent="0.45">
      <c r="A11" s="11" t="s">
        <v>8313</v>
      </c>
      <c r="E11">
        <v>180</v>
      </c>
      <c r="F11">
        <v>180</v>
      </c>
    </row>
    <row r="12" spans="1:6" x14ac:dyDescent="0.45">
      <c r="A12" s="11" t="s">
        <v>8312</v>
      </c>
      <c r="C12">
        <v>80</v>
      </c>
      <c r="F12">
        <v>80</v>
      </c>
    </row>
    <row r="13" spans="1:6" x14ac:dyDescent="0.45">
      <c r="A13" s="11" t="s">
        <v>8328</v>
      </c>
      <c r="E13">
        <v>40</v>
      </c>
      <c r="F13">
        <v>40</v>
      </c>
    </row>
    <row r="14" spans="1:6" x14ac:dyDescent="0.45">
      <c r="A14" s="11" t="s">
        <v>8345</v>
      </c>
      <c r="C14">
        <v>40</v>
      </c>
      <c r="D14">
        <v>20</v>
      </c>
      <c r="F14">
        <v>60</v>
      </c>
    </row>
    <row r="15" spans="1:6" x14ac:dyDescent="0.45">
      <c r="A15" s="11" t="s">
        <v>8322</v>
      </c>
      <c r="C15">
        <v>40</v>
      </c>
      <c r="F15">
        <v>40</v>
      </c>
    </row>
    <row r="16" spans="1:6" x14ac:dyDescent="0.45">
      <c r="A16" s="11" t="s">
        <v>8335</v>
      </c>
      <c r="B16">
        <v>20</v>
      </c>
      <c r="C16">
        <v>120</v>
      </c>
      <c r="F16">
        <v>140</v>
      </c>
    </row>
    <row r="17" spans="1:6" x14ac:dyDescent="0.45">
      <c r="A17" s="11" t="s">
        <v>8346</v>
      </c>
      <c r="C17">
        <v>20</v>
      </c>
      <c r="F17">
        <v>20</v>
      </c>
    </row>
    <row r="18" spans="1:6" x14ac:dyDescent="0.45">
      <c r="A18" s="11" t="s">
        <v>8347</v>
      </c>
      <c r="E18">
        <v>140</v>
      </c>
      <c r="F18">
        <v>140</v>
      </c>
    </row>
    <row r="19" spans="1:6" x14ac:dyDescent="0.45">
      <c r="A19" s="11" t="s">
        <v>8327</v>
      </c>
      <c r="C19">
        <v>20</v>
      </c>
      <c r="E19">
        <v>140</v>
      </c>
      <c r="F19">
        <v>160</v>
      </c>
    </row>
    <row r="20" spans="1:6" x14ac:dyDescent="0.45">
      <c r="A20" s="11" t="s">
        <v>8326</v>
      </c>
      <c r="C20">
        <v>60</v>
      </c>
      <c r="F20">
        <v>60</v>
      </c>
    </row>
    <row r="21" spans="1:6" x14ac:dyDescent="0.45">
      <c r="A21" s="11" t="s">
        <v>8354</v>
      </c>
      <c r="C21">
        <v>11</v>
      </c>
      <c r="E21">
        <v>9</v>
      </c>
      <c r="F21">
        <v>20</v>
      </c>
    </row>
    <row r="22" spans="1:6" x14ac:dyDescent="0.45">
      <c r="A22" s="11" t="s">
        <v>8325</v>
      </c>
      <c r="E22">
        <v>20</v>
      </c>
      <c r="F22">
        <v>20</v>
      </c>
    </row>
    <row r="23" spans="1:6" x14ac:dyDescent="0.45">
      <c r="A23" s="11" t="s">
        <v>8333</v>
      </c>
      <c r="C23">
        <v>40</v>
      </c>
      <c r="F23">
        <v>40</v>
      </c>
    </row>
    <row r="24" spans="1:6" x14ac:dyDescent="0.45">
      <c r="A24" s="11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45">
      <c r="A25" s="11" t="s">
        <v>8341</v>
      </c>
      <c r="C25">
        <v>20</v>
      </c>
      <c r="F25">
        <v>20</v>
      </c>
    </row>
    <row r="26" spans="1:6" x14ac:dyDescent="0.45">
      <c r="A26" s="11" t="s">
        <v>8321</v>
      </c>
      <c r="E26">
        <v>60</v>
      </c>
      <c r="F26">
        <v>60</v>
      </c>
    </row>
    <row r="27" spans="1:6" x14ac:dyDescent="0.45">
      <c r="A27" s="11" t="s">
        <v>8348</v>
      </c>
      <c r="C27">
        <v>20</v>
      </c>
      <c r="F27">
        <v>20</v>
      </c>
    </row>
    <row r="28" spans="1:6" x14ac:dyDescent="0.45">
      <c r="A28" s="11" t="s">
        <v>8337</v>
      </c>
      <c r="C28">
        <v>57</v>
      </c>
      <c r="E28">
        <v>103</v>
      </c>
      <c r="F28">
        <v>160</v>
      </c>
    </row>
    <row r="29" spans="1:6" x14ac:dyDescent="0.45">
      <c r="A29" s="11" t="s">
        <v>8343</v>
      </c>
      <c r="C29">
        <v>20</v>
      </c>
      <c r="F29">
        <v>20</v>
      </c>
    </row>
    <row r="30" spans="1:6" x14ac:dyDescent="0.45">
      <c r="A30" s="11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45">
      <c r="A31" s="11" t="s">
        <v>8344</v>
      </c>
      <c r="E31">
        <v>40</v>
      </c>
      <c r="F31">
        <v>40</v>
      </c>
    </row>
    <row r="32" spans="1:6" x14ac:dyDescent="0.45">
      <c r="A32" s="11" t="s">
        <v>8340</v>
      </c>
      <c r="E32">
        <v>20</v>
      </c>
      <c r="F32">
        <v>20</v>
      </c>
    </row>
    <row r="33" spans="1:6" x14ac:dyDescent="0.45">
      <c r="A33" s="11" t="s">
        <v>8351</v>
      </c>
      <c r="C33">
        <v>20</v>
      </c>
      <c r="F33">
        <v>20</v>
      </c>
    </row>
    <row r="34" spans="1:6" x14ac:dyDescent="0.45">
      <c r="A34" s="11" t="s">
        <v>8324</v>
      </c>
      <c r="E34">
        <v>260</v>
      </c>
      <c r="F34">
        <v>260</v>
      </c>
    </row>
    <row r="35" spans="1:6" x14ac:dyDescent="0.45">
      <c r="A35" s="11" t="s">
        <v>8311</v>
      </c>
      <c r="B35">
        <v>40</v>
      </c>
      <c r="F35">
        <v>40</v>
      </c>
    </row>
    <row r="36" spans="1:6" x14ac:dyDescent="0.45">
      <c r="A36" s="11" t="s">
        <v>8310</v>
      </c>
      <c r="E36">
        <v>60</v>
      </c>
      <c r="F36">
        <v>60</v>
      </c>
    </row>
    <row r="37" spans="1:6" x14ac:dyDescent="0.45">
      <c r="A37" s="11" t="s">
        <v>8350</v>
      </c>
      <c r="D37">
        <v>6</v>
      </c>
      <c r="E37">
        <v>34</v>
      </c>
      <c r="F37">
        <v>40</v>
      </c>
    </row>
    <row r="38" spans="1:6" x14ac:dyDescent="0.45">
      <c r="A38" s="11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45">
      <c r="A39" s="11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45">
      <c r="A40" s="11" t="s">
        <v>8349</v>
      </c>
      <c r="E40">
        <v>80</v>
      </c>
      <c r="F40">
        <v>80</v>
      </c>
    </row>
    <row r="41" spans="1:6" x14ac:dyDescent="0.45">
      <c r="A41" s="11" t="s">
        <v>8309</v>
      </c>
      <c r="E41">
        <v>60</v>
      </c>
      <c r="F41">
        <v>60</v>
      </c>
    </row>
    <row r="42" spans="1:6" x14ac:dyDescent="0.45">
      <c r="A42" s="11" t="s">
        <v>8339</v>
      </c>
      <c r="B42">
        <v>10</v>
      </c>
      <c r="C42">
        <v>47</v>
      </c>
      <c r="F42">
        <v>57</v>
      </c>
    </row>
    <row r="43" spans="1:6" x14ac:dyDescent="0.45">
      <c r="A43" s="11" t="s">
        <v>8332</v>
      </c>
      <c r="C43">
        <v>100</v>
      </c>
      <c r="F43">
        <v>100</v>
      </c>
    </row>
    <row r="44" spans="1:6" x14ac:dyDescent="0.45">
      <c r="A44" s="11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45">
      <c r="A45" s="11" t="s">
        <v>8318</v>
      </c>
      <c r="B45">
        <v>100</v>
      </c>
      <c r="C45">
        <v>60</v>
      </c>
      <c r="F45">
        <v>160</v>
      </c>
    </row>
    <row r="46" spans="1:6" x14ac:dyDescent="0.45">
      <c r="A46" s="11" t="s">
        <v>8338</v>
      </c>
      <c r="B46">
        <v>20</v>
      </c>
      <c r="F46">
        <v>20</v>
      </c>
    </row>
    <row r="47" spans="1:6" x14ac:dyDescent="0.45">
      <c r="A47" s="11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CFD67-337B-4698-B752-102A491E3D97}">
  <dimension ref="A3:F17"/>
  <sheetViews>
    <sheetView workbookViewId="0">
      <selection activeCell="B4" sqref="B4"/>
    </sheetView>
  </sheetViews>
  <sheetFormatPr defaultRowHeight="14.25" x14ac:dyDescent="0.45"/>
  <cols>
    <col min="1" max="1" width="16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9" bestFit="1" customWidth="1"/>
    <col min="6" max="6" width="10.1328125" bestFit="1" customWidth="1"/>
  </cols>
  <sheetData>
    <row r="3" spans="1:6" x14ac:dyDescent="0.45">
      <c r="A3" s="10" t="s">
        <v>8363</v>
      </c>
      <c r="B3" s="10" t="s">
        <v>8360</v>
      </c>
    </row>
    <row r="4" spans="1:6" x14ac:dyDescent="0.4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4" t="s">
        <v>8373</v>
      </c>
      <c r="B5">
        <v>34</v>
      </c>
      <c r="C5">
        <v>149</v>
      </c>
      <c r="D5">
        <v>2</v>
      </c>
      <c r="E5">
        <v>182</v>
      </c>
      <c r="F5">
        <v>367</v>
      </c>
    </row>
    <row r="6" spans="1:6" x14ac:dyDescent="0.45">
      <c r="A6" s="14" t="s">
        <v>8374</v>
      </c>
      <c r="B6">
        <v>27</v>
      </c>
      <c r="C6">
        <v>106</v>
      </c>
      <c r="D6">
        <v>18</v>
      </c>
      <c r="E6">
        <v>202</v>
      </c>
      <c r="F6">
        <v>353</v>
      </c>
    </row>
    <row r="7" spans="1:6" x14ac:dyDescent="0.45">
      <c r="A7" s="14" t="s">
        <v>8375</v>
      </c>
      <c r="B7">
        <v>28</v>
      </c>
      <c r="C7">
        <v>108</v>
      </c>
      <c r="D7">
        <v>30</v>
      </c>
      <c r="E7">
        <v>180</v>
      </c>
      <c r="F7">
        <v>346</v>
      </c>
    </row>
    <row r="8" spans="1:6" x14ac:dyDescent="0.45">
      <c r="A8" s="14" t="s">
        <v>8376</v>
      </c>
      <c r="B8">
        <v>27</v>
      </c>
      <c r="C8">
        <v>102</v>
      </c>
      <c r="E8">
        <v>192</v>
      </c>
      <c r="F8">
        <v>321</v>
      </c>
    </row>
    <row r="9" spans="1:6" x14ac:dyDescent="0.45">
      <c r="A9" s="14" t="s">
        <v>8367</v>
      </c>
      <c r="B9">
        <v>26</v>
      </c>
      <c r="C9">
        <v>126</v>
      </c>
      <c r="E9">
        <v>234</v>
      </c>
      <c r="F9">
        <v>386</v>
      </c>
    </row>
    <row r="10" spans="1:6" x14ac:dyDescent="0.45">
      <c r="A10" s="14" t="s">
        <v>8377</v>
      </c>
      <c r="B10">
        <v>27</v>
      </c>
      <c r="C10">
        <v>147</v>
      </c>
      <c r="E10">
        <v>211</v>
      </c>
      <c r="F10">
        <v>385</v>
      </c>
    </row>
    <row r="11" spans="1:6" x14ac:dyDescent="0.45">
      <c r="A11" s="14" t="s">
        <v>8368</v>
      </c>
      <c r="B11">
        <v>43</v>
      </c>
      <c r="C11">
        <v>150</v>
      </c>
      <c r="E11">
        <v>194</v>
      </c>
      <c r="F11">
        <v>387</v>
      </c>
    </row>
    <row r="12" spans="1:6" x14ac:dyDescent="0.45">
      <c r="A12" s="14" t="s">
        <v>8369</v>
      </c>
      <c r="B12">
        <v>33</v>
      </c>
      <c r="C12">
        <v>134</v>
      </c>
      <c r="E12">
        <v>166</v>
      </c>
      <c r="F12">
        <v>333</v>
      </c>
    </row>
    <row r="13" spans="1:6" x14ac:dyDescent="0.45">
      <c r="A13" s="14" t="s">
        <v>8370</v>
      </c>
      <c r="B13">
        <v>24</v>
      </c>
      <c r="C13">
        <v>127</v>
      </c>
      <c r="E13">
        <v>147</v>
      </c>
      <c r="F13">
        <v>298</v>
      </c>
    </row>
    <row r="14" spans="1:6" x14ac:dyDescent="0.45">
      <c r="A14" s="14" t="s">
        <v>8371</v>
      </c>
      <c r="B14">
        <v>20</v>
      </c>
      <c r="C14">
        <v>149</v>
      </c>
      <c r="E14">
        <v>183</v>
      </c>
      <c r="F14">
        <v>352</v>
      </c>
    </row>
    <row r="15" spans="1:6" x14ac:dyDescent="0.45">
      <c r="A15" s="14" t="s">
        <v>8372</v>
      </c>
      <c r="B15">
        <v>37</v>
      </c>
      <c r="C15">
        <v>114</v>
      </c>
      <c r="E15">
        <v>183</v>
      </c>
      <c r="F15">
        <v>334</v>
      </c>
    </row>
    <row r="16" spans="1:6" x14ac:dyDescent="0.45">
      <c r="A16" s="14" t="s">
        <v>8378</v>
      </c>
      <c r="B16">
        <v>23</v>
      </c>
      <c r="C16">
        <v>118</v>
      </c>
      <c r="E16">
        <v>111</v>
      </c>
      <c r="F16">
        <v>252</v>
      </c>
    </row>
    <row r="17" spans="1:6" x14ac:dyDescent="0.45">
      <c r="A17" s="14" t="s">
        <v>8361</v>
      </c>
      <c r="B17">
        <v>349</v>
      </c>
      <c r="C17">
        <v>1530</v>
      </c>
      <c r="D17">
        <v>50</v>
      </c>
      <c r="E17">
        <v>2185</v>
      </c>
      <c r="F1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01807-ACA5-445E-9F10-33C6614E64A3}">
  <dimension ref="A1:D6"/>
  <sheetViews>
    <sheetView workbookViewId="0">
      <selection activeCell="F4" sqref="F4"/>
    </sheetView>
  </sheetViews>
  <sheetFormatPr defaultRowHeight="14.25" x14ac:dyDescent="0.45"/>
  <cols>
    <col min="1" max="1" width="26.265625" bestFit="1" customWidth="1"/>
    <col min="2" max="2" width="66.73046875" customWidth="1"/>
  </cols>
  <sheetData>
    <row r="1" spans="1:4" x14ac:dyDescent="0.45">
      <c r="A1" s="15" t="s">
        <v>8379</v>
      </c>
      <c r="B1" s="15" t="s">
        <v>8380</v>
      </c>
      <c r="C1" s="15" t="s">
        <v>8381</v>
      </c>
      <c r="D1" s="15" t="s">
        <v>8382</v>
      </c>
    </row>
    <row r="2" spans="1:4" ht="28.5" x14ac:dyDescent="0.4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28.5" x14ac:dyDescent="0.4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28.5" x14ac:dyDescent="0.4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28.5" x14ac:dyDescent="0.4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28.5" x14ac:dyDescent="0.4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4BDE4-4EC9-470E-8306-D850D7B9D745}">
  <dimension ref="A1:T413"/>
  <sheetViews>
    <sheetView zoomScaleNormal="100" workbookViewId="0">
      <selection activeCell="D2" sqref="D2"/>
    </sheetView>
  </sheetViews>
  <sheetFormatPr defaultRowHeight="14.25" x14ac:dyDescent="0.45"/>
  <cols>
    <col min="2" max="2" width="23" customWidth="1"/>
    <col min="3" max="3" width="30.73046875" customWidth="1"/>
    <col min="4" max="4" width="11.86328125" bestFit="1" customWidth="1"/>
    <col min="5" max="5" width="16" customWidth="1"/>
    <col min="10" max="10" width="10.73046875" bestFit="1" customWidth="1"/>
    <col min="11" max="11" width="8.59765625" bestFit="1" customWidth="1"/>
    <col min="12" max="12" width="12.59765625" bestFit="1" customWidth="1"/>
    <col min="14" max="14" width="22.1328125" bestFit="1" customWidth="1"/>
    <col min="15" max="15" width="16.3984375" bestFit="1" customWidth="1"/>
    <col min="16" max="16" width="15.3984375" bestFit="1" customWidth="1"/>
    <col min="17" max="17" width="13.86328125" bestFit="1" customWidth="1"/>
    <col min="18" max="18" width="10.8632812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22" t="s">
        <v>0</v>
      </c>
      <c r="B1" s="23" t="s">
        <v>1</v>
      </c>
      <c r="C1" s="23" t="s">
        <v>4110</v>
      </c>
      <c r="D1" s="24" t="s">
        <v>8216</v>
      </c>
      <c r="E1" s="25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2" t="s">
        <v>8306</v>
      </c>
      <c r="P1" s="22" t="s">
        <v>8307</v>
      </c>
      <c r="Q1" s="26" t="s">
        <v>8358</v>
      </c>
      <c r="R1" s="22" t="s">
        <v>8359</v>
      </c>
      <c r="S1" s="22" t="s">
        <v>8365</v>
      </c>
      <c r="T1" s="27" t="s">
        <v>8366</v>
      </c>
    </row>
    <row r="2" spans="1:20" ht="57" x14ac:dyDescent="0.45">
      <c r="A2" s="16">
        <v>521</v>
      </c>
      <c r="B2" s="17" t="s">
        <v>522</v>
      </c>
      <c r="C2" s="17" t="s">
        <v>4631</v>
      </c>
      <c r="D2" s="18">
        <v>5000</v>
      </c>
      <c r="E2" s="19">
        <v>5232</v>
      </c>
      <c r="F2" s="16" t="s">
        <v>8218</v>
      </c>
      <c r="G2" s="16" t="s">
        <v>8223</v>
      </c>
      <c r="H2" s="16" t="s">
        <v>8245</v>
      </c>
      <c r="I2" s="16">
        <v>1477976340</v>
      </c>
      <c r="J2" s="16">
        <v>1475460819</v>
      </c>
      <c r="K2" s="16" t="b">
        <v>0</v>
      </c>
      <c r="L2" s="16">
        <v>56</v>
      </c>
      <c r="M2" s="16" t="b">
        <v>1</v>
      </c>
      <c r="N2" s="16" t="s">
        <v>8269</v>
      </c>
      <c r="O2" s="16">
        <v>105</v>
      </c>
      <c r="P2" s="16">
        <v>93.43</v>
      </c>
      <c r="Q2" s="20" t="s">
        <v>8315</v>
      </c>
      <c r="R2" s="16" t="s">
        <v>8316</v>
      </c>
      <c r="S2" s="21">
        <v>42646.092812499999</v>
      </c>
      <c r="T2" s="21">
        <v>42675.207638888889</v>
      </c>
    </row>
    <row r="3" spans="1:20" ht="57" x14ac:dyDescent="0.45">
      <c r="A3" s="16">
        <v>522</v>
      </c>
      <c r="B3" s="17" t="s">
        <v>523</v>
      </c>
      <c r="C3" s="17" t="s">
        <v>4632</v>
      </c>
      <c r="D3" s="18">
        <v>3000</v>
      </c>
      <c r="E3" s="19">
        <v>3440</v>
      </c>
      <c r="F3" s="16" t="s">
        <v>8218</v>
      </c>
      <c r="G3" s="16" t="s">
        <v>8223</v>
      </c>
      <c r="H3" s="16" t="s">
        <v>8245</v>
      </c>
      <c r="I3" s="16">
        <v>1458518325</v>
      </c>
      <c r="J3" s="16">
        <v>1456793925</v>
      </c>
      <c r="K3" s="16" t="b">
        <v>0</v>
      </c>
      <c r="L3" s="16">
        <v>31</v>
      </c>
      <c r="M3" s="16" t="b">
        <v>1</v>
      </c>
      <c r="N3" s="16" t="s">
        <v>8269</v>
      </c>
      <c r="O3" s="16">
        <v>115</v>
      </c>
      <c r="P3" s="16">
        <v>110.97</v>
      </c>
      <c r="Q3" s="20" t="s">
        <v>8315</v>
      </c>
      <c r="R3" s="16" t="s">
        <v>8316</v>
      </c>
      <c r="S3" s="21">
        <v>42430.040798611109</v>
      </c>
      <c r="T3" s="21">
        <v>42449.999131944445</v>
      </c>
    </row>
    <row r="4" spans="1:20" ht="57" x14ac:dyDescent="0.45">
      <c r="A4" s="16">
        <v>523</v>
      </c>
      <c r="B4" s="17" t="s">
        <v>524</v>
      </c>
      <c r="C4" s="17" t="s">
        <v>4633</v>
      </c>
      <c r="D4" s="18">
        <v>5000</v>
      </c>
      <c r="E4" s="19">
        <v>6030</v>
      </c>
      <c r="F4" s="16" t="s">
        <v>8218</v>
      </c>
      <c r="G4" s="16" t="s">
        <v>8223</v>
      </c>
      <c r="H4" s="16" t="s">
        <v>8245</v>
      </c>
      <c r="I4" s="16">
        <v>1442805076</v>
      </c>
      <c r="J4" s="16">
        <v>1440213076</v>
      </c>
      <c r="K4" s="16" t="b">
        <v>0</v>
      </c>
      <c r="L4" s="16">
        <v>84</v>
      </c>
      <c r="M4" s="16" t="b">
        <v>1</v>
      </c>
      <c r="N4" s="16" t="s">
        <v>8269</v>
      </c>
      <c r="O4" s="16">
        <v>121</v>
      </c>
      <c r="P4" s="16">
        <v>71.790000000000006</v>
      </c>
      <c r="Q4" s="20" t="s">
        <v>8315</v>
      </c>
      <c r="R4" s="16" t="s">
        <v>8316</v>
      </c>
      <c r="S4" s="21">
        <v>42238.13282407407</v>
      </c>
      <c r="T4" s="21">
        <v>42268.13282407407</v>
      </c>
    </row>
    <row r="5" spans="1:20" ht="57" x14ac:dyDescent="0.45">
      <c r="A5" s="16">
        <v>525</v>
      </c>
      <c r="B5" s="17" t="s">
        <v>526</v>
      </c>
      <c r="C5" s="17" t="s">
        <v>4635</v>
      </c>
      <c r="D5" s="18">
        <v>12000</v>
      </c>
      <c r="E5" s="19">
        <v>12000</v>
      </c>
      <c r="F5" s="16" t="s">
        <v>8218</v>
      </c>
      <c r="G5" s="16" t="s">
        <v>8223</v>
      </c>
      <c r="H5" s="16" t="s">
        <v>8245</v>
      </c>
      <c r="I5" s="16">
        <v>1410601041</v>
      </c>
      <c r="J5" s="16">
        <v>1406713041</v>
      </c>
      <c r="K5" s="16" t="b">
        <v>0</v>
      </c>
      <c r="L5" s="16">
        <v>12</v>
      </c>
      <c r="M5" s="16" t="b">
        <v>1</v>
      </c>
      <c r="N5" s="16" t="s">
        <v>8269</v>
      </c>
      <c r="O5" s="16">
        <v>100</v>
      </c>
      <c r="P5" s="16">
        <v>1000</v>
      </c>
      <c r="Q5" s="20" t="s">
        <v>8315</v>
      </c>
      <c r="R5" s="16" t="s">
        <v>8316</v>
      </c>
      <c r="S5" s="21">
        <v>41850.400937500002</v>
      </c>
      <c r="T5" s="21">
        <v>41895.400937500002</v>
      </c>
    </row>
    <row r="6" spans="1:20" ht="71.25" x14ac:dyDescent="0.45">
      <c r="A6" s="16">
        <v>527</v>
      </c>
      <c r="B6" s="17" t="s">
        <v>528</v>
      </c>
      <c r="C6" s="17" t="s">
        <v>4637</v>
      </c>
      <c r="D6" s="18">
        <v>10000</v>
      </c>
      <c r="E6" s="19">
        <v>10085</v>
      </c>
      <c r="F6" s="16" t="s">
        <v>8218</v>
      </c>
      <c r="G6" s="16" t="s">
        <v>8223</v>
      </c>
      <c r="H6" s="16" t="s">
        <v>8245</v>
      </c>
      <c r="I6" s="16">
        <v>1487347500</v>
      </c>
      <c r="J6" s="16">
        <v>1484715366</v>
      </c>
      <c r="K6" s="16" t="b">
        <v>0</v>
      </c>
      <c r="L6" s="16">
        <v>158</v>
      </c>
      <c r="M6" s="16" t="b">
        <v>1</v>
      </c>
      <c r="N6" s="16" t="s">
        <v>8269</v>
      </c>
      <c r="O6" s="16">
        <v>101</v>
      </c>
      <c r="P6" s="16">
        <v>63.83</v>
      </c>
      <c r="Q6" s="20" t="s">
        <v>8315</v>
      </c>
      <c r="R6" s="16" t="s">
        <v>8316</v>
      </c>
      <c r="S6" s="21">
        <v>42753.205625000002</v>
      </c>
      <c r="T6" s="21">
        <v>42783.670138888891</v>
      </c>
    </row>
    <row r="7" spans="1:20" ht="28.5" x14ac:dyDescent="0.45">
      <c r="A7" s="16">
        <v>528</v>
      </c>
      <c r="B7" s="17" t="s">
        <v>529</v>
      </c>
      <c r="C7" s="17" t="s">
        <v>4638</v>
      </c>
      <c r="D7" s="18">
        <v>1150</v>
      </c>
      <c r="E7" s="19">
        <v>1330</v>
      </c>
      <c r="F7" s="16" t="s">
        <v>8218</v>
      </c>
      <c r="G7" s="16" t="s">
        <v>8223</v>
      </c>
      <c r="H7" s="16" t="s">
        <v>8245</v>
      </c>
      <c r="I7" s="16">
        <v>1434921600</v>
      </c>
      <c r="J7" s="16">
        <v>1433109907</v>
      </c>
      <c r="K7" s="16" t="b">
        <v>0</v>
      </c>
      <c r="L7" s="16">
        <v>30</v>
      </c>
      <c r="M7" s="16" t="b">
        <v>1</v>
      </c>
      <c r="N7" s="16" t="s">
        <v>8269</v>
      </c>
      <c r="O7" s="16">
        <v>116</v>
      </c>
      <c r="P7" s="16">
        <v>44.33</v>
      </c>
      <c r="Q7" s="20" t="s">
        <v>8315</v>
      </c>
      <c r="R7" s="16" t="s">
        <v>8316</v>
      </c>
      <c r="S7" s="21">
        <v>42155.920219907406</v>
      </c>
      <c r="T7" s="21">
        <v>42176.888888888891</v>
      </c>
    </row>
    <row r="8" spans="1:20" ht="57" x14ac:dyDescent="0.45">
      <c r="A8" s="16">
        <v>530</v>
      </c>
      <c r="B8" s="17" t="s">
        <v>531</v>
      </c>
      <c r="C8" s="17" t="s">
        <v>4640</v>
      </c>
      <c r="D8" s="18">
        <v>3405</v>
      </c>
      <c r="E8" s="19">
        <v>3670</v>
      </c>
      <c r="F8" s="16" t="s">
        <v>8218</v>
      </c>
      <c r="G8" s="16" t="s">
        <v>8223</v>
      </c>
      <c r="H8" s="16" t="s">
        <v>8245</v>
      </c>
      <c r="I8" s="16">
        <v>1435111200</v>
      </c>
      <c r="J8" s="16">
        <v>1433254268</v>
      </c>
      <c r="K8" s="16" t="b">
        <v>0</v>
      </c>
      <c r="L8" s="16">
        <v>29</v>
      </c>
      <c r="M8" s="16" t="b">
        <v>1</v>
      </c>
      <c r="N8" s="16" t="s">
        <v>8269</v>
      </c>
      <c r="O8" s="16">
        <v>108</v>
      </c>
      <c r="P8" s="16">
        <v>126.55</v>
      </c>
      <c r="Q8" s="20" t="s">
        <v>8315</v>
      </c>
      <c r="R8" s="16" t="s">
        <v>8316</v>
      </c>
      <c r="S8" s="21">
        <v>42157.591064814813</v>
      </c>
      <c r="T8" s="21">
        <v>42179.083333333328</v>
      </c>
    </row>
    <row r="9" spans="1:20" ht="57" x14ac:dyDescent="0.45">
      <c r="A9" s="16">
        <v>531</v>
      </c>
      <c r="B9" s="17" t="s">
        <v>532</v>
      </c>
      <c r="C9" s="17" t="s">
        <v>4641</v>
      </c>
      <c r="D9" s="18">
        <v>4000</v>
      </c>
      <c r="E9" s="19">
        <v>4000</v>
      </c>
      <c r="F9" s="16" t="s">
        <v>8218</v>
      </c>
      <c r="G9" s="16" t="s">
        <v>8223</v>
      </c>
      <c r="H9" s="16" t="s">
        <v>8245</v>
      </c>
      <c r="I9" s="16">
        <v>1481957940</v>
      </c>
      <c r="J9" s="16">
        <v>1478050429</v>
      </c>
      <c r="K9" s="16" t="b">
        <v>0</v>
      </c>
      <c r="L9" s="16">
        <v>31</v>
      </c>
      <c r="M9" s="16" t="b">
        <v>1</v>
      </c>
      <c r="N9" s="16" t="s">
        <v>8269</v>
      </c>
      <c r="O9" s="16">
        <v>100</v>
      </c>
      <c r="P9" s="16">
        <v>129.03</v>
      </c>
      <c r="Q9" s="20" t="s">
        <v>8315</v>
      </c>
      <c r="R9" s="16" t="s">
        <v>8316</v>
      </c>
      <c r="S9" s="21">
        <v>42676.065150462964</v>
      </c>
      <c r="T9" s="21">
        <v>42721.290972222225</v>
      </c>
    </row>
    <row r="10" spans="1:20" ht="57" x14ac:dyDescent="0.45">
      <c r="A10" s="16">
        <v>532</v>
      </c>
      <c r="B10" s="17" t="s">
        <v>533</v>
      </c>
      <c r="C10" s="17" t="s">
        <v>4642</v>
      </c>
      <c r="D10" s="18">
        <v>10000</v>
      </c>
      <c r="E10" s="19">
        <v>12325</v>
      </c>
      <c r="F10" s="16" t="s">
        <v>8218</v>
      </c>
      <c r="G10" s="16" t="s">
        <v>8223</v>
      </c>
      <c r="H10" s="16" t="s">
        <v>8245</v>
      </c>
      <c r="I10" s="16">
        <v>1463098208</v>
      </c>
      <c r="J10" s="16">
        <v>1460506208</v>
      </c>
      <c r="K10" s="16" t="b">
        <v>0</v>
      </c>
      <c r="L10" s="16">
        <v>173</v>
      </c>
      <c r="M10" s="16" t="b">
        <v>1</v>
      </c>
      <c r="N10" s="16" t="s">
        <v>8269</v>
      </c>
      <c r="O10" s="16">
        <v>123</v>
      </c>
      <c r="P10" s="16">
        <v>71.239999999999995</v>
      </c>
      <c r="Q10" s="20" t="s">
        <v>8315</v>
      </c>
      <c r="R10" s="16" t="s">
        <v>8316</v>
      </c>
      <c r="S10" s="21">
        <v>42473.007037037038</v>
      </c>
      <c r="T10" s="21">
        <v>42503.007037037038</v>
      </c>
    </row>
    <row r="11" spans="1:20" ht="57" x14ac:dyDescent="0.45">
      <c r="A11" s="16">
        <v>537</v>
      </c>
      <c r="B11" s="17" t="s">
        <v>538</v>
      </c>
      <c r="C11" s="17" t="s">
        <v>4647</v>
      </c>
      <c r="D11" s="18">
        <v>2000</v>
      </c>
      <c r="E11" s="19">
        <v>2410</v>
      </c>
      <c r="F11" s="16" t="s">
        <v>8218</v>
      </c>
      <c r="G11" s="16" t="s">
        <v>8223</v>
      </c>
      <c r="H11" s="16" t="s">
        <v>8245</v>
      </c>
      <c r="I11" s="16">
        <v>1446665191</v>
      </c>
      <c r="J11" s="16">
        <v>1444069591</v>
      </c>
      <c r="K11" s="16" t="b">
        <v>0</v>
      </c>
      <c r="L11" s="16">
        <v>59</v>
      </c>
      <c r="M11" s="16" t="b">
        <v>1</v>
      </c>
      <c r="N11" s="16" t="s">
        <v>8269</v>
      </c>
      <c r="O11" s="16">
        <v>121</v>
      </c>
      <c r="P11" s="16">
        <v>40.85</v>
      </c>
      <c r="Q11" s="20" t="s">
        <v>8315</v>
      </c>
      <c r="R11" s="16" t="s">
        <v>8316</v>
      </c>
      <c r="S11" s="21">
        <v>42282.768414351856</v>
      </c>
      <c r="T11" s="21">
        <v>42312.810081018513</v>
      </c>
    </row>
    <row r="12" spans="1:20" ht="57" x14ac:dyDescent="0.45">
      <c r="A12" s="16">
        <v>538</v>
      </c>
      <c r="B12" s="17" t="s">
        <v>539</v>
      </c>
      <c r="C12" s="17" t="s">
        <v>4648</v>
      </c>
      <c r="D12" s="18">
        <v>5000</v>
      </c>
      <c r="E12" s="19">
        <v>15121</v>
      </c>
      <c r="F12" s="16" t="s">
        <v>8218</v>
      </c>
      <c r="G12" s="16" t="s">
        <v>8223</v>
      </c>
      <c r="H12" s="16" t="s">
        <v>8245</v>
      </c>
      <c r="I12" s="16">
        <v>1463166263</v>
      </c>
      <c r="J12" s="16">
        <v>1460574263</v>
      </c>
      <c r="K12" s="16" t="b">
        <v>0</v>
      </c>
      <c r="L12" s="16">
        <v>60</v>
      </c>
      <c r="M12" s="16" t="b">
        <v>1</v>
      </c>
      <c r="N12" s="16" t="s">
        <v>8269</v>
      </c>
      <c r="O12" s="16">
        <v>302</v>
      </c>
      <c r="P12" s="16">
        <v>252.02</v>
      </c>
      <c r="Q12" s="20" t="s">
        <v>8315</v>
      </c>
      <c r="R12" s="16" t="s">
        <v>8316</v>
      </c>
      <c r="S12" s="21">
        <v>42473.794710648144</v>
      </c>
      <c r="T12" s="21">
        <v>42503.794710648144</v>
      </c>
    </row>
    <row r="13" spans="1:20" ht="57" x14ac:dyDescent="0.45">
      <c r="A13" s="16">
        <v>1284</v>
      </c>
      <c r="B13" s="17" t="s">
        <v>1285</v>
      </c>
      <c r="C13" s="17" t="s">
        <v>5394</v>
      </c>
      <c r="D13" s="18">
        <v>2000</v>
      </c>
      <c r="E13" s="19">
        <v>2020</v>
      </c>
      <c r="F13" s="16" t="s">
        <v>8218</v>
      </c>
      <c r="G13" s="16" t="s">
        <v>8223</v>
      </c>
      <c r="H13" s="16" t="s">
        <v>8245</v>
      </c>
      <c r="I13" s="16">
        <v>1483203540</v>
      </c>
      <c r="J13" s="16">
        <v>1481175482</v>
      </c>
      <c r="K13" s="16" t="b">
        <v>0</v>
      </c>
      <c r="L13" s="16">
        <v>31</v>
      </c>
      <c r="M13" s="16" t="b">
        <v>1</v>
      </c>
      <c r="N13" s="16" t="s">
        <v>8269</v>
      </c>
      <c r="O13" s="16">
        <v>101</v>
      </c>
      <c r="P13" s="16">
        <v>65.16</v>
      </c>
      <c r="Q13" s="20" t="s">
        <v>8315</v>
      </c>
      <c r="R13" s="16" t="s">
        <v>8316</v>
      </c>
      <c r="S13" s="21">
        <v>42712.23474537037</v>
      </c>
      <c r="T13" s="21">
        <v>42735.707638888889</v>
      </c>
    </row>
    <row r="14" spans="1:20" ht="57" x14ac:dyDescent="0.45">
      <c r="A14" s="16">
        <v>1288</v>
      </c>
      <c r="B14" s="17" t="s">
        <v>1289</v>
      </c>
      <c r="C14" s="17" t="s">
        <v>5398</v>
      </c>
      <c r="D14" s="18">
        <v>4000</v>
      </c>
      <c r="E14" s="19">
        <v>4018</v>
      </c>
      <c r="F14" s="16" t="s">
        <v>8218</v>
      </c>
      <c r="G14" s="16" t="s">
        <v>8223</v>
      </c>
      <c r="H14" s="16" t="s">
        <v>8245</v>
      </c>
      <c r="I14" s="16">
        <v>1470801600</v>
      </c>
      <c r="J14" s="16">
        <v>1468122163</v>
      </c>
      <c r="K14" s="16" t="b">
        <v>0</v>
      </c>
      <c r="L14" s="16">
        <v>61</v>
      </c>
      <c r="M14" s="16" t="b">
        <v>1</v>
      </c>
      <c r="N14" s="16" t="s">
        <v>8269</v>
      </c>
      <c r="O14" s="16">
        <v>100</v>
      </c>
      <c r="P14" s="16">
        <v>65.87</v>
      </c>
      <c r="Q14" s="20" t="s">
        <v>8315</v>
      </c>
      <c r="R14" s="16" t="s">
        <v>8316</v>
      </c>
      <c r="S14" s="21">
        <v>42561.154664351852</v>
      </c>
      <c r="T14" s="21">
        <v>42592.166666666672</v>
      </c>
    </row>
    <row r="15" spans="1:20" ht="42.75" x14ac:dyDescent="0.45">
      <c r="A15" s="16">
        <v>1289</v>
      </c>
      <c r="B15" s="17" t="s">
        <v>1290</v>
      </c>
      <c r="C15" s="17" t="s">
        <v>5399</v>
      </c>
      <c r="D15" s="18">
        <v>1500</v>
      </c>
      <c r="E15" s="19">
        <v>1876</v>
      </c>
      <c r="F15" s="16" t="s">
        <v>8218</v>
      </c>
      <c r="G15" s="16" t="s">
        <v>8223</v>
      </c>
      <c r="H15" s="16" t="s">
        <v>8245</v>
      </c>
      <c r="I15" s="16">
        <v>1483499645</v>
      </c>
      <c r="J15" s="16">
        <v>1480907645</v>
      </c>
      <c r="K15" s="16" t="b">
        <v>0</v>
      </c>
      <c r="L15" s="16">
        <v>52</v>
      </c>
      <c r="M15" s="16" t="b">
        <v>1</v>
      </c>
      <c r="N15" s="16" t="s">
        <v>8269</v>
      </c>
      <c r="O15" s="16">
        <v>125</v>
      </c>
      <c r="P15" s="16">
        <v>36.08</v>
      </c>
      <c r="Q15" s="20" t="s">
        <v>8315</v>
      </c>
      <c r="R15" s="16" t="s">
        <v>8316</v>
      </c>
      <c r="S15" s="21">
        <v>42709.134780092587</v>
      </c>
      <c r="T15" s="21">
        <v>42739.134780092587</v>
      </c>
    </row>
    <row r="16" spans="1:20" ht="28.5" x14ac:dyDescent="0.45">
      <c r="A16" s="16">
        <v>1290</v>
      </c>
      <c r="B16" s="17" t="s">
        <v>1291</v>
      </c>
      <c r="C16" s="17" t="s">
        <v>5400</v>
      </c>
      <c r="D16" s="18">
        <v>3500</v>
      </c>
      <c r="E16" s="19">
        <v>3800</v>
      </c>
      <c r="F16" s="16" t="s">
        <v>8218</v>
      </c>
      <c r="G16" s="16" t="s">
        <v>8223</v>
      </c>
      <c r="H16" s="16" t="s">
        <v>8245</v>
      </c>
      <c r="I16" s="16">
        <v>1429772340</v>
      </c>
      <c r="J16" s="16">
        <v>1427121931</v>
      </c>
      <c r="K16" s="16" t="b">
        <v>0</v>
      </c>
      <c r="L16" s="16">
        <v>86</v>
      </c>
      <c r="M16" s="16" t="b">
        <v>1</v>
      </c>
      <c r="N16" s="16" t="s">
        <v>8269</v>
      </c>
      <c r="O16" s="16">
        <v>109</v>
      </c>
      <c r="P16" s="16">
        <v>44.19</v>
      </c>
      <c r="Q16" s="20" t="s">
        <v>8315</v>
      </c>
      <c r="R16" s="16" t="s">
        <v>8316</v>
      </c>
      <c r="S16" s="21">
        <v>42086.614942129629</v>
      </c>
      <c r="T16" s="21">
        <v>42117.290972222225</v>
      </c>
    </row>
    <row r="17" spans="1:20" ht="57" x14ac:dyDescent="0.45">
      <c r="A17" s="16">
        <v>1291</v>
      </c>
      <c r="B17" s="17" t="s">
        <v>1292</v>
      </c>
      <c r="C17" s="17" t="s">
        <v>5401</v>
      </c>
      <c r="D17" s="18">
        <v>3000</v>
      </c>
      <c r="E17" s="19">
        <v>4371</v>
      </c>
      <c r="F17" s="16" t="s">
        <v>8218</v>
      </c>
      <c r="G17" s="16" t="s">
        <v>8223</v>
      </c>
      <c r="H17" s="16" t="s">
        <v>8245</v>
      </c>
      <c r="I17" s="16">
        <v>1428390000</v>
      </c>
      <c r="J17" s="16">
        <v>1425224391</v>
      </c>
      <c r="K17" s="16" t="b">
        <v>0</v>
      </c>
      <c r="L17" s="16">
        <v>42</v>
      </c>
      <c r="M17" s="16" t="b">
        <v>1</v>
      </c>
      <c r="N17" s="16" t="s">
        <v>8269</v>
      </c>
      <c r="O17" s="16">
        <v>146</v>
      </c>
      <c r="P17" s="16">
        <v>104.07</v>
      </c>
      <c r="Q17" s="20" t="s">
        <v>8315</v>
      </c>
      <c r="R17" s="16" t="s">
        <v>8316</v>
      </c>
      <c r="S17" s="21">
        <v>42064.652673611112</v>
      </c>
      <c r="T17" s="21">
        <v>42101.291666666672</v>
      </c>
    </row>
    <row r="18" spans="1:20" ht="57" x14ac:dyDescent="0.45">
      <c r="A18" s="16">
        <v>1293</v>
      </c>
      <c r="B18" s="17" t="s">
        <v>1294</v>
      </c>
      <c r="C18" s="17" t="s">
        <v>5403</v>
      </c>
      <c r="D18" s="18">
        <v>15000</v>
      </c>
      <c r="E18" s="19">
        <v>15335</v>
      </c>
      <c r="F18" s="16" t="s">
        <v>8218</v>
      </c>
      <c r="G18" s="16" t="s">
        <v>8223</v>
      </c>
      <c r="H18" s="16" t="s">
        <v>8245</v>
      </c>
      <c r="I18" s="16">
        <v>1447523371</v>
      </c>
      <c r="J18" s="16">
        <v>1444927771</v>
      </c>
      <c r="K18" s="16" t="b">
        <v>0</v>
      </c>
      <c r="L18" s="16">
        <v>120</v>
      </c>
      <c r="M18" s="16" t="b">
        <v>1</v>
      </c>
      <c r="N18" s="16" t="s">
        <v>8269</v>
      </c>
      <c r="O18" s="16">
        <v>102</v>
      </c>
      <c r="P18" s="16">
        <v>127.79</v>
      </c>
      <c r="Q18" s="20" t="s">
        <v>8315</v>
      </c>
      <c r="R18" s="16" t="s">
        <v>8316</v>
      </c>
      <c r="S18" s="21">
        <v>42292.701053240744</v>
      </c>
      <c r="T18" s="21">
        <v>42322.742719907401</v>
      </c>
    </row>
    <row r="19" spans="1:20" ht="57" x14ac:dyDescent="0.45">
      <c r="A19" s="16">
        <v>1297</v>
      </c>
      <c r="B19" s="17" t="s">
        <v>1298</v>
      </c>
      <c r="C19" s="17" t="s">
        <v>5407</v>
      </c>
      <c r="D19" s="18">
        <v>20000</v>
      </c>
      <c r="E19" s="19">
        <v>21905</v>
      </c>
      <c r="F19" s="16" t="s">
        <v>8218</v>
      </c>
      <c r="G19" s="16" t="s">
        <v>8223</v>
      </c>
      <c r="H19" s="16" t="s">
        <v>8245</v>
      </c>
      <c r="I19" s="16">
        <v>1462125358</v>
      </c>
      <c r="J19" s="16">
        <v>1459533358</v>
      </c>
      <c r="K19" s="16" t="b">
        <v>0</v>
      </c>
      <c r="L19" s="16">
        <v>238</v>
      </c>
      <c r="M19" s="16" t="b">
        <v>1</v>
      </c>
      <c r="N19" s="16" t="s">
        <v>8269</v>
      </c>
      <c r="O19" s="16">
        <v>110</v>
      </c>
      <c r="P19" s="16">
        <v>92.04</v>
      </c>
      <c r="Q19" s="20" t="s">
        <v>8315</v>
      </c>
      <c r="R19" s="16" t="s">
        <v>8316</v>
      </c>
      <c r="S19" s="21">
        <v>42461.747199074074</v>
      </c>
      <c r="T19" s="21">
        <v>42491.747199074074</v>
      </c>
    </row>
    <row r="20" spans="1:20" ht="57" x14ac:dyDescent="0.45">
      <c r="A20" s="16">
        <v>1299</v>
      </c>
      <c r="B20" s="17" t="s">
        <v>1300</v>
      </c>
      <c r="C20" s="17" t="s">
        <v>5409</v>
      </c>
      <c r="D20" s="18">
        <v>3500</v>
      </c>
      <c r="E20" s="19">
        <v>4340</v>
      </c>
      <c r="F20" s="16" t="s">
        <v>8218</v>
      </c>
      <c r="G20" s="16" t="s">
        <v>8223</v>
      </c>
      <c r="H20" s="16" t="s">
        <v>8245</v>
      </c>
      <c r="I20" s="16">
        <v>1436902359</v>
      </c>
      <c r="J20" s="16">
        <v>1434310359</v>
      </c>
      <c r="K20" s="16" t="b">
        <v>0</v>
      </c>
      <c r="L20" s="16">
        <v>32</v>
      </c>
      <c r="M20" s="16" t="b">
        <v>1</v>
      </c>
      <c r="N20" s="16" t="s">
        <v>8269</v>
      </c>
      <c r="O20" s="16">
        <v>124</v>
      </c>
      <c r="P20" s="16">
        <v>135.63</v>
      </c>
      <c r="Q20" s="20" t="s">
        <v>8315</v>
      </c>
      <c r="R20" s="16" t="s">
        <v>8316</v>
      </c>
      <c r="S20" s="21">
        <v>42169.814340277779</v>
      </c>
      <c r="T20" s="21">
        <v>42199.814340277779</v>
      </c>
    </row>
    <row r="21" spans="1:20" ht="57" x14ac:dyDescent="0.45">
      <c r="A21" s="16">
        <v>1300</v>
      </c>
      <c r="B21" s="17" t="s">
        <v>1301</v>
      </c>
      <c r="C21" s="17" t="s">
        <v>5410</v>
      </c>
      <c r="D21" s="18">
        <v>3000</v>
      </c>
      <c r="E21" s="19">
        <v>4050</v>
      </c>
      <c r="F21" s="16" t="s">
        <v>8218</v>
      </c>
      <c r="G21" s="16" t="s">
        <v>8223</v>
      </c>
      <c r="H21" s="16" t="s">
        <v>8245</v>
      </c>
      <c r="I21" s="16">
        <v>1464807420</v>
      </c>
      <c r="J21" s="16">
        <v>1461427938</v>
      </c>
      <c r="K21" s="16" t="b">
        <v>0</v>
      </c>
      <c r="L21" s="16">
        <v>24</v>
      </c>
      <c r="M21" s="16" t="b">
        <v>1</v>
      </c>
      <c r="N21" s="16" t="s">
        <v>8269</v>
      </c>
      <c r="O21" s="16">
        <v>135</v>
      </c>
      <c r="P21" s="16">
        <v>168.75</v>
      </c>
      <c r="Q21" s="20" t="s">
        <v>8315</v>
      </c>
      <c r="R21" s="16" t="s">
        <v>8316</v>
      </c>
      <c r="S21" s="21">
        <v>42483.675208333334</v>
      </c>
      <c r="T21" s="21">
        <v>42522.789583333331</v>
      </c>
    </row>
    <row r="22" spans="1:20" ht="57" x14ac:dyDescent="0.45">
      <c r="A22" s="16">
        <v>1301</v>
      </c>
      <c r="B22" s="17" t="s">
        <v>1302</v>
      </c>
      <c r="C22" s="17" t="s">
        <v>5411</v>
      </c>
      <c r="D22" s="18">
        <v>2000</v>
      </c>
      <c r="E22" s="19">
        <v>2055</v>
      </c>
      <c r="F22" s="16" t="s">
        <v>8218</v>
      </c>
      <c r="G22" s="16" t="s">
        <v>8223</v>
      </c>
      <c r="H22" s="16" t="s">
        <v>8245</v>
      </c>
      <c r="I22" s="16">
        <v>1437447600</v>
      </c>
      <c r="J22" s="16">
        <v>1436551178</v>
      </c>
      <c r="K22" s="16" t="b">
        <v>0</v>
      </c>
      <c r="L22" s="16">
        <v>29</v>
      </c>
      <c r="M22" s="16" t="b">
        <v>1</v>
      </c>
      <c r="N22" s="16" t="s">
        <v>8269</v>
      </c>
      <c r="O22" s="16">
        <v>103</v>
      </c>
      <c r="P22" s="16">
        <v>70.86</v>
      </c>
      <c r="Q22" s="20" t="s">
        <v>8315</v>
      </c>
      <c r="R22" s="16" t="s">
        <v>8316</v>
      </c>
      <c r="S22" s="21">
        <v>42195.749745370369</v>
      </c>
      <c r="T22" s="21">
        <v>42206.125</v>
      </c>
    </row>
    <row r="23" spans="1:20" ht="42.75" x14ac:dyDescent="0.45">
      <c r="A23" s="16">
        <v>1302</v>
      </c>
      <c r="B23" s="17" t="s">
        <v>1303</v>
      </c>
      <c r="C23" s="17" t="s">
        <v>5412</v>
      </c>
      <c r="D23" s="18">
        <v>2500</v>
      </c>
      <c r="E23" s="19">
        <v>2500</v>
      </c>
      <c r="F23" s="16" t="s">
        <v>8218</v>
      </c>
      <c r="G23" s="16" t="s">
        <v>8223</v>
      </c>
      <c r="H23" s="16" t="s">
        <v>8245</v>
      </c>
      <c r="I23" s="16">
        <v>1480559011</v>
      </c>
      <c r="J23" s="16">
        <v>1477963411</v>
      </c>
      <c r="K23" s="16" t="b">
        <v>0</v>
      </c>
      <c r="L23" s="16">
        <v>50</v>
      </c>
      <c r="M23" s="16" t="b">
        <v>1</v>
      </c>
      <c r="N23" s="16" t="s">
        <v>8269</v>
      </c>
      <c r="O23" s="16">
        <v>100</v>
      </c>
      <c r="P23" s="16">
        <v>50</v>
      </c>
      <c r="Q23" s="20" t="s">
        <v>8315</v>
      </c>
      <c r="R23" s="16" t="s">
        <v>8316</v>
      </c>
      <c r="S23" s="21">
        <v>42675.057997685188</v>
      </c>
      <c r="T23" s="21">
        <v>42705.099664351852</v>
      </c>
    </row>
    <row r="24" spans="1:20" ht="42.75" x14ac:dyDescent="0.45">
      <c r="A24" s="16">
        <v>2781</v>
      </c>
      <c r="B24" s="17" t="s">
        <v>2781</v>
      </c>
      <c r="C24" s="17" t="s">
        <v>6891</v>
      </c>
      <c r="D24" s="18">
        <v>1250</v>
      </c>
      <c r="E24" s="19">
        <v>1316</v>
      </c>
      <c r="F24" s="16" t="s">
        <v>8218</v>
      </c>
      <c r="G24" s="16" t="s">
        <v>8223</v>
      </c>
      <c r="H24" s="16" t="s">
        <v>8245</v>
      </c>
      <c r="I24" s="16">
        <v>1423724400</v>
      </c>
      <c r="J24" s="16">
        <v>1421274954</v>
      </c>
      <c r="K24" s="16" t="b">
        <v>0</v>
      </c>
      <c r="L24" s="16">
        <v>28</v>
      </c>
      <c r="M24" s="16" t="b">
        <v>1</v>
      </c>
      <c r="N24" s="16" t="s">
        <v>8269</v>
      </c>
      <c r="O24" s="16">
        <v>105</v>
      </c>
      <c r="P24" s="16">
        <v>47</v>
      </c>
      <c r="Q24" s="20" t="s">
        <v>8315</v>
      </c>
      <c r="R24" s="16" t="s">
        <v>8316</v>
      </c>
      <c r="S24" s="21">
        <v>42018.94159722222</v>
      </c>
      <c r="T24" s="21">
        <v>42047.291666666672</v>
      </c>
    </row>
    <row r="25" spans="1:20" ht="42.75" x14ac:dyDescent="0.45">
      <c r="A25" s="16">
        <v>2782</v>
      </c>
      <c r="B25" s="17" t="s">
        <v>2782</v>
      </c>
      <c r="C25" s="17" t="s">
        <v>6892</v>
      </c>
      <c r="D25" s="18">
        <v>1000</v>
      </c>
      <c r="E25" s="19">
        <v>1200</v>
      </c>
      <c r="F25" s="16" t="s">
        <v>8218</v>
      </c>
      <c r="G25" s="16" t="s">
        <v>8223</v>
      </c>
      <c r="H25" s="16" t="s">
        <v>8245</v>
      </c>
      <c r="I25" s="16">
        <v>1424149140</v>
      </c>
      <c r="J25" s="16">
        <v>1421964718</v>
      </c>
      <c r="K25" s="16" t="b">
        <v>0</v>
      </c>
      <c r="L25" s="16">
        <v>18</v>
      </c>
      <c r="M25" s="16" t="b">
        <v>1</v>
      </c>
      <c r="N25" s="16" t="s">
        <v>8269</v>
      </c>
      <c r="O25" s="16">
        <v>120</v>
      </c>
      <c r="P25" s="16">
        <v>66.67</v>
      </c>
      <c r="Q25" s="20" t="s">
        <v>8315</v>
      </c>
      <c r="R25" s="16" t="s">
        <v>8316</v>
      </c>
      <c r="S25" s="21">
        <v>42026.924976851849</v>
      </c>
      <c r="T25" s="21">
        <v>42052.207638888889</v>
      </c>
    </row>
    <row r="26" spans="1:20" ht="57" x14ac:dyDescent="0.45">
      <c r="A26" s="16">
        <v>2784</v>
      </c>
      <c r="B26" s="17" t="s">
        <v>2784</v>
      </c>
      <c r="C26" s="17" t="s">
        <v>6894</v>
      </c>
      <c r="D26" s="18">
        <v>6000</v>
      </c>
      <c r="E26" s="19">
        <v>7140</v>
      </c>
      <c r="F26" s="16" t="s">
        <v>8218</v>
      </c>
      <c r="G26" s="16" t="s">
        <v>8223</v>
      </c>
      <c r="H26" s="16" t="s">
        <v>8245</v>
      </c>
      <c r="I26" s="16">
        <v>1414608843</v>
      </c>
      <c r="J26" s="16">
        <v>1412794443</v>
      </c>
      <c r="K26" s="16" t="b">
        <v>0</v>
      </c>
      <c r="L26" s="16">
        <v>108</v>
      </c>
      <c r="M26" s="16" t="b">
        <v>1</v>
      </c>
      <c r="N26" s="16" t="s">
        <v>8269</v>
      </c>
      <c r="O26" s="16">
        <v>119</v>
      </c>
      <c r="P26" s="16">
        <v>66.11</v>
      </c>
      <c r="Q26" s="20" t="s">
        <v>8315</v>
      </c>
      <c r="R26" s="16" t="s">
        <v>8316</v>
      </c>
      <c r="S26" s="21">
        <v>41920.787534722222</v>
      </c>
      <c r="T26" s="21">
        <v>41941.787534722222</v>
      </c>
    </row>
    <row r="27" spans="1:20" ht="42.75" x14ac:dyDescent="0.45">
      <c r="A27" s="16">
        <v>2785</v>
      </c>
      <c r="B27" s="17" t="s">
        <v>2785</v>
      </c>
      <c r="C27" s="17" t="s">
        <v>6895</v>
      </c>
      <c r="D27" s="18">
        <v>5000</v>
      </c>
      <c r="E27" s="19">
        <v>5234</v>
      </c>
      <c r="F27" s="16" t="s">
        <v>8218</v>
      </c>
      <c r="G27" s="16" t="s">
        <v>8223</v>
      </c>
      <c r="H27" s="16" t="s">
        <v>8245</v>
      </c>
      <c r="I27" s="16">
        <v>1470430800</v>
      </c>
      <c r="J27" s="16">
        <v>1467865967</v>
      </c>
      <c r="K27" s="16" t="b">
        <v>0</v>
      </c>
      <c r="L27" s="16">
        <v>142</v>
      </c>
      <c r="M27" s="16" t="b">
        <v>1</v>
      </c>
      <c r="N27" s="16" t="s">
        <v>8269</v>
      </c>
      <c r="O27" s="16">
        <v>105</v>
      </c>
      <c r="P27" s="16">
        <v>36.86</v>
      </c>
      <c r="Q27" s="20" t="s">
        <v>8315</v>
      </c>
      <c r="R27" s="16" t="s">
        <v>8316</v>
      </c>
      <c r="S27" s="21">
        <v>42558.189432870371</v>
      </c>
      <c r="T27" s="21">
        <v>42587.875</v>
      </c>
    </row>
    <row r="28" spans="1:20" ht="57" x14ac:dyDescent="0.45">
      <c r="A28" s="16">
        <v>2787</v>
      </c>
      <c r="B28" s="17" t="s">
        <v>2787</v>
      </c>
      <c r="C28" s="17" t="s">
        <v>6897</v>
      </c>
      <c r="D28" s="18">
        <v>1000</v>
      </c>
      <c r="E28" s="19">
        <v>1197</v>
      </c>
      <c r="F28" s="16" t="s">
        <v>8218</v>
      </c>
      <c r="G28" s="16" t="s">
        <v>8223</v>
      </c>
      <c r="H28" s="16" t="s">
        <v>8245</v>
      </c>
      <c r="I28" s="16">
        <v>1405658752</v>
      </c>
      <c r="J28" s="16">
        <v>1403066752</v>
      </c>
      <c r="K28" s="16" t="b">
        <v>0</v>
      </c>
      <c r="L28" s="16">
        <v>38</v>
      </c>
      <c r="M28" s="16" t="b">
        <v>1</v>
      </c>
      <c r="N28" s="16" t="s">
        <v>8269</v>
      </c>
      <c r="O28" s="16">
        <v>120</v>
      </c>
      <c r="P28" s="16">
        <v>31.5</v>
      </c>
      <c r="Q28" s="20" t="s">
        <v>8315</v>
      </c>
      <c r="R28" s="16" t="s">
        <v>8316</v>
      </c>
      <c r="S28" s="21">
        <v>41808.198518518519</v>
      </c>
      <c r="T28" s="21">
        <v>41838.198518518519</v>
      </c>
    </row>
    <row r="29" spans="1:20" ht="42.75" x14ac:dyDescent="0.45">
      <c r="A29" s="16">
        <v>2788</v>
      </c>
      <c r="B29" s="17" t="s">
        <v>2788</v>
      </c>
      <c r="C29" s="17" t="s">
        <v>6898</v>
      </c>
      <c r="D29" s="18">
        <v>2000</v>
      </c>
      <c r="E29" s="19">
        <v>2050</v>
      </c>
      <c r="F29" s="16" t="s">
        <v>8218</v>
      </c>
      <c r="G29" s="16" t="s">
        <v>8223</v>
      </c>
      <c r="H29" s="16" t="s">
        <v>8245</v>
      </c>
      <c r="I29" s="16">
        <v>1469811043</v>
      </c>
      <c r="J29" s="16">
        <v>1467219043</v>
      </c>
      <c r="K29" s="16" t="b">
        <v>0</v>
      </c>
      <c r="L29" s="16">
        <v>20</v>
      </c>
      <c r="M29" s="16" t="b">
        <v>1</v>
      </c>
      <c r="N29" s="16" t="s">
        <v>8269</v>
      </c>
      <c r="O29" s="16">
        <v>103</v>
      </c>
      <c r="P29" s="16">
        <v>102.5</v>
      </c>
      <c r="Q29" s="20" t="s">
        <v>8315</v>
      </c>
      <c r="R29" s="16" t="s">
        <v>8316</v>
      </c>
      <c r="S29" s="21">
        <v>42550.701886574068</v>
      </c>
      <c r="T29" s="21">
        <v>42580.701886574068</v>
      </c>
    </row>
    <row r="30" spans="1:20" ht="28.5" x14ac:dyDescent="0.45">
      <c r="A30" s="16">
        <v>2789</v>
      </c>
      <c r="B30" s="17" t="s">
        <v>2789</v>
      </c>
      <c r="C30" s="17" t="s">
        <v>6899</v>
      </c>
      <c r="D30" s="18">
        <v>3000</v>
      </c>
      <c r="E30" s="19">
        <v>3035</v>
      </c>
      <c r="F30" s="16" t="s">
        <v>8218</v>
      </c>
      <c r="G30" s="16" t="s">
        <v>8223</v>
      </c>
      <c r="H30" s="16" t="s">
        <v>8245</v>
      </c>
      <c r="I30" s="16">
        <v>1426132800</v>
      </c>
      <c r="J30" s="16">
        <v>1424477934</v>
      </c>
      <c r="K30" s="16" t="b">
        <v>0</v>
      </c>
      <c r="L30" s="16">
        <v>24</v>
      </c>
      <c r="M30" s="16" t="b">
        <v>1</v>
      </c>
      <c r="N30" s="16" t="s">
        <v>8269</v>
      </c>
      <c r="O30" s="16">
        <v>101</v>
      </c>
      <c r="P30" s="16">
        <v>126.46</v>
      </c>
      <c r="Q30" s="20" t="s">
        <v>8315</v>
      </c>
      <c r="R30" s="16" t="s">
        <v>8316</v>
      </c>
      <c r="S30" s="21">
        <v>42056.013124999998</v>
      </c>
      <c r="T30" s="21">
        <v>42075.166666666672</v>
      </c>
    </row>
    <row r="31" spans="1:20" ht="57" x14ac:dyDescent="0.45">
      <c r="A31" s="16">
        <v>2790</v>
      </c>
      <c r="B31" s="17" t="s">
        <v>2790</v>
      </c>
      <c r="C31" s="17" t="s">
        <v>6900</v>
      </c>
      <c r="D31" s="18">
        <v>3000</v>
      </c>
      <c r="E31" s="19">
        <v>3160</v>
      </c>
      <c r="F31" s="16" t="s">
        <v>8218</v>
      </c>
      <c r="G31" s="16" t="s">
        <v>8223</v>
      </c>
      <c r="H31" s="16" t="s">
        <v>8245</v>
      </c>
      <c r="I31" s="16">
        <v>1423693903</v>
      </c>
      <c r="J31" s="16">
        <v>1421101903</v>
      </c>
      <c r="K31" s="16" t="b">
        <v>0</v>
      </c>
      <c r="L31" s="16">
        <v>66</v>
      </c>
      <c r="M31" s="16" t="b">
        <v>1</v>
      </c>
      <c r="N31" s="16" t="s">
        <v>8269</v>
      </c>
      <c r="O31" s="16">
        <v>105</v>
      </c>
      <c r="P31" s="16">
        <v>47.88</v>
      </c>
      <c r="Q31" s="20" t="s">
        <v>8315</v>
      </c>
      <c r="R31" s="16" t="s">
        <v>8316</v>
      </c>
      <c r="S31" s="21">
        <v>42016.938692129625</v>
      </c>
      <c r="T31" s="21">
        <v>42046.938692129625</v>
      </c>
    </row>
    <row r="32" spans="1:20" ht="71.25" x14ac:dyDescent="0.45">
      <c r="A32" s="16">
        <v>2791</v>
      </c>
      <c r="B32" s="17" t="s">
        <v>2791</v>
      </c>
      <c r="C32" s="17" t="s">
        <v>6901</v>
      </c>
      <c r="D32" s="18">
        <v>2000</v>
      </c>
      <c r="E32" s="19">
        <v>2050</v>
      </c>
      <c r="F32" s="16" t="s">
        <v>8218</v>
      </c>
      <c r="G32" s="16" t="s">
        <v>8223</v>
      </c>
      <c r="H32" s="16" t="s">
        <v>8245</v>
      </c>
      <c r="I32" s="16">
        <v>1473393600</v>
      </c>
      <c r="J32" s="16">
        <v>1470778559</v>
      </c>
      <c r="K32" s="16" t="b">
        <v>0</v>
      </c>
      <c r="L32" s="16">
        <v>28</v>
      </c>
      <c r="M32" s="16" t="b">
        <v>1</v>
      </c>
      <c r="N32" s="16" t="s">
        <v>8269</v>
      </c>
      <c r="O32" s="16">
        <v>103</v>
      </c>
      <c r="P32" s="16">
        <v>73.209999999999994</v>
      </c>
      <c r="Q32" s="20" t="s">
        <v>8315</v>
      </c>
      <c r="R32" s="16" t="s">
        <v>8316</v>
      </c>
      <c r="S32" s="21">
        <v>42591.899988425925</v>
      </c>
      <c r="T32" s="21">
        <v>42622.166666666672</v>
      </c>
    </row>
    <row r="33" spans="1:20" ht="57" x14ac:dyDescent="0.45">
      <c r="A33" s="16">
        <v>2792</v>
      </c>
      <c r="B33" s="17" t="s">
        <v>2792</v>
      </c>
      <c r="C33" s="17" t="s">
        <v>6902</v>
      </c>
      <c r="D33" s="18">
        <v>2000</v>
      </c>
      <c r="E33" s="19">
        <v>2152</v>
      </c>
      <c r="F33" s="16" t="s">
        <v>8218</v>
      </c>
      <c r="G33" s="16" t="s">
        <v>8223</v>
      </c>
      <c r="H33" s="16" t="s">
        <v>8245</v>
      </c>
      <c r="I33" s="16">
        <v>1439357559</v>
      </c>
      <c r="J33" s="16">
        <v>1435469559</v>
      </c>
      <c r="K33" s="16" t="b">
        <v>0</v>
      </c>
      <c r="L33" s="16">
        <v>24</v>
      </c>
      <c r="M33" s="16" t="b">
        <v>1</v>
      </c>
      <c r="N33" s="16" t="s">
        <v>8269</v>
      </c>
      <c r="O33" s="16">
        <v>108</v>
      </c>
      <c r="P33" s="16">
        <v>89.67</v>
      </c>
      <c r="Q33" s="20" t="s">
        <v>8315</v>
      </c>
      <c r="R33" s="16" t="s">
        <v>8316</v>
      </c>
      <c r="S33" s="21">
        <v>42183.231006944443</v>
      </c>
      <c r="T33" s="21">
        <v>42228.231006944443</v>
      </c>
    </row>
    <row r="34" spans="1:20" ht="57" x14ac:dyDescent="0.45">
      <c r="A34" s="16">
        <v>2795</v>
      </c>
      <c r="B34" s="17" t="s">
        <v>2795</v>
      </c>
      <c r="C34" s="17" t="s">
        <v>6905</v>
      </c>
      <c r="D34" s="18">
        <v>700</v>
      </c>
      <c r="E34" s="19">
        <v>730</v>
      </c>
      <c r="F34" s="16" t="s">
        <v>8218</v>
      </c>
      <c r="G34" s="16" t="s">
        <v>8223</v>
      </c>
      <c r="H34" s="16" t="s">
        <v>8245</v>
      </c>
      <c r="I34" s="16">
        <v>1402095600</v>
      </c>
      <c r="J34" s="16">
        <v>1400675841</v>
      </c>
      <c r="K34" s="16" t="b">
        <v>0</v>
      </c>
      <c r="L34" s="16">
        <v>20</v>
      </c>
      <c r="M34" s="16" t="b">
        <v>1</v>
      </c>
      <c r="N34" s="16" t="s">
        <v>8269</v>
      </c>
      <c r="O34" s="16">
        <v>104</v>
      </c>
      <c r="P34" s="16">
        <v>36.5</v>
      </c>
      <c r="Q34" s="20" t="s">
        <v>8315</v>
      </c>
      <c r="R34" s="16" t="s">
        <v>8316</v>
      </c>
      <c r="S34" s="21">
        <v>41780.525937500002</v>
      </c>
      <c r="T34" s="21">
        <v>41796.958333333336</v>
      </c>
    </row>
    <row r="35" spans="1:20" ht="57" x14ac:dyDescent="0.45">
      <c r="A35" s="16">
        <v>2803</v>
      </c>
      <c r="B35" s="17" t="s">
        <v>2803</v>
      </c>
      <c r="C35" s="17" t="s">
        <v>6913</v>
      </c>
      <c r="D35" s="18">
        <v>10000</v>
      </c>
      <c r="E35" s="19">
        <v>12795</v>
      </c>
      <c r="F35" s="16" t="s">
        <v>8218</v>
      </c>
      <c r="G35" s="16" t="s">
        <v>8223</v>
      </c>
      <c r="H35" s="16" t="s">
        <v>8245</v>
      </c>
      <c r="I35" s="16">
        <v>1437004800</v>
      </c>
      <c r="J35" s="16">
        <v>1433295276</v>
      </c>
      <c r="K35" s="16" t="b">
        <v>0</v>
      </c>
      <c r="L35" s="16">
        <v>141</v>
      </c>
      <c r="M35" s="16" t="b">
        <v>1</v>
      </c>
      <c r="N35" s="16" t="s">
        <v>8269</v>
      </c>
      <c r="O35" s="16">
        <v>128</v>
      </c>
      <c r="P35" s="16">
        <v>90.74</v>
      </c>
      <c r="Q35" s="20" t="s">
        <v>8315</v>
      </c>
      <c r="R35" s="16" t="s">
        <v>8316</v>
      </c>
      <c r="S35" s="21">
        <v>42158.065694444449</v>
      </c>
      <c r="T35" s="21">
        <v>42201</v>
      </c>
    </row>
    <row r="36" spans="1:20" ht="28.5" x14ac:dyDescent="0.45">
      <c r="A36" s="16">
        <v>2807</v>
      </c>
      <c r="B36" s="17" t="s">
        <v>2807</v>
      </c>
      <c r="C36" s="17" t="s">
        <v>6917</v>
      </c>
      <c r="D36" s="18">
        <v>5000</v>
      </c>
      <c r="E36" s="19">
        <v>6300</v>
      </c>
      <c r="F36" s="16" t="s">
        <v>8218</v>
      </c>
      <c r="G36" s="16" t="s">
        <v>8223</v>
      </c>
      <c r="H36" s="16" t="s">
        <v>8245</v>
      </c>
      <c r="I36" s="16">
        <v>1435611438</v>
      </c>
      <c r="J36" s="16">
        <v>1433019438</v>
      </c>
      <c r="K36" s="16" t="b">
        <v>0</v>
      </c>
      <c r="L36" s="16">
        <v>93</v>
      </c>
      <c r="M36" s="16" t="b">
        <v>1</v>
      </c>
      <c r="N36" s="16" t="s">
        <v>8269</v>
      </c>
      <c r="O36" s="16">
        <v>126</v>
      </c>
      <c r="P36" s="16">
        <v>67.739999999999995</v>
      </c>
      <c r="Q36" s="20" t="s">
        <v>8315</v>
      </c>
      <c r="R36" s="16" t="s">
        <v>8316</v>
      </c>
      <c r="S36" s="21">
        <v>42154.873124999998</v>
      </c>
      <c r="T36" s="21">
        <v>42184.873124999998</v>
      </c>
    </row>
    <row r="37" spans="1:20" ht="57" x14ac:dyDescent="0.45">
      <c r="A37" s="16">
        <v>2808</v>
      </c>
      <c r="B37" s="17" t="s">
        <v>2808</v>
      </c>
      <c r="C37" s="17" t="s">
        <v>6918</v>
      </c>
      <c r="D37" s="18">
        <v>4500</v>
      </c>
      <c r="E37" s="19">
        <v>4511</v>
      </c>
      <c r="F37" s="16" t="s">
        <v>8218</v>
      </c>
      <c r="G37" s="16" t="s">
        <v>8223</v>
      </c>
      <c r="H37" s="16" t="s">
        <v>8245</v>
      </c>
      <c r="I37" s="16">
        <v>1440274735</v>
      </c>
      <c r="J37" s="16">
        <v>1437682735</v>
      </c>
      <c r="K37" s="16" t="b">
        <v>0</v>
      </c>
      <c r="L37" s="16">
        <v>69</v>
      </c>
      <c r="M37" s="16" t="b">
        <v>1</v>
      </c>
      <c r="N37" s="16" t="s">
        <v>8269</v>
      </c>
      <c r="O37" s="16">
        <v>100</v>
      </c>
      <c r="P37" s="16">
        <v>65.38</v>
      </c>
      <c r="Q37" s="20" t="s">
        <v>8315</v>
      </c>
      <c r="R37" s="16" t="s">
        <v>8316</v>
      </c>
      <c r="S37" s="21">
        <v>42208.84646990741</v>
      </c>
      <c r="T37" s="21">
        <v>42238.84646990741</v>
      </c>
    </row>
    <row r="38" spans="1:20" ht="57" x14ac:dyDescent="0.45">
      <c r="A38" s="16">
        <v>2809</v>
      </c>
      <c r="B38" s="17" t="s">
        <v>2809</v>
      </c>
      <c r="C38" s="17" t="s">
        <v>6919</v>
      </c>
      <c r="D38" s="18">
        <v>2500</v>
      </c>
      <c r="E38" s="19">
        <v>2560</v>
      </c>
      <c r="F38" s="16" t="s">
        <v>8218</v>
      </c>
      <c r="G38" s="16" t="s">
        <v>8223</v>
      </c>
      <c r="H38" s="16" t="s">
        <v>8245</v>
      </c>
      <c r="I38" s="16">
        <v>1459348740</v>
      </c>
      <c r="J38" s="16">
        <v>1458647725</v>
      </c>
      <c r="K38" s="16" t="b">
        <v>0</v>
      </c>
      <c r="L38" s="16">
        <v>21</v>
      </c>
      <c r="M38" s="16" t="b">
        <v>1</v>
      </c>
      <c r="N38" s="16" t="s">
        <v>8269</v>
      </c>
      <c r="O38" s="16">
        <v>102</v>
      </c>
      <c r="P38" s="16">
        <v>121.9</v>
      </c>
      <c r="Q38" s="20" t="s">
        <v>8315</v>
      </c>
      <c r="R38" s="16" t="s">
        <v>8316</v>
      </c>
      <c r="S38" s="21">
        <v>42451.496817129635</v>
      </c>
      <c r="T38" s="21">
        <v>42459.610416666663</v>
      </c>
    </row>
    <row r="39" spans="1:20" ht="57" x14ac:dyDescent="0.45">
      <c r="A39" s="16">
        <v>2810</v>
      </c>
      <c r="B39" s="17" t="s">
        <v>2810</v>
      </c>
      <c r="C39" s="17" t="s">
        <v>6920</v>
      </c>
      <c r="D39" s="18">
        <v>2500</v>
      </c>
      <c r="E39" s="19">
        <v>2705</v>
      </c>
      <c r="F39" s="16" t="s">
        <v>8218</v>
      </c>
      <c r="G39" s="16" t="s">
        <v>8223</v>
      </c>
      <c r="H39" s="16" t="s">
        <v>8245</v>
      </c>
      <c r="I39" s="16">
        <v>1401595140</v>
      </c>
      <c r="J39" s="16">
        <v>1398828064</v>
      </c>
      <c r="K39" s="16" t="b">
        <v>0</v>
      </c>
      <c r="L39" s="16">
        <v>57</v>
      </c>
      <c r="M39" s="16" t="b">
        <v>1</v>
      </c>
      <c r="N39" s="16" t="s">
        <v>8269</v>
      </c>
      <c r="O39" s="16">
        <v>108</v>
      </c>
      <c r="P39" s="16">
        <v>47.46</v>
      </c>
      <c r="Q39" s="20" t="s">
        <v>8315</v>
      </c>
      <c r="R39" s="16" t="s">
        <v>8316</v>
      </c>
      <c r="S39" s="21">
        <v>41759.13962962963</v>
      </c>
      <c r="T39" s="21">
        <v>41791.165972222225</v>
      </c>
    </row>
    <row r="40" spans="1:20" ht="57" x14ac:dyDescent="0.45">
      <c r="A40" s="16">
        <v>2813</v>
      </c>
      <c r="B40" s="17" t="s">
        <v>2813</v>
      </c>
      <c r="C40" s="17" t="s">
        <v>6923</v>
      </c>
      <c r="D40" s="18">
        <v>2800</v>
      </c>
      <c r="E40" s="19">
        <v>3572.12</v>
      </c>
      <c r="F40" s="16" t="s">
        <v>8218</v>
      </c>
      <c r="G40" s="16" t="s">
        <v>8223</v>
      </c>
      <c r="H40" s="16" t="s">
        <v>8245</v>
      </c>
      <c r="I40" s="16">
        <v>1481737761</v>
      </c>
      <c r="J40" s="16">
        <v>1479577761</v>
      </c>
      <c r="K40" s="16" t="b">
        <v>0</v>
      </c>
      <c r="L40" s="16">
        <v>96</v>
      </c>
      <c r="M40" s="16" t="b">
        <v>1</v>
      </c>
      <c r="N40" s="16" t="s">
        <v>8269</v>
      </c>
      <c r="O40" s="16">
        <v>128</v>
      </c>
      <c r="P40" s="16">
        <v>37.21</v>
      </c>
      <c r="Q40" s="20" t="s">
        <v>8315</v>
      </c>
      <c r="R40" s="16" t="s">
        <v>8316</v>
      </c>
      <c r="S40" s="21">
        <v>42693.742604166662</v>
      </c>
      <c r="T40" s="21">
        <v>42718.742604166662</v>
      </c>
    </row>
    <row r="41" spans="1:20" ht="57" x14ac:dyDescent="0.45">
      <c r="A41" s="16">
        <v>2818</v>
      </c>
      <c r="B41" s="17" t="s">
        <v>2818</v>
      </c>
      <c r="C41" s="17" t="s">
        <v>6928</v>
      </c>
      <c r="D41" s="18">
        <v>10000</v>
      </c>
      <c r="E41" s="19">
        <v>10603</v>
      </c>
      <c r="F41" s="16" t="s">
        <v>8218</v>
      </c>
      <c r="G41" s="16" t="s">
        <v>8223</v>
      </c>
      <c r="H41" s="16" t="s">
        <v>8245</v>
      </c>
      <c r="I41" s="16">
        <v>1443018086</v>
      </c>
      <c r="J41" s="16">
        <v>1441290086</v>
      </c>
      <c r="K41" s="16" t="b">
        <v>0</v>
      </c>
      <c r="L41" s="16">
        <v>102</v>
      </c>
      <c r="M41" s="16" t="b">
        <v>1</v>
      </c>
      <c r="N41" s="16" t="s">
        <v>8269</v>
      </c>
      <c r="O41" s="16">
        <v>106</v>
      </c>
      <c r="P41" s="16">
        <v>103.95</v>
      </c>
      <c r="Q41" s="20" t="s">
        <v>8315</v>
      </c>
      <c r="R41" s="16" t="s">
        <v>8316</v>
      </c>
      <c r="S41" s="21">
        <v>42250.598217592589</v>
      </c>
      <c r="T41" s="21">
        <v>42270.598217592589</v>
      </c>
    </row>
    <row r="42" spans="1:20" ht="57" x14ac:dyDescent="0.45">
      <c r="A42" s="16">
        <v>2822</v>
      </c>
      <c r="B42" s="17" t="s">
        <v>2822</v>
      </c>
      <c r="C42" s="17" t="s">
        <v>6932</v>
      </c>
      <c r="D42" s="18">
        <v>6000</v>
      </c>
      <c r="E42" s="19">
        <v>6000</v>
      </c>
      <c r="F42" s="16" t="s">
        <v>8218</v>
      </c>
      <c r="G42" s="16" t="s">
        <v>8223</v>
      </c>
      <c r="H42" s="16" t="s">
        <v>8245</v>
      </c>
      <c r="I42" s="16">
        <v>1427469892</v>
      </c>
      <c r="J42" s="16">
        <v>1424881492</v>
      </c>
      <c r="K42" s="16" t="b">
        <v>0</v>
      </c>
      <c r="L42" s="16">
        <v>94</v>
      </c>
      <c r="M42" s="16" t="b">
        <v>1</v>
      </c>
      <c r="N42" s="16" t="s">
        <v>8269</v>
      </c>
      <c r="O42" s="16">
        <v>100</v>
      </c>
      <c r="P42" s="16">
        <v>63.83</v>
      </c>
      <c r="Q42" s="20" t="s">
        <v>8315</v>
      </c>
      <c r="R42" s="16" t="s">
        <v>8316</v>
      </c>
      <c r="S42" s="21">
        <v>42060.683935185181</v>
      </c>
      <c r="T42" s="21">
        <v>42090.642268518524</v>
      </c>
    </row>
    <row r="43" spans="1:20" ht="42.75" x14ac:dyDescent="0.45">
      <c r="A43" s="16">
        <v>2824</v>
      </c>
      <c r="B43" s="17" t="s">
        <v>2824</v>
      </c>
      <c r="C43" s="17" t="s">
        <v>6934</v>
      </c>
      <c r="D43" s="18">
        <v>650</v>
      </c>
      <c r="E43" s="19">
        <v>760</v>
      </c>
      <c r="F43" s="16" t="s">
        <v>8218</v>
      </c>
      <c r="G43" s="16" t="s">
        <v>8223</v>
      </c>
      <c r="H43" s="16" t="s">
        <v>8245</v>
      </c>
      <c r="I43" s="16">
        <v>1434159780</v>
      </c>
      <c r="J43" s="16">
        <v>1431412196</v>
      </c>
      <c r="K43" s="16" t="b">
        <v>0</v>
      </c>
      <c r="L43" s="16">
        <v>15</v>
      </c>
      <c r="M43" s="16" t="b">
        <v>1</v>
      </c>
      <c r="N43" s="16" t="s">
        <v>8269</v>
      </c>
      <c r="O43" s="16">
        <v>117</v>
      </c>
      <c r="P43" s="16">
        <v>50.67</v>
      </c>
      <c r="Q43" s="20" t="s">
        <v>8315</v>
      </c>
      <c r="R43" s="16" t="s">
        <v>8316</v>
      </c>
      <c r="S43" s="21">
        <v>42136.270787037036</v>
      </c>
      <c r="T43" s="21">
        <v>42168.071527777778</v>
      </c>
    </row>
    <row r="44" spans="1:20" ht="57" x14ac:dyDescent="0.45">
      <c r="A44" s="16">
        <v>2826</v>
      </c>
      <c r="B44" s="17" t="s">
        <v>2826</v>
      </c>
      <c r="C44" s="17" t="s">
        <v>6936</v>
      </c>
      <c r="D44" s="18">
        <v>2000</v>
      </c>
      <c r="E44" s="19">
        <v>2155</v>
      </c>
      <c r="F44" s="16" t="s">
        <v>8218</v>
      </c>
      <c r="G44" s="16" t="s">
        <v>8223</v>
      </c>
      <c r="H44" s="16" t="s">
        <v>8245</v>
      </c>
      <c r="I44" s="16">
        <v>1436511600</v>
      </c>
      <c r="J44" s="16">
        <v>1434415812</v>
      </c>
      <c r="K44" s="16" t="b">
        <v>0</v>
      </c>
      <c r="L44" s="16">
        <v>19</v>
      </c>
      <c r="M44" s="16" t="b">
        <v>1</v>
      </c>
      <c r="N44" s="16" t="s">
        <v>8269</v>
      </c>
      <c r="O44" s="16">
        <v>108</v>
      </c>
      <c r="P44" s="16">
        <v>113.42</v>
      </c>
      <c r="Q44" s="20" t="s">
        <v>8315</v>
      </c>
      <c r="R44" s="16" t="s">
        <v>8316</v>
      </c>
      <c r="S44" s="21">
        <v>42171.034861111111</v>
      </c>
      <c r="T44" s="21">
        <v>42195.291666666672</v>
      </c>
    </row>
    <row r="45" spans="1:20" ht="57" x14ac:dyDescent="0.45">
      <c r="A45" s="16">
        <v>2827</v>
      </c>
      <c r="B45" s="17" t="s">
        <v>2827</v>
      </c>
      <c r="C45" s="17" t="s">
        <v>6937</v>
      </c>
      <c r="D45" s="18">
        <v>2000</v>
      </c>
      <c r="E45" s="19">
        <v>2405</v>
      </c>
      <c r="F45" s="16" t="s">
        <v>8218</v>
      </c>
      <c r="G45" s="16" t="s">
        <v>8223</v>
      </c>
      <c r="H45" s="16" t="s">
        <v>8245</v>
      </c>
      <c r="I45" s="16">
        <v>1464971400</v>
      </c>
      <c r="J45" s="16">
        <v>1462379066</v>
      </c>
      <c r="K45" s="16" t="b">
        <v>0</v>
      </c>
      <c r="L45" s="16">
        <v>23</v>
      </c>
      <c r="M45" s="16" t="b">
        <v>1</v>
      </c>
      <c r="N45" s="16" t="s">
        <v>8269</v>
      </c>
      <c r="O45" s="16">
        <v>120</v>
      </c>
      <c r="P45" s="16">
        <v>104.57</v>
      </c>
      <c r="Q45" s="20" t="s">
        <v>8315</v>
      </c>
      <c r="R45" s="16" t="s">
        <v>8316</v>
      </c>
      <c r="S45" s="21">
        <v>42494.683634259258</v>
      </c>
      <c r="T45" s="21">
        <v>42524.6875</v>
      </c>
    </row>
    <row r="46" spans="1:20" ht="42.75" x14ac:dyDescent="0.45">
      <c r="A46" s="16">
        <v>2830</v>
      </c>
      <c r="B46" s="17" t="s">
        <v>2830</v>
      </c>
      <c r="C46" s="17" t="s">
        <v>6940</v>
      </c>
      <c r="D46" s="18">
        <v>3000</v>
      </c>
      <c r="E46" s="19">
        <v>3000</v>
      </c>
      <c r="F46" s="16" t="s">
        <v>8218</v>
      </c>
      <c r="G46" s="16" t="s">
        <v>8223</v>
      </c>
      <c r="H46" s="16" t="s">
        <v>8245</v>
      </c>
      <c r="I46" s="16">
        <v>1399867140</v>
      </c>
      <c r="J46" s="16">
        <v>1398802148</v>
      </c>
      <c r="K46" s="16" t="b">
        <v>0</v>
      </c>
      <c r="L46" s="16">
        <v>11</v>
      </c>
      <c r="M46" s="16" t="b">
        <v>1</v>
      </c>
      <c r="N46" s="16" t="s">
        <v>8269</v>
      </c>
      <c r="O46" s="16">
        <v>100</v>
      </c>
      <c r="P46" s="16">
        <v>272.73</v>
      </c>
      <c r="Q46" s="20" t="s">
        <v>8315</v>
      </c>
      <c r="R46" s="16" t="s">
        <v>8316</v>
      </c>
      <c r="S46" s="21">
        <v>41758.839675925927</v>
      </c>
      <c r="T46" s="21">
        <v>41771.165972222225</v>
      </c>
    </row>
    <row r="47" spans="1:20" ht="42.75" x14ac:dyDescent="0.45">
      <c r="A47" s="16">
        <v>2831</v>
      </c>
      <c r="B47" s="17" t="s">
        <v>2831</v>
      </c>
      <c r="C47" s="17" t="s">
        <v>6941</v>
      </c>
      <c r="D47" s="18">
        <v>3000</v>
      </c>
      <c r="E47" s="19">
        <v>3320</v>
      </c>
      <c r="F47" s="16" t="s">
        <v>8218</v>
      </c>
      <c r="G47" s="16" t="s">
        <v>8223</v>
      </c>
      <c r="H47" s="16" t="s">
        <v>8245</v>
      </c>
      <c r="I47" s="16">
        <v>1437076070</v>
      </c>
      <c r="J47" s="16">
        <v>1434484070</v>
      </c>
      <c r="K47" s="16" t="b">
        <v>0</v>
      </c>
      <c r="L47" s="16">
        <v>52</v>
      </c>
      <c r="M47" s="16" t="b">
        <v>1</v>
      </c>
      <c r="N47" s="16" t="s">
        <v>8269</v>
      </c>
      <c r="O47" s="16">
        <v>111</v>
      </c>
      <c r="P47" s="16">
        <v>63.85</v>
      </c>
      <c r="Q47" s="20" t="s">
        <v>8315</v>
      </c>
      <c r="R47" s="16" t="s">
        <v>8316</v>
      </c>
      <c r="S47" s="21">
        <v>42171.824884259258</v>
      </c>
      <c r="T47" s="21">
        <v>42201.824884259258</v>
      </c>
    </row>
    <row r="48" spans="1:20" ht="28.5" x14ac:dyDescent="0.45">
      <c r="A48" s="16">
        <v>2833</v>
      </c>
      <c r="B48" s="17" t="s">
        <v>2833</v>
      </c>
      <c r="C48" s="17" t="s">
        <v>6943</v>
      </c>
      <c r="D48" s="18">
        <v>2700</v>
      </c>
      <c r="E48" s="19">
        <v>2923</v>
      </c>
      <c r="F48" s="16" t="s">
        <v>8218</v>
      </c>
      <c r="G48" s="16" t="s">
        <v>8223</v>
      </c>
      <c r="H48" s="16" t="s">
        <v>8245</v>
      </c>
      <c r="I48" s="16">
        <v>1444528800</v>
      </c>
      <c r="J48" s="16">
        <v>1442804633</v>
      </c>
      <c r="K48" s="16" t="b">
        <v>0</v>
      </c>
      <c r="L48" s="16">
        <v>35</v>
      </c>
      <c r="M48" s="16" t="b">
        <v>1</v>
      </c>
      <c r="N48" s="16" t="s">
        <v>8269</v>
      </c>
      <c r="O48" s="16">
        <v>108</v>
      </c>
      <c r="P48" s="16">
        <v>83.51</v>
      </c>
      <c r="Q48" s="20" t="s">
        <v>8315</v>
      </c>
      <c r="R48" s="16" t="s">
        <v>8316</v>
      </c>
      <c r="S48" s="21">
        <v>42268.127696759257</v>
      </c>
      <c r="T48" s="21">
        <v>42288.083333333328</v>
      </c>
    </row>
    <row r="49" spans="1:20" ht="57" x14ac:dyDescent="0.45">
      <c r="A49" s="16">
        <v>2836</v>
      </c>
      <c r="B49" s="17" t="s">
        <v>2836</v>
      </c>
      <c r="C49" s="17" t="s">
        <v>6946</v>
      </c>
      <c r="D49" s="18">
        <v>450</v>
      </c>
      <c r="E49" s="19">
        <v>485</v>
      </c>
      <c r="F49" s="16" t="s">
        <v>8218</v>
      </c>
      <c r="G49" s="16" t="s">
        <v>8223</v>
      </c>
      <c r="H49" s="16" t="s">
        <v>8245</v>
      </c>
      <c r="I49" s="16">
        <v>1487393940</v>
      </c>
      <c r="J49" s="16">
        <v>1484115418</v>
      </c>
      <c r="K49" s="16" t="b">
        <v>0</v>
      </c>
      <c r="L49" s="16">
        <v>11</v>
      </c>
      <c r="M49" s="16" t="b">
        <v>1</v>
      </c>
      <c r="N49" s="16" t="s">
        <v>8269</v>
      </c>
      <c r="O49" s="16">
        <v>108</v>
      </c>
      <c r="P49" s="16">
        <v>44.09</v>
      </c>
      <c r="Q49" s="20" t="s">
        <v>8315</v>
      </c>
      <c r="R49" s="16" t="s">
        <v>8316</v>
      </c>
      <c r="S49" s="21">
        <v>42746.261782407411</v>
      </c>
      <c r="T49" s="21">
        <v>42784.207638888889</v>
      </c>
    </row>
    <row r="50" spans="1:20" ht="57" x14ac:dyDescent="0.45">
      <c r="A50" s="16">
        <v>2838</v>
      </c>
      <c r="B50" s="17" t="s">
        <v>2838</v>
      </c>
      <c r="C50" s="17" t="s">
        <v>6948</v>
      </c>
      <c r="D50" s="18">
        <v>2000</v>
      </c>
      <c r="E50" s="19">
        <v>2405</v>
      </c>
      <c r="F50" s="16" t="s">
        <v>8218</v>
      </c>
      <c r="G50" s="16" t="s">
        <v>8223</v>
      </c>
      <c r="H50" s="16" t="s">
        <v>8245</v>
      </c>
      <c r="I50" s="16">
        <v>1407967200</v>
      </c>
      <c r="J50" s="16">
        <v>1406039696</v>
      </c>
      <c r="K50" s="16" t="b">
        <v>0</v>
      </c>
      <c r="L50" s="16">
        <v>54</v>
      </c>
      <c r="M50" s="16" t="b">
        <v>1</v>
      </c>
      <c r="N50" s="16" t="s">
        <v>8269</v>
      </c>
      <c r="O50" s="16">
        <v>120</v>
      </c>
      <c r="P50" s="16">
        <v>44.54</v>
      </c>
      <c r="Q50" s="20" t="s">
        <v>8315</v>
      </c>
      <c r="R50" s="16" t="s">
        <v>8316</v>
      </c>
      <c r="S50" s="21">
        <v>41842.607592592591</v>
      </c>
      <c r="T50" s="21">
        <v>41864.916666666664</v>
      </c>
    </row>
    <row r="51" spans="1:20" ht="57" x14ac:dyDescent="0.45">
      <c r="A51" s="16">
        <v>2839</v>
      </c>
      <c r="B51" s="17" t="s">
        <v>2839</v>
      </c>
      <c r="C51" s="17" t="s">
        <v>6949</v>
      </c>
      <c r="D51" s="18">
        <v>3500</v>
      </c>
      <c r="E51" s="19">
        <v>3900</v>
      </c>
      <c r="F51" s="16" t="s">
        <v>8218</v>
      </c>
      <c r="G51" s="16" t="s">
        <v>8223</v>
      </c>
      <c r="H51" s="16" t="s">
        <v>8245</v>
      </c>
      <c r="I51" s="16">
        <v>1408942740</v>
      </c>
      <c r="J51" s="16">
        <v>1406958354</v>
      </c>
      <c r="K51" s="16" t="b">
        <v>0</v>
      </c>
      <c r="L51" s="16">
        <v>31</v>
      </c>
      <c r="M51" s="16" t="b">
        <v>1</v>
      </c>
      <c r="N51" s="16" t="s">
        <v>8269</v>
      </c>
      <c r="O51" s="16">
        <v>111</v>
      </c>
      <c r="P51" s="16">
        <v>125.81</v>
      </c>
      <c r="Q51" s="20" t="s">
        <v>8315</v>
      </c>
      <c r="R51" s="16" t="s">
        <v>8316</v>
      </c>
      <c r="S51" s="21">
        <v>41853.240208333329</v>
      </c>
      <c r="T51" s="21">
        <v>41876.207638888889</v>
      </c>
    </row>
    <row r="52" spans="1:20" ht="57" x14ac:dyDescent="0.45">
      <c r="A52" s="16">
        <v>2961</v>
      </c>
      <c r="B52" s="17" t="s">
        <v>2961</v>
      </c>
      <c r="C52" s="17" t="s">
        <v>7071</v>
      </c>
      <c r="D52" s="18">
        <v>5000</v>
      </c>
      <c r="E52" s="19">
        <v>5481</v>
      </c>
      <c r="F52" s="16" t="s">
        <v>8218</v>
      </c>
      <c r="G52" s="16" t="s">
        <v>8223</v>
      </c>
      <c r="H52" s="16" t="s">
        <v>8245</v>
      </c>
      <c r="I52" s="16">
        <v>1427342400</v>
      </c>
      <c r="J52" s="16">
        <v>1424927159</v>
      </c>
      <c r="K52" s="16" t="b">
        <v>0</v>
      </c>
      <c r="L52" s="16">
        <v>108</v>
      </c>
      <c r="M52" s="16" t="b">
        <v>1</v>
      </c>
      <c r="N52" s="16" t="s">
        <v>8269</v>
      </c>
      <c r="O52" s="16">
        <v>110</v>
      </c>
      <c r="P52" s="16">
        <v>50.75</v>
      </c>
      <c r="Q52" s="20" t="s">
        <v>8315</v>
      </c>
      <c r="R52" s="16" t="s">
        <v>8316</v>
      </c>
      <c r="S52" s="21">
        <v>42061.212488425925</v>
      </c>
      <c r="T52" s="21">
        <v>42089.166666666672</v>
      </c>
    </row>
    <row r="53" spans="1:20" ht="57" x14ac:dyDescent="0.45">
      <c r="A53" s="16">
        <v>2962</v>
      </c>
      <c r="B53" s="17" t="s">
        <v>2962</v>
      </c>
      <c r="C53" s="17" t="s">
        <v>7072</v>
      </c>
      <c r="D53" s="18">
        <v>1000</v>
      </c>
      <c r="E53" s="19">
        <v>1218</v>
      </c>
      <c r="F53" s="16" t="s">
        <v>8218</v>
      </c>
      <c r="G53" s="16" t="s">
        <v>8223</v>
      </c>
      <c r="H53" s="16" t="s">
        <v>8245</v>
      </c>
      <c r="I53" s="16">
        <v>1425193140</v>
      </c>
      <c r="J53" s="16">
        <v>1422769906</v>
      </c>
      <c r="K53" s="16" t="b">
        <v>0</v>
      </c>
      <c r="L53" s="16">
        <v>20</v>
      </c>
      <c r="M53" s="16" t="b">
        <v>1</v>
      </c>
      <c r="N53" s="16" t="s">
        <v>8269</v>
      </c>
      <c r="O53" s="16">
        <v>122</v>
      </c>
      <c r="P53" s="16">
        <v>60.9</v>
      </c>
      <c r="Q53" s="20" t="s">
        <v>8315</v>
      </c>
      <c r="R53" s="16" t="s">
        <v>8316</v>
      </c>
      <c r="S53" s="21">
        <v>42036.24428240741</v>
      </c>
      <c r="T53" s="21">
        <v>42064.290972222225</v>
      </c>
    </row>
    <row r="54" spans="1:20" ht="71.25" x14ac:dyDescent="0.45">
      <c r="A54" s="16">
        <v>2963</v>
      </c>
      <c r="B54" s="17" t="s">
        <v>2963</v>
      </c>
      <c r="C54" s="17" t="s">
        <v>7073</v>
      </c>
      <c r="D54" s="18">
        <v>10000</v>
      </c>
      <c r="E54" s="19">
        <v>10685</v>
      </c>
      <c r="F54" s="16" t="s">
        <v>8218</v>
      </c>
      <c r="G54" s="16" t="s">
        <v>8223</v>
      </c>
      <c r="H54" s="16" t="s">
        <v>8245</v>
      </c>
      <c r="I54" s="16">
        <v>1435835824</v>
      </c>
      <c r="J54" s="16">
        <v>1433243824</v>
      </c>
      <c r="K54" s="16" t="b">
        <v>0</v>
      </c>
      <c r="L54" s="16">
        <v>98</v>
      </c>
      <c r="M54" s="16" t="b">
        <v>1</v>
      </c>
      <c r="N54" s="16" t="s">
        <v>8269</v>
      </c>
      <c r="O54" s="16">
        <v>107</v>
      </c>
      <c r="P54" s="16">
        <v>109.03</v>
      </c>
      <c r="Q54" s="20" t="s">
        <v>8315</v>
      </c>
      <c r="R54" s="16" t="s">
        <v>8316</v>
      </c>
      <c r="S54" s="21">
        <v>42157.470185185186</v>
      </c>
      <c r="T54" s="21">
        <v>42187.470185185186</v>
      </c>
    </row>
    <row r="55" spans="1:20" ht="57" x14ac:dyDescent="0.45">
      <c r="A55" s="16">
        <v>2964</v>
      </c>
      <c r="B55" s="17" t="s">
        <v>2964</v>
      </c>
      <c r="C55" s="17" t="s">
        <v>7074</v>
      </c>
      <c r="D55" s="18">
        <v>5000</v>
      </c>
      <c r="E55" s="19">
        <v>5035.6899999999996</v>
      </c>
      <c r="F55" s="16" t="s">
        <v>8218</v>
      </c>
      <c r="G55" s="16" t="s">
        <v>8223</v>
      </c>
      <c r="H55" s="16" t="s">
        <v>8245</v>
      </c>
      <c r="I55" s="16">
        <v>1407360720</v>
      </c>
      <c r="J55" s="16">
        <v>1404769819</v>
      </c>
      <c r="K55" s="16" t="b">
        <v>0</v>
      </c>
      <c r="L55" s="16">
        <v>196</v>
      </c>
      <c r="M55" s="16" t="b">
        <v>1</v>
      </c>
      <c r="N55" s="16" t="s">
        <v>8269</v>
      </c>
      <c r="O55" s="16">
        <v>101</v>
      </c>
      <c r="P55" s="16">
        <v>25.69</v>
      </c>
      <c r="Q55" s="20" t="s">
        <v>8315</v>
      </c>
      <c r="R55" s="16" t="s">
        <v>8316</v>
      </c>
      <c r="S55" s="21">
        <v>41827.909942129627</v>
      </c>
      <c r="T55" s="21">
        <v>41857.897222222222</v>
      </c>
    </row>
    <row r="56" spans="1:20" ht="57" x14ac:dyDescent="0.45">
      <c r="A56" s="16">
        <v>2965</v>
      </c>
      <c r="B56" s="17" t="s">
        <v>2965</v>
      </c>
      <c r="C56" s="17" t="s">
        <v>7075</v>
      </c>
      <c r="D56" s="18">
        <v>1500</v>
      </c>
      <c r="E56" s="19">
        <v>1635</v>
      </c>
      <c r="F56" s="16" t="s">
        <v>8218</v>
      </c>
      <c r="G56" s="16" t="s">
        <v>8223</v>
      </c>
      <c r="H56" s="16" t="s">
        <v>8245</v>
      </c>
      <c r="I56" s="16">
        <v>1436290233</v>
      </c>
      <c r="J56" s="16">
        <v>1433698233</v>
      </c>
      <c r="K56" s="16" t="b">
        <v>0</v>
      </c>
      <c r="L56" s="16">
        <v>39</v>
      </c>
      <c r="M56" s="16" t="b">
        <v>1</v>
      </c>
      <c r="N56" s="16" t="s">
        <v>8269</v>
      </c>
      <c r="O56" s="16">
        <v>109</v>
      </c>
      <c r="P56" s="16">
        <v>41.92</v>
      </c>
      <c r="Q56" s="20" t="s">
        <v>8315</v>
      </c>
      <c r="R56" s="16" t="s">
        <v>8316</v>
      </c>
      <c r="S56" s="21">
        <v>42162.729548611111</v>
      </c>
      <c r="T56" s="21">
        <v>42192.729548611111</v>
      </c>
    </row>
    <row r="57" spans="1:20" ht="57" x14ac:dyDescent="0.45">
      <c r="A57" s="16">
        <v>2966</v>
      </c>
      <c r="B57" s="17" t="s">
        <v>2966</v>
      </c>
      <c r="C57" s="17" t="s">
        <v>7076</v>
      </c>
      <c r="D57" s="18">
        <v>10000</v>
      </c>
      <c r="E57" s="19">
        <v>11363</v>
      </c>
      <c r="F57" s="16" t="s">
        <v>8218</v>
      </c>
      <c r="G57" s="16" t="s">
        <v>8223</v>
      </c>
      <c r="H57" s="16" t="s">
        <v>8245</v>
      </c>
      <c r="I57" s="16">
        <v>1442425412</v>
      </c>
      <c r="J57" s="16">
        <v>1439833412</v>
      </c>
      <c r="K57" s="16" t="b">
        <v>0</v>
      </c>
      <c r="L57" s="16">
        <v>128</v>
      </c>
      <c r="M57" s="16" t="b">
        <v>1</v>
      </c>
      <c r="N57" s="16" t="s">
        <v>8269</v>
      </c>
      <c r="O57" s="16">
        <v>114</v>
      </c>
      <c r="P57" s="16">
        <v>88.77</v>
      </c>
      <c r="Q57" s="20" t="s">
        <v>8315</v>
      </c>
      <c r="R57" s="16" t="s">
        <v>8316</v>
      </c>
      <c r="S57" s="21">
        <v>42233.738564814819</v>
      </c>
      <c r="T57" s="21">
        <v>42263.738564814819</v>
      </c>
    </row>
    <row r="58" spans="1:20" ht="42.75" x14ac:dyDescent="0.45">
      <c r="A58" s="16">
        <v>2967</v>
      </c>
      <c r="B58" s="17" t="s">
        <v>2967</v>
      </c>
      <c r="C58" s="17" t="s">
        <v>7077</v>
      </c>
      <c r="D58" s="18">
        <v>5000</v>
      </c>
      <c r="E58" s="19">
        <v>5696</v>
      </c>
      <c r="F58" s="16" t="s">
        <v>8218</v>
      </c>
      <c r="G58" s="16" t="s">
        <v>8223</v>
      </c>
      <c r="H58" s="16" t="s">
        <v>8245</v>
      </c>
      <c r="I58" s="16">
        <v>1425872692</v>
      </c>
      <c r="J58" s="16">
        <v>1423284292</v>
      </c>
      <c r="K58" s="16" t="b">
        <v>0</v>
      </c>
      <c r="L58" s="16">
        <v>71</v>
      </c>
      <c r="M58" s="16" t="b">
        <v>1</v>
      </c>
      <c r="N58" s="16" t="s">
        <v>8269</v>
      </c>
      <c r="O58" s="16">
        <v>114</v>
      </c>
      <c r="P58" s="16">
        <v>80.23</v>
      </c>
      <c r="Q58" s="20" t="s">
        <v>8315</v>
      </c>
      <c r="R58" s="16" t="s">
        <v>8316</v>
      </c>
      <c r="S58" s="21">
        <v>42042.197824074072</v>
      </c>
      <c r="T58" s="21">
        <v>42072.156157407408</v>
      </c>
    </row>
    <row r="59" spans="1:20" ht="42.75" x14ac:dyDescent="0.45">
      <c r="A59" s="16">
        <v>2968</v>
      </c>
      <c r="B59" s="17" t="s">
        <v>2968</v>
      </c>
      <c r="C59" s="17" t="s">
        <v>7078</v>
      </c>
      <c r="D59" s="18">
        <v>3500</v>
      </c>
      <c r="E59" s="19">
        <v>3710</v>
      </c>
      <c r="F59" s="16" t="s">
        <v>8218</v>
      </c>
      <c r="G59" s="16" t="s">
        <v>8223</v>
      </c>
      <c r="H59" s="16" t="s">
        <v>8245</v>
      </c>
      <c r="I59" s="16">
        <v>1471406340</v>
      </c>
      <c r="J59" s="16">
        <v>1470227660</v>
      </c>
      <c r="K59" s="16" t="b">
        <v>0</v>
      </c>
      <c r="L59" s="16">
        <v>47</v>
      </c>
      <c r="M59" s="16" t="b">
        <v>1</v>
      </c>
      <c r="N59" s="16" t="s">
        <v>8269</v>
      </c>
      <c r="O59" s="16">
        <v>106</v>
      </c>
      <c r="P59" s="16">
        <v>78.94</v>
      </c>
      <c r="Q59" s="20" t="s">
        <v>8315</v>
      </c>
      <c r="R59" s="16" t="s">
        <v>8316</v>
      </c>
      <c r="S59" s="21">
        <v>42585.523842592593</v>
      </c>
      <c r="T59" s="21">
        <v>42599.165972222225</v>
      </c>
    </row>
    <row r="60" spans="1:20" ht="57" x14ac:dyDescent="0.45">
      <c r="A60" s="16">
        <v>2970</v>
      </c>
      <c r="B60" s="17" t="s">
        <v>2970</v>
      </c>
      <c r="C60" s="17" t="s">
        <v>7080</v>
      </c>
      <c r="D60" s="18">
        <v>6000</v>
      </c>
      <c r="E60" s="19">
        <v>6360</v>
      </c>
      <c r="F60" s="16" t="s">
        <v>8218</v>
      </c>
      <c r="G60" s="16" t="s">
        <v>8223</v>
      </c>
      <c r="H60" s="16" t="s">
        <v>8245</v>
      </c>
      <c r="I60" s="16">
        <v>1405699451</v>
      </c>
      <c r="J60" s="16">
        <v>1403107451</v>
      </c>
      <c r="K60" s="16" t="b">
        <v>0</v>
      </c>
      <c r="L60" s="16">
        <v>91</v>
      </c>
      <c r="M60" s="16" t="b">
        <v>1</v>
      </c>
      <c r="N60" s="16" t="s">
        <v>8269</v>
      </c>
      <c r="O60" s="16">
        <v>106</v>
      </c>
      <c r="P60" s="16">
        <v>69.89</v>
      </c>
      <c r="Q60" s="20" t="s">
        <v>8315</v>
      </c>
      <c r="R60" s="16" t="s">
        <v>8316</v>
      </c>
      <c r="S60" s="21">
        <v>41808.669571759259</v>
      </c>
      <c r="T60" s="21">
        <v>41838.669571759259</v>
      </c>
    </row>
    <row r="61" spans="1:20" ht="57" x14ac:dyDescent="0.45">
      <c r="A61" s="16">
        <v>2971</v>
      </c>
      <c r="B61" s="17" t="s">
        <v>2971</v>
      </c>
      <c r="C61" s="17" t="s">
        <v>7081</v>
      </c>
      <c r="D61" s="18">
        <v>3200</v>
      </c>
      <c r="E61" s="19">
        <v>3205</v>
      </c>
      <c r="F61" s="16" t="s">
        <v>8218</v>
      </c>
      <c r="G61" s="16" t="s">
        <v>8223</v>
      </c>
      <c r="H61" s="16" t="s">
        <v>8245</v>
      </c>
      <c r="I61" s="16">
        <v>1409500078</v>
      </c>
      <c r="J61" s="16">
        <v>1406908078</v>
      </c>
      <c r="K61" s="16" t="b">
        <v>0</v>
      </c>
      <c r="L61" s="16">
        <v>43</v>
      </c>
      <c r="M61" s="16" t="b">
        <v>1</v>
      </c>
      <c r="N61" s="16" t="s">
        <v>8269</v>
      </c>
      <c r="O61" s="16">
        <v>100</v>
      </c>
      <c r="P61" s="16">
        <v>74.53</v>
      </c>
      <c r="Q61" s="20" t="s">
        <v>8315</v>
      </c>
      <c r="R61" s="16" t="s">
        <v>8316</v>
      </c>
      <c r="S61" s="21">
        <v>41852.658310185187</v>
      </c>
      <c r="T61" s="21">
        <v>41882.658310185187</v>
      </c>
    </row>
    <row r="62" spans="1:20" ht="42.75" x14ac:dyDescent="0.45">
      <c r="A62" s="16">
        <v>2972</v>
      </c>
      <c r="B62" s="17" t="s">
        <v>2972</v>
      </c>
      <c r="C62" s="17" t="s">
        <v>7082</v>
      </c>
      <c r="D62" s="18">
        <v>2000</v>
      </c>
      <c r="E62" s="19">
        <v>2107</v>
      </c>
      <c r="F62" s="16" t="s">
        <v>8218</v>
      </c>
      <c r="G62" s="16" t="s">
        <v>8223</v>
      </c>
      <c r="H62" s="16" t="s">
        <v>8245</v>
      </c>
      <c r="I62" s="16">
        <v>1480899600</v>
      </c>
      <c r="J62" s="16">
        <v>1479609520</v>
      </c>
      <c r="K62" s="16" t="b">
        <v>0</v>
      </c>
      <c r="L62" s="16">
        <v>17</v>
      </c>
      <c r="M62" s="16" t="b">
        <v>1</v>
      </c>
      <c r="N62" s="16" t="s">
        <v>8269</v>
      </c>
      <c r="O62" s="16">
        <v>105</v>
      </c>
      <c r="P62" s="16">
        <v>123.94</v>
      </c>
      <c r="Q62" s="20" t="s">
        <v>8315</v>
      </c>
      <c r="R62" s="16" t="s">
        <v>8316</v>
      </c>
      <c r="S62" s="21">
        <v>42694.110185185185</v>
      </c>
      <c r="T62" s="21">
        <v>42709.041666666672</v>
      </c>
    </row>
    <row r="63" spans="1:20" ht="57" x14ac:dyDescent="0.45">
      <c r="A63" s="16">
        <v>2973</v>
      </c>
      <c r="B63" s="17" t="s">
        <v>2973</v>
      </c>
      <c r="C63" s="17" t="s">
        <v>7083</v>
      </c>
      <c r="D63" s="18">
        <v>5000</v>
      </c>
      <c r="E63" s="19">
        <v>8740</v>
      </c>
      <c r="F63" s="16" t="s">
        <v>8218</v>
      </c>
      <c r="G63" s="16" t="s">
        <v>8223</v>
      </c>
      <c r="H63" s="16" t="s">
        <v>8245</v>
      </c>
      <c r="I63" s="16">
        <v>1451620800</v>
      </c>
      <c r="J63" s="16">
        <v>1449171508</v>
      </c>
      <c r="K63" s="16" t="b">
        <v>0</v>
      </c>
      <c r="L63" s="16">
        <v>33</v>
      </c>
      <c r="M63" s="16" t="b">
        <v>1</v>
      </c>
      <c r="N63" s="16" t="s">
        <v>8269</v>
      </c>
      <c r="O63" s="16">
        <v>175</v>
      </c>
      <c r="P63" s="16">
        <v>264.85000000000002</v>
      </c>
      <c r="Q63" s="20" t="s">
        <v>8315</v>
      </c>
      <c r="R63" s="16" t="s">
        <v>8316</v>
      </c>
      <c r="S63" s="21">
        <v>42341.818379629629</v>
      </c>
      <c r="T63" s="21">
        <v>42370.166666666672</v>
      </c>
    </row>
    <row r="64" spans="1:20" ht="57" x14ac:dyDescent="0.45">
      <c r="A64" s="16">
        <v>2974</v>
      </c>
      <c r="B64" s="17" t="s">
        <v>2974</v>
      </c>
      <c r="C64" s="17" t="s">
        <v>7084</v>
      </c>
      <c r="D64" s="18">
        <v>5000</v>
      </c>
      <c r="E64" s="19">
        <v>5100</v>
      </c>
      <c r="F64" s="16" t="s">
        <v>8218</v>
      </c>
      <c r="G64" s="16" t="s">
        <v>8223</v>
      </c>
      <c r="H64" s="16" t="s">
        <v>8245</v>
      </c>
      <c r="I64" s="16">
        <v>1411695300</v>
      </c>
      <c r="J64" s="16">
        <v>1409275671</v>
      </c>
      <c r="K64" s="16" t="b">
        <v>0</v>
      </c>
      <c r="L64" s="16">
        <v>87</v>
      </c>
      <c r="M64" s="16" t="b">
        <v>1</v>
      </c>
      <c r="N64" s="16" t="s">
        <v>8269</v>
      </c>
      <c r="O64" s="16">
        <v>102</v>
      </c>
      <c r="P64" s="16">
        <v>58.62</v>
      </c>
      <c r="Q64" s="20" t="s">
        <v>8315</v>
      </c>
      <c r="R64" s="16" t="s">
        <v>8316</v>
      </c>
      <c r="S64" s="21">
        <v>41880.061006944445</v>
      </c>
      <c r="T64" s="21">
        <v>41908.065972222219</v>
      </c>
    </row>
    <row r="65" spans="1:20" ht="57" x14ac:dyDescent="0.45">
      <c r="A65" s="16">
        <v>2975</v>
      </c>
      <c r="B65" s="17" t="s">
        <v>2975</v>
      </c>
      <c r="C65" s="17" t="s">
        <v>7085</v>
      </c>
      <c r="D65" s="18">
        <v>8000</v>
      </c>
      <c r="E65" s="19">
        <v>8010</v>
      </c>
      <c r="F65" s="16" t="s">
        <v>8218</v>
      </c>
      <c r="G65" s="16" t="s">
        <v>8223</v>
      </c>
      <c r="H65" s="16" t="s">
        <v>8245</v>
      </c>
      <c r="I65" s="16">
        <v>1417057200</v>
      </c>
      <c r="J65" s="16">
        <v>1414599886</v>
      </c>
      <c r="K65" s="16" t="b">
        <v>0</v>
      </c>
      <c r="L65" s="16">
        <v>113</v>
      </c>
      <c r="M65" s="16" t="b">
        <v>1</v>
      </c>
      <c r="N65" s="16" t="s">
        <v>8269</v>
      </c>
      <c r="O65" s="16">
        <v>100</v>
      </c>
      <c r="P65" s="16">
        <v>70.88</v>
      </c>
      <c r="Q65" s="20" t="s">
        <v>8315</v>
      </c>
      <c r="R65" s="16" t="s">
        <v>8316</v>
      </c>
      <c r="S65" s="21">
        <v>41941.683865740742</v>
      </c>
      <c r="T65" s="21">
        <v>41970.125</v>
      </c>
    </row>
    <row r="66" spans="1:20" ht="71.25" x14ac:dyDescent="0.45">
      <c r="A66" s="16">
        <v>2977</v>
      </c>
      <c r="B66" s="17" t="s">
        <v>2977</v>
      </c>
      <c r="C66" s="17" t="s">
        <v>7087</v>
      </c>
      <c r="D66" s="18">
        <v>3000</v>
      </c>
      <c r="E66" s="19">
        <v>3407</v>
      </c>
      <c r="F66" s="16" t="s">
        <v>8218</v>
      </c>
      <c r="G66" s="16" t="s">
        <v>8223</v>
      </c>
      <c r="H66" s="16" t="s">
        <v>8245</v>
      </c>
      <c r="I66" s="16">
        <v>1427076840</v>
      </c>
      <c r="J66" s="16">
        <v>1421960934</v>
      </c>
      <c r="K66" s="16" t="b">
        <v>0</v>
      </c>
      <c r="L66" s="16">
        <v>30</v>
      </c>
      <c r="M66" s="16" t="b">
        <v>1</v>
      </c>
      <c r="N66" s="16" t="s">
        <v>8269</v>
      </c>
      <c r="O66" s="16">
        <v>114</v>
      </c>
      <c r="P66" s="16">
        <v>113.57</v>
      </c>
      <c r="Q66" s="20" t="s">
        <v>8315</v>
      </c>
      <c r="R66" s="16" t="s">
        <v>8316</v>
      </c>
      <c r="S66" s="21">
        <v>42026.88118055556</v>
      </c>
      <c r="T66" s="21">
        <v>42086.093055555553</v>
      </c>
    </row>
    <row r="67" spans="1:20" ht="57" x14ac:dyDescent="0.45">
      <c r="A67" s="16">
        <v>2978</v>
      </c>
      <c r="B67" s="17" t="s">
        <v>2978</v>
      </c>
      <c r="C67" s="17" t="s">
        <v>7088</v>
      </c>
      <c r="D67" s="18">
        <v>750</v>
      </c>
      <c r="E67" s="19">
        <v>971</v>
      </c>
      <c r="F67" s="16" t="s">
        <v>8218</v>
      </c>
      <c r="G67" s="16" t="s">
        <v>8223</v>
      </c>
      <c r="H67" s="16" t="s">
        <v>8245</v>
      </c>
      <c r="I67" s="16">
        <v>1413784740</v>
      </c>
      <c r="J67" s="16">
        <v>1412954547</v>
      </c>
      <c r="K67" s="16" t="b">
        <v>0</v>
      </c>
      <c r="L67" s="16">
        <v>16</v>
      </c>
      <c r="M67" s="16" t="b">
        <v>1</v>
      </c>
      <c r="N67" s="16" t="s">
        <v>8269</v>
      </c>
      <c r="O67" s="16">
        <v>129</v>
      </c>
      <c r="P67" s="16">
        <v>60.69</v>
      </c>
      <c r="Q67" s="20" t="s">
        <v>8315</v>
      </c>
      <c r="R67" s="16" t="s">
        <v>8316</v>
      </c>
      <c r="S67" s="21">
        <v>41922.640590277777</v>
      </c>
      <c r="T67" s="21">
        <v>41932.249305555553</v>
      </c>
    </row>
    <row r="68" spans="1:20" ht="57" x14ac:dyDescent="0.45">
      <c r="A68" s="16">
        <v>2979</v>
      </c>
      <c r="B68" s="17" t="s">
        <v>2979</v>
      </c>
      <c r="C68" s="17" t="s">
        <v>7089</v>
      </c>
      <c r="D68" s="18">
        <v>5000</v>
      </c>
      <c r="E68" s="19">
        <v>5070</v>
      </c>
      <c r="F68" s="16" t="s">
        <v>8218</v>
      </c>
      <c r="G68" s="16" t="s">
        <v>8223</v>
      </c>
      <c r="H68" s="16" t="s">
        <v>8245</v>
      </c>
      <c r="I68" s="16">
        <v>1420524000</v>
      </c>
      <c r="J68" s="16">
        <v>1419104823</v>
      </c>
      <c r="K68" s="16" t="b">
        <v>0</v>
      </c>
      <c r="L68" s="16">
        <v>46</v>
      </c>
      <c r="M68" s="16" t="b">
        <v>1</v>
      </c>
      <c r="N68" s="16" t="s">
        <v>8269</v>
      </c>
      <c r="O68" s="16">
        <v>101</v>
      </c>
      <c r="P68" s="16">
        <v>110.22</v>
      </c>
      <c r="Q68" s="20" t="s">
        <v>8315</v>
      </c>
      <c r="R68" s="16" t="s">
        <v>8316</v>
      </c>
      <c r="S68" s="21">
        <v>41993.824340277773</v>
      </c>
      <c r="T68" s="21">
        <v>42010.25</v>
      </c>
    </row>
    <row r="69" spans="1:20" ht="42.75" x14ac:dyDescent="0.45">
      <c r="A69" s="16">
        <v>2980</v>
      </c>
      <c r="B69" s="17" t="s">
        <v>2980</v>
      </c>
      <c r="C69" s="17" t="s">
        <v>7090</v>
      </c>
      <c r="D69" s="18">
        <v>3000</v>
      </c>
      <c r="E69" s="19">
        <v>3275</v>
      </c>
      <c r="F69" s="16" t="s">
        <v>8218</v>
      </c>
      <c r="G69" s="16" t="s">
        <v>8223</v>
      </c>
      <c r="H69" s="16" t="s">
        <v>8245</v>
      </c>
      <c r="I69" s="16">
        <v>1440381600</v>
      </c>
      <c r="J69" s="16">
        <v>1438639130</v>
      </c>
      <c r="K69" s="16" t="b">
        <v>0</v>
      </c>
      <c r="L69" s="16">
        <v>24</v>
      </c>
      <c r="M69" s="16" t="b">
        <v>1</v>
      </c>
      <c r="N69" s="16" t="s">
        <v>8269</v>
      </c>
      <c r="O69" s="16">
        <v>109</v>
      </c>
      <c r="P69" s="16">
        <v>136.46</v>
      </c>
      <c r="Q69" s="20" t="s">
        <v>8315</v>
      </c>
      <c r="R69" s="16" t="s">
        <v>8316</v>
      </c>
      <c r="S69" s="21">
        <v>42219.915856481486</v>
      </c>
      <c r="T69" s="21">
        <v>42240.083333333328</v>
      </c>
    </row>
    <row r="70" spans="1:20" ht="57" x14ac:dyDescent="0.45">
      <c r="A70" s="16">
        <v>3147</v>
      </c>
      <c r="B70" s="17" t="s">
        <v>3147</v>
      </c>
      <c r="C70" s="17" t="s">
        <v>7257</v>
      </c>
      <c r="D70" s="18">
        <v>20000</v>
      </c>
      <c r="E70" s="19">
        <v>23505</v>
      </c>
      <c r="F70" s="16" t="s">
        <v>8218</v>
      </c>
      <c r="G70" s="16" t="s">
        <v>8223</v>
      </c>
      <c r="H70" s="16" t="s">
        <v>8245</v>
      </c>
      <c r="I70" s="16">
        <v>1415319355</v>
      </c>
      <c r="J70" s="16">
        <v>1411859755</v>
      </c>
      <c r="K70" s="16" t="b">
        <v>1</v>
      </c>
      <c r="L70" s="16">
        <v>213</v>
      </c>
      <c r="M70" s="16" t="b">
        <v>1</v>
      </c>
      <c r="N70" s="16" t="s">
        <v>8269</v>
      </c>
      <c r="O70" s="16">
        <v>118</v>
      </c>
      <c r="P70" s="16">
        <v>110.35</v>
      </c>
      <c r="Q70" s="20" t="s">
        <v>8315</v>
      </c>
      <c r="R70" s="16" t="s">
        <v>8316</v>
      </c>
      <c r="S70" s="21">
        <v>41909.969386574077</v>
      </c>
      <c r="T70" s="21">
        <v>41950.011053240742</v>
      </c>
    </row>
    <row r="71" spans="1:20" ht="28.5" x14ac:dyDescent="0.45">
      <c r="A71" s="16">
        <v>3148</v>
      </c>
      <c r="B71" s="17" t="s">
        <v>3148</v>
      </c>
      <c r="C71" s="17" t="s">
        <v>7258</v>
      </c>
      <c r="D71" s="18">
        <v>1800</v>
      </c>
      <c r="E71" s="19">
        <v>2361</v>
      </c>
      <c r="F71" s="16" t="s">
        <v>8218</v>
      </c>
      <c r="G71" s="16" t="s">
        <v>8223</v>
      </c>
      <c r="H71" s="16" t="s">
        <v>8245</v>
      </c>
      <c r="I71" s="16">
        <v>1412136000</v>
      </c>
      <c r="J71" s="16">
        <v>1410278284</v>
      </c>
      <c r="K71" s="16" t="b">
        <v>1</v>
      </c>
      <c r="L71" s="16">
        <v>57</v>
      </c>
      <c r="M71" s="16" t="b">
        <v>1</v>
      </c>
      <c r="N71" s="16" t="s">
        <v>8269</v>
      </c>
      <c r="O71" s="16">
        <v>131</v>
      </c>
      <c r="P71" s="16">
        <v>41.42</v>
      </c>
      <c r="Q71" s="20" t="s">
        <v>8315</v>
      </c>
      <c r="R71" s="16" t="s">
        <v>8316</v>
      </c>
      <c r="S71" s="21">
        <v>41891.665324074071</v>
      </c>
      <c r="T71" s="21">
        <v>41913.166666666664</v>
      </c>
    </row>
    <row r="72" spans="1:20" ht="57" x14ac:dyDescent="0.45">
      <c r="A72" s="16">
        <v>3149</v>
      </c>
      <c r="B72" s="17" t="s">
        <v>3149</v>
      </c>
      <c r="C72" s="17" t="s">
        <v>7259</v>
      </c>
      <c r="D72" s="18">
        <v>1250</v>
      </c>
      <c r="E72" s="19">
        <v>1300</v>
      </c>
      <c r="F72" s="16" t="s">
        <v>8218</v>
      </c>
      <c r="G72" s="16" t="s">
        <v>8223</v>
      </c>
      <c r="H72" s="16" t="s">
        <v>8245</v>
      </c>
      <c r="I72" s="16">
        <v>1354845600</v>
      </c>
      <c r="J72" s="16">
        <v>1352766300</v>
      </c>
      <c r="K72" s="16" t="b">
        <v>1</v>
      </c>
      <c r="L72" s="16">
        <v>25</v>
      </c>
      <c r="M72" s="16" t="b">
        <v>1</v>
      </c>
      <c r="N72" s="16" t="s">
        <v>8269</v>
      </c>
      <c r="O72" s="16">
        <v>104</v>
      </c>
      <c r="P72" s="16">
        <v>52</v>
      </c>
      <c r="Q72" s="20" t="s">
        <v>8315</v>
      </c>
      <c r="R72" s="16" t="s">
        <v>8316</v>
      </c>
      <c r="S72" s="21">
        <v>41226.017361111109</v>
      </c>
      <c r="T72" s="21">
        <v>41250.083333333336</v>
      </c>
    </row>
    <row r="73" spans="1:20" ht="71.25" x14ac:dyDescent="0.45">
      <c r="A73" s="16">
        <v>3150</v>
      </c>
      <c r="B73" s="17" t="s">
        <v>3150</v>
      </c>
      <c r="C73" s="17" t="s">
        <v>7260</v>
      </c>
      <c r="D73" s="18">
        <v>3500</v>
      </c>
      <c r="E73" s="19">
        <v>3535</v>
      </c>
      <c r="F73" s="16" t="s">
        <v>8218</v>
      </c>
      <c r="G73" s="16" t="s">
        <v>8223</v>
      </c>
      <c r="H73" s="16" t="s">
        <v>8245</v>
      </c>
      <c r="I73" s="16">
        <v>1295928000</v>
      </c>
      <c r="J73" s="16">
        <v>1288160403</v>
      </c>
      <c r="K73" s="16" t="b">
        <v>1</v>
      </c>
      <c r="L73" s="16">
        <v>104</v>
      </c>
      <c r="M73" s="16" t="b">
        <v>1</v>
      </c>
      <c r="N73" s="16" t="s">
        <v>8269</v>
      </c>
      <c r="O73" s="16">
        <v>101</v>
      </c>
      <c r="P73" s="16">
        <v>33.99</v>
      </c>
      <c r="Q73" s="20" t="s">
        <v>8315</v>
      </c>
      <c r="R73" s="16" t="s">
        <v>8316</v>
      </c>
      <c r="S73" s="21">
        <v>40478.263923611114</v>
      </c>
      <c r="T73" s="21">
        <v>40568.166666666664</v>
      </c>
    </row>
    <row r="74" spans="1:20" ht="42.75" x14ac:dyDescent="0.45">
      <c r="A74" s="16">
        <v>3151</v>
      </c>
      <c r="B74" s="17" t="s">
        <v>3151</v>
      </c>
      <c r="C74" s="17" t="s">
        <v>7261</v>
      </c>
      <c r="D74" s="18">
        <v>3500</v>
      </c>
      <c r="E74" s="19">
        <v>3514</v>
      </c>
      <c r="F74" s="16" t="s">
        <v>8218</v>
      </c>
      <c r="G74" s="16" t="s">
        <v>8223</v>
      </c>
      <c r="H74" s="16" t="s">
        <v>8245</v>
      </c>
      <c r="I74" s="16">
        <v>1410379774</v>
      </c>
      <c r="J74" s="16">
        <v>1407787774</v>
      </c>
      <c r="K74" s="16" t="b">
        <v>1</v>
      </c>
      <c r="L74" s="16">
        <v>34</v>
      </c>
      <c r="M74" s="16" t="b">
        <v>1</v>
      </c>
      <c r="N74" s="16" t="s">
        <v>8269</v>
      </c>
      <c r="O74" s="16">
        <v>100</v>
      </c>
      <c r="P74" s="16">
        <v>103.35</v>
      </c>
      <c r="Q74" s="20" t="s">
        <v>8315</v>
      </c>
      <c r="R74" s="16" t="s">
        <v>8316</v>
      </c>
      <c r="S74" s="21">
        <v>41862.83997685185</v>
      </c>
      <c r="T74" s="21">
        <v>41892.83997685185</v>
      </c>
    </row>
    <row r="75" spans="1:20" ht="42.75" x14ac:dyDescent="0.45">
      <c r="A75" s="16">
        <v>3153</v>
      </c>
      <c r="B75" s="17" t="s">
        <v>3153</v>
      </c>
      <c r="C75" s="17" t="s">
        <v>7263</v>
      </c>
      <c r="D75" s="18">
        <v>3000</v>
      </c>
      <c r="E75" s="19">
        <v>10067.5</v>
      </c>
      <c r="F75" s="16" t="s">
        <v>8218</v>
      </c>
      <c r="G75" s="16" t="s">
        <v>8223</v>
      </c>
      <c r="H75" s="16" t="s">
        <v>8245</v>
      </c>
      <c r="I75" s="16">
        <v>1304225940</v>
      </c>
      <c r="J75" s="16">
        <v>1301542937</v>
      </c>
      <c r="K75" s="16" t="b">
        <v>1</v>
      </c>
      <c r="L75" s="16">
        <v>241</v>
      </c>
      <c r="M75" s="16" t="b">
        <v>1</v>
      </c>
      <c r="N75" s="16" t="s">
        <v>8269</v>
      </c>
      <c r="O75" s="16">
        <v>336</v>
      </c>
      <c r="P75" s="16">
        <v>41.77</v>
      </c>
      <c r="Q75" s="20" t="s">
        <v>8315</v>
      </c>
      <c r="R75" s="16" t="s">
        <v>8316</v>
      </c>
      <c r="S75" s="21">
        <v>40633.154363425929</v>
      </c>
      <c r="T75" s="21">
        <v>40664.207638888889</v>
      </c>
    </row>
    <row r="76" spans="1:20" ht="57" x14ac:dyDescent="0.45">
      <c r="A76" s="16">
        <v>3154</v>
      </c>
      <c r="B76" s="17" t="s">
        <v>3154</v>
      </c>
      <c r="C76" s="17" t="s">
        <v>7264</v>
      </c>
      <c r="D76" s="18">
        <v>7000</v>
      </c>
      <c r="E76" s="19">
        <v>7905</v>
      </c>
      <c r="F76" s="16" t="s">
        <v>8218</v>
      </c>
      <c r="G76" s="16" t="s">
        <v>8223</v>
      </c>
      <c r="H76" s="16" t="s">
        <v>8245</v>
      </c>
      <c r="I76" s="16">
        <v>1333310458</v>
      </c>
      <c r="J76" s="16">
        <v>1330722058</v>
      </c>
      <c r="K76" s="16" t="b">
        <v>1</v>
      </c>
      <c r="L76" s="16">
        <v>123</v>
      </c>
      <c r="M76" s="16" t="b">
        <v>1</v>
      </c>
      <c r="N76" s="16" t="s">
        <v>8269</v>
      </c>
      <c r="O76" s="16">
        <v>113</v>
      </c>
      <c r="P76" s="16">
        <v>64.27</v>
      </c>
      <c r="Q76" s="20" t="s">
        <v>8315</v>
      </c>
      <c r="R76" s="16" t="s">
        <v>8316</v>
      </c>
      <c r="S76" s="21">
        <v>40970.875671296293</v>
      </c>
      <c r="T76" s="21">
        <v>41000.834004629629</v>
      </c>
    </row>
    <row r="77" spans="1:20" ht="71.25" x14ac:dyDescent="0.45">
      <c r="A77" s="16">
        <v>3156</v>
      </c>
      <c r="B77" s="17" t="s">
        <v>3156</v>
      </c>
      <c r="C77" s="17" t="s">
        <v>7266</v>
      </c>
      <c r="D77" s="18">
        <v>5500</v>
      </c>
      <c r="E77" s="19">
        <v>5600</v>
      </c>
      <c r="F77" s="16" t="s">
        <v>8218</v>
      </c>
      <c r="G77" s="16" t="s">
        <v>8223</v>
      </c>
      <c r="H77" s="16" t="s">
        <v>8245</v>
      </c>
      <c r="I77" s="16">
        <v>1338591144</v>
      </c>
      <c r="J77" s="16">
        <v>1335567144</v>
      </c>
      <c r="K77" s="16" t="b">
        <v>1</v>
      </c>
      <c r="L77" s="16">
        <v>89</v>
      </c>
      <c r="M77" s="16" t="b">
        <v>1</v>
      </c>
      <c r="N77" s="16" t="s">
        <v>8269</v>
      </c>
      <c r="O77" s="16">
        <v>102</v>
      </c>
      <c r="P77" s="16">
        <v>62.92</v>
      </c>
      <c r="Q77" s="20" t="s">
        <v>8315</v>
      </c>
      <c r="R77" s="16" t="s">
        <v>8316</v>
      </c>
      <c r="S77" s="21">
        <v>41026.953055555554</v>
      </c>
      <c r="T77" s="21">
        <v>41061.953055555554</v>
      </c>
    </row>
    <row r="78" spans="1:20" ht="28.5" x14ac:dyDescent="0.45">
      <c r="A78" s="16">
        <v>3157</v>
      </c>
      <c r="B78" s="17" t="s">
        <v>3157</v>
      </c>
      <c r="C78" s="17" t="s">
        <v>7267</v>
      </c>
      <c r="D78" s="18">
        <v>4000</v>
      </c>
      <c r="E78" s="19">
        <v>4040</v>
      </c>
      <c r="F78" s="16" t="s">
        <v>8218</v>
      </c>
      <c r="G78" s="16" t="s">
        <v>8223</v>
      </c>
      <c r="H78" s="16" t="s">
        <v>8245</v>
      </c>
      <c r="I78" s="16">
        <v>1405746000</v>
      </c>
      <c r="J78" s="16">
        <v>1404932105</v>
      </c>
      <c r="K78" s="16" t="b">
        <v>1</v>
      </c>
      <c r="L78" s="16">
        <v>41</v>
      </c>
      <c r="M78" s="16" t="b">
        <v>1</v>
      </c>
      <c r="N78" s="16" t="s">
        <v>8269</v>
      </c>
      <c r="O78" s="16">
        <v>101</v>
      </c>
      <c r="P78" s="16">
        <v>98.54</v>
      </c>
      <c r="Q78" s="20" t="s">
        <v>8315</v>
      </c>
      <c r="R78" s="16" t="s">
        <v>8316</v>
      </c>
      <c r="S78" s="21">
        <v>41829.788252314815</v>
      </c>
      <c r="T78" s="21">
        <v>41839.208333333336</v>
      </c>
    </row>
    <row r="79" spans="1:20" ht="28.5" x14ac:dyDescent="0.45">
      <c r="A79" s="16">
        <v>3158</v>
      </c>
      <c r="B79" s="17" t="s">
        <v>3158</v>
      </c>
      <c r="C79" s="17" t="s">
        <v>7268</v>
      </c>
      <c r="D79" s="18">
        <v>5000</v>
      </c>
      <c r="E79" s="19">
        <v>5700</v>
      </c>
      <c r="F79" s="16" t="s">
        <v>8218</v>
      </c>
      <c r="G79" s="16" t="s">
        <v>8223</v>
      </c>
      <c r="H79" s="16" t="s">
        <v>8245</v>
      </c>
      <c r="I79" s="16">
        <v>1374523752</v>
      </c>
      <c r="J79" s="16">
        <v>1371931752</v>
      </c>
      <c r="K79" s="16" t="b">
        <v>1</v>
      </c>
      <c r="L79" s="16">
        <v>69</v>
      </c>
      <c r="M79" s="16" t="b">
        <v>1</v>
      </c>
      <c r="N79" s="16" t="s">
        <v>8269</v>
      </c>
      <c r="O79" s="16">
        <v>114</v>
      </c>
      <c r="P79" s="16">
        <v>82.61</v>
      </c>
      <c r="Q79" s="20" t="s">
        <v>8315</v>
      </c>
      <c r="R79" s="16" t="s">
        <v>8316</v>
      </c>
      <c r="S79" s="21">
        <v>41447.839722222219</v>
      </c>
      <c r="T79" s="21">
        <v>41477.839722222219</v>
      </c>
    </row>
    <row r="80" spans="1:20" ht="42.75" x14ac:dyDescent="0.45">
      <c r="A80" s="16">
        <v>3159</v>
      </c>
      <c r="B80" s="17" t="s">
        <v>3159</v>
      </c>
      <c r="C80" s="17" t="s">
        <v>7269</v>
      </c>
      <c r="D80" s="18">
        <v>1500</v>
      </c>
      <c r="E80" s="19">
        <v>2002.22</v>
      </c>
      <c r="F80" s="16" t="s">
        <v>8218</v>
      </c>
      <c r="G80" s="16" t="s">
        <v>8223</v>
      </c>
      <c r="H80" s="16" t="s">
        <v>8245</v>
      </c>
      <c r="I80" s="16">
        <v>1326927600</v>
      </c>
      <c r="J80" s="16">
        <v>1323221761</v>
      </c>
      <c r="K80" s="16" t="b">
        <v>1</v>
      </c>
      <c r="L80" s="16">
        <v>52</v>
      </c>
      <c r="M80" s="16" t="b">
        <v>1</v>
      </c>
      <c r="N80" s="16" t="s">
        <v>8269</v>
      </c>
      <c r="O80" s="16">
        <v>133</v>
      </c>
      <c r="P80" s="16">
        <v>38.5</v>
      </c>
      <c r="Q80" s="20" t="s">
        <v>8315</v>
      </c>
      <c r="R80" s="16" t="s">
        <v>8316</v>
      </c>
      <c r="S80" s="21">
        <v>40884.066678240742</v>
      </c>
      <c r="T80" s="21">
        <v>40926.958333333336</v>
      </c>
    </row>
    <row r="81" spans="1:20" ht="57" x14ac:dyDescent="0.45">
      <c r="A81" s="16">
        <v>3160</v>
      </c>
      <c r="B81" s="17" t="s">
        <v>3160</v>
      </c>
      <c r="C81" s="17" t="s">
        <v>7270</v>
      </c>
      <c r="D81" s="18">
        <v>4500</v>
      </c>
      <c r="E81" s="19">
        <v>4569</v>
      </c>
      <c r="F81" s="16" t="s">
        <v>8218</v>
      </c>
      <c r="G81" s="16" t="s">
        <v>8223</v>
      </c>
      <c r="H81" s="16" t="s">
        <v>8245</v>
      </c>
      <c r="I81" s="16">
        <v>1407905940</v>
      </c>
      <c r="J81" s="16">
        <v>1405923687</v>
      </c>
      <c r="K81" s="16" t="b">
        <v>1</v>
      </c>
      <c r="L81" s="16">
        <v>57</v>
      </c>
      <c r="M81" s="16" t="b">
        <v>1</v>
      </c>
      <c r="N81" s="16" t="s">
        <v>8269</v>
      </c>
      <c r="O81" s="16">
        <v>102</v>
      </c>
      <c r="P81" s="16">
        <v>80.16</v>
      </c>
      <c r="Q81" s="20" t="s">
        <v>8315</v>
      </c>
      <c r="R81" s="16" t="s">
        <v>8316</v>
      </c>
      <c r="S81" s="21">
        <v>41841.26489583333</v>
      </c>
      <c r="T81" s="21">
        <v>41864.207638888889</v>
      </c>
    </row>
    <row r="82" spans="1:20" ht="57" x14ac:dyDescent="0.45">
      <c r="A82" s="16">
        <v>3162</v>
      </c>
      <c r="B82" s="17" t="s">
        <v>3162</v>
      </c>
      <c r="C82" s="17" t="s">
        <v>7272</v>
      </c>
      <c r="D82" s="18">
        <v>4000</v>
      </c>
      <c r="E82" s="19">
        <v>5086</v>
      </c>
      <c r="F82" s="16" t="s">
        <v>8218</v>
      </c>
      <c r="G82" s="16" t="s">
        <v>8223</v>
      </c>
      <c r="H82" s="16" t="s">
        <v>8245</v>
      </c>
      <c r="I82" s="16">
        <v>1404698400</v>
      </c>
      <c r="J82" s="16">
        <v>1402331262</v>
      </c>
      <c r="K82" s="16" t="b">
        <v>1</v>
      </c>
      <c r="L82" s="16">
        <v>63</v>
      </c>
      <c r="M82" s="16" t="b">
        <v>1</v>
      </c>
      <c r="N82" s="16" t="s">
        <v>8269</v>
      </c>
      <c r="O82" s="16">
        <v>127</v>
      </c>
      <c r="P82" s="16">
        <v>80.73</v>
      </c>
      <c r="Q82" s="20" t="s">
        <v>8315</v>
      </c>
      <c r="R82" s="16" t="s">
        <v>8316</v>
      </c>
      <c r="S82" s="21">
        <v>41799.685902777775</v>
      </c>
      <c r="T82" s="21">
        <v>41827.083333333336</v>
      </c>
    </row>
    <row r="83" spans="1:20" ht="57" x14ac:dyDescent="0.45">
      <c r="A83" s="16">
        <v>3163</v>
      </c>
      <c r="B83" s="17" t="s">
        <v>3163</v>
      </c>
      <c r="C83" s="17" t="s">
        <v>7273</v>
      </c>
      <c r="D83" s="18">
        <v>13000</v>
      </c>
      <c r="E83" s="19">
        <v>14450</v>
      </c>
      <c r="F83" s="16" t="s">
        <v>8218</v>
      </c>
      <c r="G83" s="16" t="s">
        <v>8223</v>
      </c>
      <c r="H83" s="16" t="s">
        <v>8245</v>
      </c>
      <c r="I83" s="16">
        <v>1402855525</v>
      </c>
      <c r="J83" s="16">
        <v>1400263525</v>
      </c>
      <c r="K83" s="16" t="b">
        <v>1</v>
      </c>
      <c r="L83" s="16">
        <v>72</v>
      </c>
      <c r="M83" s="16" t="b">
        <v>1</v>
      </c>
      <c r="N83" s="16" t="s">
        <v>8269</v>
      </c>
      <c r="O83" s="16">
        <v>111</v>
      </c>
      <c r="P83" s="16">
        <v>200.69</v>
      </c>
      <c r="Q83" s="20" t="s">
        <v>8315</v>
      </c>
      <c r="R83" s="16" t="s">
        <v>8316</v>
      </c>
      <c r="S83" s="21">
        <v>41775.753761574073</v>
      </c>
      <c r="T83" s="21">
        <v>41805.753761574073</v>
      </c>
    </row>
    <row r="84" spans="1:20" ht="57" x14ac:dyDescent="0.45">
      <c r="A84" s="16">
        <v>3164</v>
      </c>
      <c r="B84" s="17" t="s">
        <v>3164</v>
      </c>
      <c r="C84" s="17" t="s">
        <v>7274</v>
      </c>
      <c r="D84" s="18">
        <v>2500</v>
      </c>
      <c r="E84" s="19">
        <v>2669</v>
      </c>
      <c r="F84" s="16" t="s">
        <v>8218</v>
      </c>
      <c r="G84" s="16" t="s">
        <v>8223</v>
      </c>
      <c r="H84" s="16" t="s">
        <v>8245</v>
      </c>
      <c r="I84" s="16">
        <v>1402341615</v>
      </c>
      <c r="J84" s="16">
        <v>1399490415</v>
      </c>
      <c r="K84" s="16" t="b">
        <v>1</v>
      </c>
      <c r="L84" s="16">
        <v>71</v>
      </c>
      <c r="M84" s="16" t="b">
        <v>1</v>
      </c>
      <c r="N84" s="16" t="s">
        <v>8269</v>
      </c>
      <c r="O84" s="16">
        <v>107</v>
      </c>
      <c r="P84" s="16">
        <v>37.590000000000003</v>
      </c>
      <c r="Q84" s="20" t="s">
        <v>8315</v>
      </c>
      <c r="R84" s="16" t="s">
        <v>8316</v>
      </c>
      <c r="S84" s="21">
        <v>41766.80572916667</v>
      </c>
      <c r="T84" s="21">
        <v>41799.80572916667</v>
      </c>
    </row>
    <row r="85" spans="1:20" ht="57" x14ac:dyDescent="0.45">
      <c r="A85" s="16">
        <v>3165</v>
      </c>
      <c r="B85" s="17" t="s">
        <v>3165</v>
      </c>
      <c r="C85" s="17" t="s">
        <v>7275</v>
      </c>
      <c r="D85" s="18">
        <v>750</v>
      </c>
      <c r="E85" s="19">
        <v>1220</v>
      </c>
      <c r="F85" s="16" t="s">
        <v>8218</v>
      </c>
      <c r="G85" s="16" t="s">
        <v>8223</v>
      </c>
      <c r="H85" s="16" t="s">
        <v>8245</v>
      </c>
      <c r="I85" s="16">
        <v>1304395140</v>
      </c>
      <c r="J85" s="16">
        <v>1302493760</v>
      </c>
      <c r="K85" s="16" t="b">
        <v>1</v>
      </c>
      <c r="L85" s="16">
        <v>21</v>
      </c>
      <c r="M85" s="16" t="b">
        <v>1</v>
      </c>
      <c r="N85" s="16" t="s">
        <v>8269</v>
      </c>
      <c r="O85" s="16">
        <v>163</v>
      </c>
      <c r="P85" s="16">
        <v>58.1</v>
      </c>
      <c r="Q85" s="20" t="s">
        <v>8315</v>
      </c>
      <c r="R85" s="16" t="s">
        <v>8316</v>
      </c>
      <c r="S85" s="21">
        <v>40644.159259259257</v>
      </c>
      <c r="T85" s="21">
        <v>40666.165972222225</v>
      </c>
    </row>
    <row r="86" spans="1:20" ht="57" x14ac:dyDescent="0.45">
      <c r="A86" s="16">
        <v>3166</v>
      </c>
      <c r="B86" s="17" t="s">
        <v>3166</v>
      </c>
      <c r="C86" s="17" t="s">
        <v>7276</v>
      </c>
      <c r="D86" s="18">
        <v>35000</v>
      </c>
      <c r="E86" s="19">
        <v>56079.83</v>
      </c>
      <c r="F86" s="16" t="s">
        <v>8218</v>
      </c>
      <c r="G86" s="16" t="s">
        <v>8223</v>
      </c>
      <c r="H86" s="16" t="s">
        <v>8245</v>
      </c>
      <c r="I86" s="16">
        <v>1416988740</v>
      </c>
      <c r="J86" s="16">
        <v>1414514153</v>
      </c>
      <c r="K86" s="16" t="b">
        <v>1</v>
      </c>
      <c r="L86" s="16">
        <v>930</v>
      </c>
      <c r="M86" s="16" t="b">
        <v>1</v>
      </c>
      <c r="N86" s="16" t="s">
        <v>8269</v>
      </c>
      <c r="O86" s="16">
        <v>160</v>
      </c>
      <c r="P86" s="16">
        <v>60.3</v>
      </c>
      <c r="Q86" s="20" t="s">
        <v>8315</v>
      </c>
      <c r="R86" s="16" t="s">
        <v>8316</v>
      </c>
      <c r="S86" s="21">
        <v>41940.69158564815</v>
      </c>
      <c r="T86" s="21">
        <v>41969.332638888889</v>
      </c>
    </row>
    <row r="87" spans="1:20" ht="28.5" x14ac:dyDescent="0.45">
      <c r="A87" s="16">
        <v>3167</v>
      </c>
      <c r="B87" s="17" t="s">
        <v>3167</v>
      </c>
      <c r="C87" s="17" t="s">
        <v>7277</v>
      </c>
      <c r="D87" s="18">
        <v>3000</v>
      </c>
      <c r="E87" s="19">
        <v>3485</v>
      </c>
      <c r="F87" s="16" t="s">
        <v>8218</v>
      </c>
      <c r="G87" s="16" t="s">
        <v>8223</v>
      </c>
      <c r="H87" s="16" t="s">
        <v>8245</v>
      </c>
      <c r="I87" s="16">
        <v>1406952781</v>
      </c>
      <c r="J87" s="16">
        <v>1405743181</v>
      </c>
      <c r="K87" s="16" t="b">
        <v>1</v>
      </c>
      <c r="L87" s="16">
        <v>55</v>
      </c>
      <c r="M87" s="16" t="b">
        <v>1</v>
      </c>
      <c r="N87" s="16" t="s">
        <v>8269</v>
      </c>
      <c r="O87" s="16">
        <v>116</v>
      </c>
      <c r="P87" s="16">
        <v>63.36</v>
      </c>
      <c r="Q87" s="20" t="s">
        <v>8315</v>
      </c>
      <c r="R87" s="16" t="s">
        <v>8316</v>
      </c>
      <c r="S87" s="21">
        <v>41839.175706018519</v>
      </c>
      <c r="T87" s="21">
        <v>41853.175706018519</v>
      </c>
    </row>
    <row r="88" spans="1:20" ht="57" x14ac:dyDescent="0.45">
      <c r="A88" s="16">
        <v>3168</v>
      </c>
      <c r="B88" s="17" t="s">
        <v>3168</v>
      </c>
      <c r="C88" s="17" t="s">
        <v>7278</v>
      </c>
      <c r="D88" s="18">
        <v>2500</v>
      </c>
      <c r="E88" s="19">
        <v>3105</v>
      </c>
      <c r="F88" s="16" t="s">
        <v>8218</v>
      </c>
      <c r="G88" s="16" t="s">
        <v>8223</v>
      </c>
      <c r="H88" s="16" t="s">
        <v>8245</v>
      </c>
      <c r="I88" s="16">
        <v>1402696800</v>
      </c>
      <c r="J88" s="16">
        <v>1399948353</v>
      </c>
      <c r="K88" s="16" t="b">
        <v>1</v>
      </c>
      <c r="L88" s="16">
        <v>61</v>
      </c>
      <c r="M88" s="16" t="b">
        <v>1</v>
      </c>
      <c r="N88" s="16" t="s">
        <v>8269</v>
      </c>
      <c r="O88" s="16">
        <v>124</v>
      </c>
      <c r="P88" s="16">
        <v>50.9</v>
      </c>
      <c r="Q88" s="20" t="s">
        <v>8315</v>
      </c>
      <c r="R88" s="16" t="s">
        <v>8316</v>
      </c>
      <c r="S88" s="21">
        <v>41772.105937500004</v>
      </c>
      <c r="T88" s="21">
        <v>41803.916666666664</v>
      </c>
    </row>
    <row r="89" spans="1:20" ht="28.5" x14ac:dyDescent="0.45">
      <c r="A89" s="16">
        <v>3169</v>
      </c>
      <c r="B89" s="17" t="s">
        <v>3169</v>
      </c>
      <c r="C89" s="17" t="s">
        <v>7279</v>
      </c>
      <c r="D89" s="18">
        <v>8000</v>
      </c>
      <c r="E89" s="19">
        <v>8241</v>
      </c>
      <c r="F89" s="16" t="s">
        <v>8218</v>
      </c>
      <c r="G89" s="16" t="s">
        <v>8223</v>
      </c>
      <c r="H89" s="16" t="s">
        <v>8245</v>
      </c>
      <c r="I89" s="16">
        <v>1386910740</v>
      </c>
      <c r="J89" s="16">
        <v>1384364561</v>
      </c>
      <c r="K89" s="16" t="b">
        <v>1</v>
      </c>
      <c r="L89" s="16">
        <v>82</v>
      </c>
      <c r="M89" s="16" t="b">
        <v>1</v>
      </c>
      <c r="N89" s="16" t="s">
        <v>8269</v>
      </c>
      <c r="O89" s="16">
        <v>103</v>
      </c>
      <c r="P89" s="16">
        <v>100.5</v>
      </c>
      <c r="Q89" s="20" t="s">
        <v>8315</v>
      </c>
      <c r="R89" s="16" t="s">
        <v>8316</v>
      </c>
      <c r="S89" s="21">
        <v>41591.737974537034</v>
      </c>
      <c r="T89" s="21">
        <v>41621.207638888889</v>
      </c>
    </row>
    <row r="90" spans="1:20" ht="42.75" x14ac:dyDescent="0.45">
      <c r="A90" s="16">
        <v>3170</v>
      </c>
      <c r="B90" s="17" t="s">
        <v>3170</v>
      </c>
      <c r="C90" s="17" t="s">
        <v>7280</v>
      </c>
      <c r="D90" s="18">
        <v>2000</v>
      </c>
      <c r="E90" s="19">
        <v>2245</v>
      </c>
      <c r="F90" s="16" t="s">
        <v>8218</v>
      </c>
      <c r="G90" s="16" t="s">
        <v>8223</v>
      </c>
      <c r="H90" s="16" t="s">
        <v>8245</v>
      </c>
      <c r="I90" s="16">
        <v>1404273600</v>
      </c>
      <c r="J90" s="16">
        <v>1401414944</v>
      </c>
      <c r="K90" s="16" t="b">
        <v>1</v>
      </c>
      <c r="L90" s="16">
        <v>71</v>
      </c>
      <c r="M90" s="16" t="b">
        <v>1</v>
      </c>
      <c r="N90" s="16" t="s">
        <v>8269</v>
      </c>
      <c r="O90" s="16">
        <v>112</v>
      </c>
      <c r="P90" s="16">
        <v>31.62</v>
      </c>
      <c r="Q90" s="20" t="s">
        <v>8315</v>
      </c>
      <c r="R90" s="16" t="s">
        <v>8316</v>
      </c>
      <c r="S90" s="21">
        <v>41789.080370370371</v>
      </c>
      <c r="T90" s="21">
        <v>41822.166666666664</v>
      </c>
    </row>
    <row r="91" spans="1:20" ht="57" x14ac:dyDescent="0.45">
      <c r="A91" s="16">
        <v>3172</v>
      </c>
      <c r="B91" s="17" t="s">
        <v>3172</v>
      </c>
      <c r="C91" s="17" t="s">
        <v>7282</v>
      </c>
      <c r="D91" s="18">
        <v>2000</v>
      </c>
      <c r="E91" s="19">
        <v>2300</v>
      </c>
      <c r="F91" s="16" t="s">
        <v>8218</v>
      </c>
      <c r="G91" s="16" t="s">
        <v>8223</v>
      </c>
      <c r="H91" s="16" t="s">
        <v>8245</v>
      </c>
      <c r="I91" s="16">
        <v>1329240668</v>
      </c>
      <c r="J91" s="16">
        <v>1326648668</v>
      </c>
      <c r="K91" s="16" t="b">
        <v>1</v>
      </c>
      <c r="L91" s="16">
        <v>29</v>
      </c>
      <c r="M91" s="16" t="b">
        <v>1</v>
      </c>
      <c r="N91" s="16" t="s">
        <v>8269</v>
      </c>
      <c r="O91" s="16">
        <v>115</v>
      </c>
      <c r="P91" s="16">
        <v>79.31</v>
      </c>
      <c r="Q91" s="20" t="s">
        <v>8315</v>
      </c>
      <c r="R91" s="16" t="s">
        <v>8316</v>
      </c>
      <c r="S91" s="21">
        <v>40923.729953703703</v>
      </c>
      <c r="T91" s="21">
        <v>40953.729953703703</v>
      </c>
    </row>
    <row r="92" spans="1:20" ht="57" x14ac:dyDescent="0.45">
      <c r="A92" s="16">
        <v>3173</v>
      </c>
      <c r="B92" s="17" t="s">
        <v>3173</v>
      </c>
      <c r="C92" s="17" t="s">
        <v>7283</v>
      </c>
      <c r="D92" s="18">
        <v>10000</v>
      </c>
      <c r="E92" s="19">
        <v>10300</v>
      </c>
      <c r="F92" s="16" t="s">
        <v>8218</v>
      </c>
      <c r="G92" s="16" t="s">
        <v>8223</v>
      </c>
      <c r="H92" s="16" t="s">
        <v>8245</v>
      </c>
      <c r="I92" s="16">
        <v>1411765492</v>
      </c>
      <c r="J92" s="16">
        <v>1409173492</v>
      </c>
      <c r="K92" s="16" t="b">
        <v>1</v>
      </c>
      <c r="L92" s="16">
        <v>74</v>
      </c>
      <c r="M92" s="16" t="b">
        <v>1</v>
      </c>
      <c r="N92" s="16" t="s">
        <v>8269</v>
      </c>
      <c r="O92" s="16">
        <v>103</v>
      </c>
      <c r="P92" s="16">
        <v>139.19</v>
      </c>
      <c r="Q92" s="20" t="s">
        <v>8315</v>
      </c>
      <c r="R92" s="16" t="s">
        <v>8316</v>
      </c>
      <c r="S92" s="21">
        <v>41878.878379629627</v>
      </c>
      <c r="T92" s="21">
        <v>41908.878379629627</v>
      </c>
    </row>
    <row r="93" spans="1:20" ht="57" x14ac:dyDescent="0.45">
      <c r="A93" s="16">
        <v>3174</v>
      </c>
      <c r="B93" s="17" t="s">
        <v>3174</v>
      </c>
      <c r="C93" s="17" t="s">
        <v>7284</v>
      </c>
      <c r="D93" s="18">
        <v>3000</v>
      </c>
      <c r="E93" s="19">
        <v>3034</v>
      </c>
      <c r="F93" s="16" t="s">
        <v>8218</v>
      </c>
      <c r="G93" s="16" t="s">
        <v>8223</v>
      </c>
      <c r="H93" s="16" t="s">
        <v>8245</v>
      </c>
      <c r="I93" s="16">
        <v>1408999508</v>
      </c>
      <c r="J93" s="16">
        <v>1407789908</v>
      </c>
      <c r="K93" s="16" t="b">
        <v>1</v>
      </c>
      <c r="L93" s="16">
        <v>23</v>
      </c>
      <c r="M93" s="16" t="b">
        <v>1</v>
      </c>
      <c r="N93" s="16" t="s">
        <v>8269</v>
      </c>
      <c r="O93" s="16">
        <v>101</v>
      </c>
      <c r="P93" s="16">
        <v>131.91</v>
      </c>
      <c r="Q93" s="20" t="s">
        <v>8315</v>
      </c>
      <c r="R93" s="16" t="s">
        <v>8316</v>
      </c>
      <c r="S93" s="21">
        <v>41862.864675925928</v>
      </c>
      <c r="T93" s="21">
        <v>41876.864675925928</v>
      </c>
    </row>
    <row r="94" spans="1:20" ht="57" x14ac:dyDescent="0.45">
      <c r="A94" s="16">
        <v>3175</v>
      </c>
      <c r="B94" s="17" t="s">
        <v>3175</v>
      </c>
      <c r="C94" s="17" t="s">
        <v>7285</v>
      </c>
      <c r="D94" s="18">
        <v>5000</v>
      </c>
      <c r="E94" s="19">
        <v>5478</v>
      </c>
      <c r="F94" s="16" t="s">
        <v>8218</v>
      </c>
      <c r="G94" s="16" t="s">
        <v>8223</v>
      </c>
      <c r="H94" s="16" t="s">
        <v>8245</v>
      </c>
      <c r="I94" s="16">
        <v>1297977427</v>
      </c>
      <c r="J94" s="16">
        <v>1292793427</v>
      </c>
      <c r="K94" s="16" t="b">
        <v>1</v>
      </c>
      <c r="L94" s="16">
        <v>60</v>
      </c>
      <c r="M94" s="16" t="b">
        <v>1</v>
      </c>
      <c r="N94" s="16" t="s">
        <v>8269</v>
      </c>
      <c r="O94" s="16">
        <v>110</v>
      </c>
      <c r="P94" s="16">
        <v>91.3</v>
      </c>
      <c r="Q94" s="20" t="s">
        <v>8315</v>
      </c>
      <c r="R94" s="16" t="s">
        <v>8316</v>
      </c>
      <c r="S94" s="21">
        <v>40531.886886574073</v>
      </c>
      <c r="T94" s="21">
        <v>40591.886886574073</v>
      </c>
    </row>
    <row r="95" spans="1:20" ht="57" x14ac:dyDescent="0.45">
      <c r="A95" s="16">
        <v>3176</v>
      </c>
      <c r="B95" s="17" t="s">
        <v>3176</v>
      </c>
      <c r="C95" s="17" t="s">
        <v>7286</v>
      </c>
      <c r="D95" s="18">
        <v>1900</v>
      </c>
      <c r="E95" s="19">
        <v>2182</v>
      </c>
      <c r="F95" s="16" t="s">
        <v>8218</v>
      </c>
      <c r="G95" s="16" t="s">
        <v>8223</v>
      </c>
      <c r="H95" s="16" t="s">
        <v>8245</v>
      </c>
      <c r="I95" s="16">
        <v>1376838000</v>
      </c>
      <c r="J95" s="16">
        <v>1374531631</v>
      </c>
      <c r="K95" s="16" t="b">
        <v>1</v>
      </c>
      <c r="L95" s="16">
        <v>55</v>
      </c>
      <c r="M95" s="16" t="b">
        <v>1</v>
      </c>
      <c r="N95" s="16" t="s">
        <v>8269</v>
      </c>
      <c r="O95" s="16">
        <v>115</v>
      </c>
      <c r="P95" s="16">
        <v>39.67</v>
      </c>
      <c r="Q95" s="20" t="s">
        <v>8315</v>
      </c>
      <c r="R95" s="16" t="s">
        <v>8316</v>
      </c>
      <c r="S95" s="21">
        <v>41477.930914351848</v>
      </c>
      <c r="T95" s="21">
        <v>41504.625</v>
      </c>
    </row>
    <row r="96" spans="1:20" ht="57" x14ac:dyDescent="0.45">
      <c r="A96" s="16">
        <v>3177</v>
      </c>
      <c r="B96" s="17" t="s">
        <v>3177</v>
      </c>
      <c r="C96" s="17" t="s">
        <v>7287</v>
      </c>
      <c r="D96" s="18">
        <v>2500</v>
      </c>
      <c r="E96" s="19">
        <v>2935</v>
      </c>
      <c r="F96" s="16" t="s">
        <v>8218</v>
      </c>
      <c r="G96" s="16" t="s">
        <v>8223</v>
      </c>
      <c r="H96" s="16" t="s">
        <v>8245</v>
      </c>
      <c r="I96" s="16">
        <v>1403366409</v>
      </c>
      <c r="J96" s="16">
        <v>1400774409</v>
      </c>
      <c r="K96" s="16" t="b">
        <v>1</v>
      </c>
      <c r="L96" s="16">
        <v>51</v>
      </c>
      <c r="M96" s="16" t="b">
        <v>1</v>
      </c>
      <c r="N96" s="16" t="s">
        <v>8269</v>
      </c>
      <c r="O96" s="16">
        <v>117</v>
      </c>
      <c r="P96" s="16">
        <v>57.55</v>
      </c>
      <c r="Q96" s="20" t="s">
        <v>8315</v>
      </c>
      <c r="R96" s="16" t="s">
        <v>8316</v>
      </c>
      <c r="S96" s="21">
        <v>41781.666770833333</v>
      </c>
      <c r="T96" s="21">
        <v>41811.666770833333</v>
      </c>
    </row>
    <row r="97" spans="1:20" ht="42.75" x14ac:dyDescent="0.45">
      <c r="A97" s="16">
        <v>3179</v>
      </c>
      <c r="B97" s="17" t="s">
        <v>3179</v>
      </c>
      <c r="C97" s="17" t="s">
        <v>7289</v>
      </c>
      <c r="D97" s="18">
        <v>4200</v>
      </c>
      <c r="E97" s="19">
        <v>4794.82</v>
      </c>
      <c r="F97" s="16" t="s">
        <v>8218</v>
      </c>
      <c r="G97" s="16" t="s">
        <v>8223</v>
      </c>
      <c r="H97" s="16" t="s">
        <v>8245</v>
      </c>
      <c r="I97" s="16">
        <v>1367859071</v>
      </c>
      <c r="J97" s="16">
        <v>1365699071</v>
      </c>
      <c r="K97" s="16" t="b">
        <v>1</v>
      </c>
      <c r="L97" s="16">
        <v>62</v>
      </c>
      <c r="M97" s="16" t="b">
        <v>1</v>
      </c>
      <c r="N97" s="16" t="s">
        <v>8269</v>
      </c>
      <c r="O97" s="16">
        <v>114</v>
      </c>
      <c r="P97" s="16">
        <v>77.34</v>
      </c>
      <c r="Q97" s="20" t="s">
        <v>8315</v>
      </c>
      <c r="R97" s="16" t="s">
        <v>8316</v>
      </c>
      <c r="S97" s="21">
        <v>41375.702210648145</v>
      </c>
      <c r="T97" s="21">
        <v>41400.702210648145</v>
      </c>
    </row>
    <row r="98" spans="1:20" ht="71.25" x14ac:dyDescent="0.45">
      <c r="A98" s="16">
        <v>3182</v>
      </c>
      <c r="B98" s="17" t="s">
        <v>3182</v>
      </c>
      <c r="C98" s="17" t="s">
        <v>7292</v>
      </c>
      <c r="D98" s="18">
        <v>7000</v>
      </c>
      <c r="E98" s="19">
        <v>7062</v>
      </c>
      <c r="F98" s="16" t="s">
        <v>8218</v>
      </c>
      <c r="G98" s="16" t="s">
        <v>8223</v>
      </c>
      <c r="H98" s="16" t="s">
        <v>8245</v>
      </c>
      <c r="I98" s="16">
        <v>1328029200</v>
      </c>
      <c r="J98" s="16">
        <v>1323211621</v>
      </c>
      <c r="K98" s="16" t="b">
        <v>1</v>
      </c>
      <c r="L98" s="16">
        <v>151</v>
      </c>
      <c r="M98" s="16" t="b">
        <v>1</v>
      </c>
      <c r="N98" s="16" t="s">
        <v>8269</v>
      </c>
      <c r="O98" s="16">
        <v>101</v>
      </c>
      <c r="P98" s="16">
        <v>46.77</v>
      </c>
      <c r="Q98" s="20" t="s">
        <v>8315</v>
      </c>
      <c r="R98" s="16" t="s">
        <v>8316</v>
      </c>
      <c r="S98" s="21">
        <v>40883.949317129627</v>
      </c>
      <c r="T98" s="21">
        <v>40939.708333333336</v>
      </c>
    </row>
    <row r="99" spans="1:20" ht="42.75" x14ac:dyDescent="0.45">
      <c r="A99" s="16">
        <v>3183</v>
      </c>
      <c r="B99" s="17" t="s">
        <v>3183</v>
      </c>
      <c r="C99" s="17" t="s">
        <v>7293</v>
      </c>
      <c r="D99" s="18">
        <v>2500</v>
      </c>
      <c r="E99" s="19">
        <v>2725</v>
      </c>
      <c r="F99" s="16" t="s">
        <v>8218</v>
      </c>
      <c r="G99" s="16" t="s">
        <v>8223</v>
      </c>
      <c r="H99" s="16" t="s">
        <v>8245</v>
      </c>
      <c r="I99" s="16">
        <v>1377284669</v>
      </c>
      <c r="J99" s="16">
        <v>1375729469</v>
      </c>
      <c r="K99" s="16" t="b">
        <v>1</v>
      </c>
      <c r="L99" s="16">
        <v>68</v>
      </c>
      <c r="M99" s="16" t="b">
        <v>1</v>
      </c>
      <c r="N99" s="16" t="s">
        <v>8269</v>
      </c>
      <c r="O99" s="16">
        <v>109</v>
      </c>
      <c r="P99" s="16">
        <v>40.07</v>
      </c>
      <c r="Q99" s="20" t="s">
        <v>8315</v>
      </c>
      <c r="R99" s="16" t="s">
        <v>8316</v>
      </c>
      <c r="S99" s="21">
        <v>41491.79478009259</v>
      </c>
      <c r="T99" s="21">
        <v>41509.79478009259</v>
      </c>
    </row>
    <row r="100" spans="1:20" ht="42.75" x14ac:dyDescent="0.45">
      <c r="A100" s="16">
        <v>3184</v>
      </c>
      <c r="B100" s="17" t="s">
        <v>3184</v>
      </c>
      <c r="C100" s="17" t="s">
        <v>7294</v>
      </c>
      <c r="D100" s="18">
        <v>4300</v>
      </c>
      <c r="E100" s="19">
        <v>4610</v>
      </c>
      <c r="F100" s="16" t="s">
        <v>8218</v>
      </c>
      <c r="G100" s="16" t="s">
        <v>8223</v>
      </c>
      <c r="H100" s="16" t="s">
        <v>8245</v>
      </c>
      <c r="I100" s="16">
        <v>1404258631</v>
      </c>
      <c r="J100" s="16">
        <v>1401666631</v>
      </c>
      <c r="K100" s="16" t="b">
        <v>1</v>
      </c>
      <c r="L100" s="16">
        <v>46</v>
      </c>
      <c r="M100" s="16" t="b">
        <v>1</v>
      </c>
      <c r="N100" s="16" t="s">
        <v>8269</v>
      </c>
      <c r="O100" s="16">
        <v>107</v>
      </c>
      <c r="P100" s="16">
        <v>100.22</v>
      </c>
      <c r="Q100" s="20" t="s">
        <v>8315</v>
      </c>
      <c r="R100" s="16" t="s">
        <v>8316</v>
      </c>
      <c r="S100" s="21">
        <v>41791.993414351848</v>
      </c>
      <c r="T100" s="21">
        <v>41821.993414351848</v>
      </c>
    </row>
    <row r="101" spans="1:20" ht="57" x14ac:dyDescent="0.45">
      <c r="A101" s="16">
        <v>3187</v>
      </c>
      <c r="B101" s="17" t="s">
        <v>3187</v>
      </c>
      <c r="C101" s="17" t="s">
        <v>7297</v>
      </c>
      <c r="D101" s="18">
        <v>15000</v>
      </c>
      <c r="E101" s="19">
        <v>17444</v>
      </c>
      <c r="F101" s="16" t="s">
        <v>8218</v>
      </c>
      <c r="G101" s="16" t="s">
        <v>8223</v>
      </c>
      <c r="H101" s="16" t="s">
        <v>8245</v>
      </c>
      <c r="I101" s="16">
        <v>1407167973</v>
      </c>
      <c r="J101" s="16">
        <v>1405439973</v>
      </c>
      <c r="K101" s="16" t="b">
        <v>1</v>
      </c>
      <c r="L101" s="16">
        <v>244</v>
      </c>
      <c r="M101" s="16" t="b">
        <v>1</v>
      </c>
      <c r="N101" s="16" t="s">
        <v>8269</v>
      </c>
      <c r="O101" s="16">
        <v>116</v>
      </c>
      <c r="P101" s="16">
        <v>71.489999999999995</v>
      </c>
      <c r="Q101" s="20" t="s">
        <v>8315</v>
      </c>
      <c r="R101" s="16" t="s">
        <v>8316</v>
      </c>
      <c r="S101" s="21">
        <v>41835.666354166664</v>
      </c>
      <c r="T101" s="21">
        <v>41855.666354166664</v>
      </c>
    </row>
    <row r="102" spans="1:20" ht="57" x14ac:dyDescent="0.45">
      <c r="A102" s="16">
        <v>3208</v>
      </c>
      <c r="B102" s="17" t="s">
        <v>3208</v>
      </c>
      <c r="C102" s="17" t="s">
        <v>7318</v>
      </c>
      <c r="D102" s="18">
        <v>5000</v>
      </c>
      <c r="E102" s="19">
        <v>5175</v>
      </c>
      <c r="F102" s="16" t="s">
        <v>8218</v>
      </c>
      <c r="G102" s="16" t="s">
        <v>8223</v>
      </c>
      <c r="H102" s="16" t="s">
        <v>8245</v>
      </c>
      <c r="I102" s="16">
        <v>1406557877</v>
      </c>
      <c r="J102" s="16">
        <v>1404743477</v>
      </c>
      <c r="K102" s="16" t="b">
        <v>1</v>
      </c>
      <c r="L102" s="16">
        <v>82</v>
      </c>
      <c r="M102" s="16" t="b">
        <v>1</v>
      </c>
      <c r="N102" s="16" t="s">
        <v>8269</v>
      </c>
      <c r="O102" s="16">
        <v>104</v>
      </c>
      <c r="P102" s="16">
        <v>63.11</v>
      </c>
      <c r="Q102" s="20" t="s">
        <v>8315</v>
      </c>
      <c r="R102" s="16" t="s">
        <v>8316</v>
      </c>
      <c r="S102" s="21">
        <v>41827.605057870373</v>
      </c>
      <c r="T102" s="21">
        <v>41848.605057870373</v>
      </c>
    </row>
    <row r="103" spans="1:20" ht="57" x14ac:dyDescent="0.45">
      <c r="A103" s="16">
        <v>3209</v>
      </c>
      <c r="B103" s="17" t="s">
        <v>3209</v>
      </c>
      <c r="C103" s="17" t="s">
        <v>7319</v>
      </c>
      <c r="D103" s="18">
        <v>9500</v>
      </c>
      <c r="E103" s="19">
        <v>11335.7</v>
      </c>
      <c r="F103" s="16" t="s">
        <v>8218</v>
      </c>
      <c r="G103" s="16" t="s">
        <v>8223</v>
      </c>
      <c r="H103" s="16" t="s">
        <v>8245</v>
      </c>
      <c r="I103" s="16">
        <v>1403305200</v>
      </c>
      <c r="J103" s="16">
        <v>1400512658</v>
      </c>
      <c r="K103" s="16" t="b">
        <v>1</v>
      </c>
      <c r="L103" s="16">
        <v>226</v>
      </c>
      <c r="M103" s="16" t="b">
        <v>1</v>
      </c>
      <c r="N103" s="16" t="s">
        <v>8269</v>
      </c>
      <c r="O103" s="16">
        <v>119</v>
      </c>
      <c r="P103" s="16">
        <v>50.16</v>
      </c>
      <c r="Q103" s="20" t="s">
        <v>8315</v>
      </c>
      <c r="R103" s="16" t="s">
        <v>8316</v>
      </c>
      <c r="S103" s="21">
        <v>41778.637245370373</v>
      </c>
      <c r="T103" s="21">
        <v>41810.958333333336</v>
      </c>
    </row>
    <row r="104" spans="1:20" ht="57" x14ac:dyDescent="0.45">
      <c r="A104" s="16">
        <v>3210</v>
      </c>
      <c r="B104" s="17" t="s">
        <v>3210</v>
      </c>
      <c r="C104" s="17" t="s">
        <v>7320</v>
      </c>
      <c r="D104" s="18">
        <v>3000</v>
      </c>
      <c r="E104" s="19">
        <v>3773</v>
      </c>
      <c r="F104" s="16" t="s">
        <v>8218</v>
      </c>
      <c r="G104" s="16" t="s">
        <v>8223</v>
      </c>
      <c r="H104" s="16" t="s">
        <v>8245</v>
      </c>
      <c r="I104" s="16">
        <v>1338523140</v>
      </c>
      <c r="J104" s="16">
        <v>1334442519</v>
      </c>
      <c r="K104" s="16" t="b">
        <v>1</v>
      </c>
      <c r="L104" s="16">
        <v>60</v>
      </c>
      <c r="M104" s="16" t="b">
        <v>1</v>
      </c>
      <c r="N104" s="16" t="s">
        <v>8269</v>
      </c>
      <c r="O104" s="16">
        <v>126</v>
      </c>
      <c r="P104" s="16">
        <v>62.88</v>
      </c>
      <c r="Q104" s="20" t="s">
        <v>8315</v>
      </c>
      <c r="R104" s="16" t="s">
        <v>8316</v>
      </c>
      <c r="S104" s="21">
        <v>41013.936562499999</v>
      </c>
      <c r="T104" s="21">
        <v>41061.165972222225</v>
      </c>
    </row>
    <row r="105" spans="1:20" ht="57" x14ac:dyDescent="0.45">
      <c r="A105" s="16">
        <v>3211</v>
      </c>
      <c r="B105" s="17" t="s">
        <v>3211</v>
      </c>
      <c r="C105" s="17" t="s">
        <v>7321</v>
      </c>
      <c r="D105" s="18">
        <v>23000</v>
      </c>
      <c r="E105" s="19">
        <v>27541</v>
      </c>
      <c r="F105" s="16" t="s">
        <v>8218</v>
      </c>
      <c r="G105" s="16" t="s">
        <v>8223</v>
      </c>
      <c r="H105" s="16" t="s">
        <v>8245</v>
      </c>
      <c r="I105" s="16">
        <v>1408068000</v>
      </c>
      <c r="J105" s="16">
        <v>1405346680</v>
      </c>
      <c r="K105" s="16" t="b">
        <v>1</v>
      </c>
      <c r="L105" s="16">
        <v>322</v>
      </c>
      <c r="M105" s="16" t="b">
        <v>1</v>
      </c>
      <c r="N105" s="16" t="s">
        <v>8269</v>
      </c>
      <c r="O105" s="16">
        <v>120</v>
      </c>
      <c r="P105" s="16">
        <v>85.53</v>
      </c>
      <c r="Q105" s="20" t="s">
        <v>8315</v>
      </c>
      <c r="R105" s="16" t="s">
        <v>8316</v>
      </c>
      <c r="S105" s="21">
        <v>41834.586574074077</v>
      </c>
      <c r="T105" s="21">
        <v>41866.083333333336</v>
      </c>
    </row>
    <row r="106" spans="1:20" ht="42.75" x14ac:dyDescent="0.45">
      <c r="A106" s="16">
        <v>3212</v>
      </c>
      <c r="B106" s="17" t="s">
        <v>3212</v>
      </c>
      <c r="C106" s="17" t="s">
        <v>7322</v>
      </c>
      <c r="D106" s="18">
        <v>4000</v>
      </c>
      <c r="E106" s="19">
        <v>5050</v>
      </c>
      <c r="F106" s="16" t="s">
        <v>8218</v>
      </c>
      <c r="G106" s="16" t="s">
        <v>8223</v>
      </c>
      <c r="H106" s="16" t="s">
        <v>8245</v>
      </c>
      <c r="I106" s="16">
        <v>1407524751</v>
      </c>
      <c r="J106" s="16">
        <v>1404932751</v>
      </c>
      <c r="K106" s="16" t="b">
        <v>1</v>
      </c>
      <c r="L106" s="16">
        <v>94</v>
      </c>
      <c r="M106" s="16" t="b">
        <v>1</v>
      </c>
      <c r="N106" s="16" t="s">
        <v>8269</v>
      </c>
      <c r="O106" s="16">
        <v>126</v>
      </c>
      <c r="P106" s="16">
        <v>53.72</v>
      </c>
      <c r="Q106" s="20" t="s">
        <v>8315</v>
      </c>
      <c r="R106" s="16" t="s">
        <v>8316</v>
      </c>
      <c r="S106" s="21">
        <v>41829.795729166668</v>
      </c>
      <c r="T106" s="21">
        <v>41859.795729166668</v>
      </c>
    </row>
    <row r="107" spans="1:20" ht="85.5" x14ac:dyDescent="0.45">
      <c r="A107" s="16">
        <v>3215</v>
      </c>
      <c r="B107" s="17" t="s">
        <v>3215</v>
      </c>
      <c r="C107" s="17" t="s">
        <v>7325</v>
      </c>
      <c r="D107" s="18">
        <v>35000</v>
      </c>
      <c r="E107" s="19">
        <v>35123</v>
      </c>
      <c r="F107" s="16" t="s">
        <v>8218</v>
      </c>
      <c r="G107" s="16" t="s">
        <v>8223</v>
      </c>
      <c r="H107" s="16" t="s">
        <v>8245</v>
      </c>
      <c r="I107" s="16">
        <v>1441857540</v>
      </c>
      <c r="J107" s="16">
        <v>1438617471</v>
      </c>
      <c r="K107" s="16" t="b">
        <v>1</v>
      </c>
      <c r="L107" s="16">
        <v>134</v>
      </c>
      <c r="M107" s="16" t="b">
        <v>1</v>
      </c>
      <c r="N107" s="16" t="s">
        <v>8269</v>
      </c>
      <c r="O107" s="16">
        <v>100</v>
      </c>
      <c r="P107" s="16">
        <v>262.11</v>
      </c>
      <c r="Q107" s="20" t="s">
        <v>8315</v>
      </c>
      <c r="R107" s="16" t="s">
        <v>8316</v>
      </c>
      <c r="S107" s="21">
        <v>42219.665173611109</v>
      </c>
      <c r="T107" s="21">
        <v>42257.165972222225</v>
      </c>
    </row>
    <row r="108" spans="1:20" ht="42.75" x14ac:dyDescent="0.45">
      <c r="A108" s="16">
        <v>3217</v>
      </c>
      <c r="B108" s="17" t="s">
        <v>3217</v>
      </c>
      <c r="C108" s="17" t="s">
        <v>7327</v>
      </c>
      <c r="D108" s="18">
        <v>4500</v>
      </c>
      <c r="E108" s="19">
        <v>5221</v>
      </c>
      <c r="F108" s="16" t="s">
        <v>8218</v>
      </c>
      <c r="G108" s="16" t="s">
        <v>8223</v>
      </c>
      <c r="H108" s="16" t="s">
        <v>8245</v>
      </c>
      <c r="I108" s="16">
        <v>1478264784</v>
      </c>
      <c r="J108" s="16">
        <v>1475672784</v>
      </c>
      <c r="K108" s="16" t="b">
        <v>1</v>
      </c>
      <c r="L108" s="16">
        <v>104</v>
      </c>
      <c r="M108" s="16" t="b">
        <v>1</v>
      </c>
      <c r="N108" s="16" t="s">
        <v>8269</v>
      </c>
      <c r="O108" s="16">
        <v>116</v>
      </c>
      <c r="P108" s="16">
        <v>50.2</v>
      </c>
      <c r="Q108" s="20" t="s">
        <v>8315</v>
      </c>
      <c r="R108" s="16" t="s">
        <v>8316</v>
      </c>
      <c r="S108" s="21">
        <v>42648.546111111107</v>
      </c>
      <c r="T108" s="21">
        <v>42678.546111111107</v>
      </c>
    </row>
    <row r="109" spans="1:20" ht="42.75" x14ac:dyDescent="0.45">
      <c r="A109" s="16">
        <v>3219</v>
      </c>
      <c r="B109" s="17" t="s">
        <v>3219</v>
      </c>
      <c r="C109" s="17" t="s">
        <v>7329</v>
      </c>
      <c r="D109" s="18">
        <v>20000</v>
      </c>
      <c r="E109" s="19">
        <v>20022</v>
      </c>
      <c r="F109" s="16" t="s">
        <v>8218</v>
      </c>
      <c r="G109" s="16" t="s">
        <v>8223</v>
      </c>
      <c r="H109" s="16" t="s">
        <v>8245</v>
      </c>
      <c r="I109" s="16">
        <v>1427063747</v>
      </c>
      <c r="J109" s="16">
        <v>1424043347</v>
      </c>
      <c r="K109" s="16" t="b">
        <v>1</v>
      </c>
      <c r="L109" s="16">
        <v>119</v>
      </c>
      <c r="M109" s="16" t="b">
        <v>1</v>
      </c>
      <c r="N109" s="16" t="s">
        <v>8269</v>
      </c>
      <c r="O109" s="16">
        <v>100</v>
      </c>
      <c r="P109" s="16">
        <v>168.25</v>
      </c>
      <c r="Q109" s="20" t="s">
        <v>8315</v>
      </c>
      <c r="R109" s="16" t="s">
        <v>8316</v>
      </c>
      <c r="S109" s="21">
        <v>42050.983182870375</v>
      </c>
      <c r="T109" s="21">
        <v>42085.941516203704</v>
      </c>
    </row>
    <row r="110" spans="1:20" ht="28.5" x14ac:dyDescent="0.45">
      <c r="A110" s="16">
        <v>3220</v>
      </c>
      <c r="B110" s="17" t="s">
        <v>3220</v>
      </c>
      <c r="C110" s="17" t="s">
        <v>7330</v>
      </c>
      <c r="D110" s="18">
        <v>15000</v>
      </c>
      <c r="E110" s="19">
        <v>15126</v>
      </c>
      <c r="F110" s="16" t="s">
        <v>8218</v>
      </c>
      <c r="G110" s="16" t="s">
        <v>8223</v>
      </c>
      <c r="H110" s="16" t="s">
        <v>8245</v>
      </c>
      <c r="I110" s="16">
        <v>1489352400</v>
      </c>
      <c r="J110" s="16">
        <v>1486411204</v>
      </c>
      <c r="K110" s="16" t="b">
        <v>1</v>
      </c>
      <c r="L110" s="16">
        <v>59</v>
      </c>
      <c r="M110" s="16" t="b">
        <v>1</v>
      </c>
      <c r="N110" s="16" t="s">
        <v>8269</v>
      </c>
      <c r="O110" s="16">
        <v>101</v>
      </c>
      <c r="P110" s="16">
        <v>256.37</v>
      </c>
      <c r="Q110" s="20" t="s">
        <v>8315</v>
      </c>
      <c r="R110" s="16" t="s">
        <v>8316</v>
      </c>
      <c r="S110" s="21">
        <v>42772.833379629628</v>
      </c>
      <c r="T110" s="21">
        <v>42806.875</v>
      </c>
    </row>
    <row r="111" spans="1:20" ht="42.75" x14ac:dyDescent="0.45">
      <c r="A111" s="16">
        <v>3222</v>
      </c>
      <c r="B111" s="17" t="s">
        <v>3222</v>
      </c>
      <c r="C111" s="17" t="s">
        <v>7332</v>
      </c>
      <c r="D111" s="18">
        <v>2500</v>
      </c>
      <c r="E111" s="19">
        <v>3120</v>
      </c>
      <c r="F111" s="16" t="s">
        <v>8218</v>
      </c>
      <c r="G111" s="16" t="s">
        <v>8223</v>
      </c>
      <c r="H111" s="16" t="s">
        <v>8245</v>
      </c>
      <c r="I111" s="16">
        <v>1445722140</v>
      </c>
      <c r="J111" s="16">
        <v>1443016697</v>
      </c>
      <c r="K111" s="16" t="b">
        <v>1</v>
      </c>
      <c r="L111" s="16">
        <v>84</v>
      </c>
      <c r="M111" s="16" t="b">
        <v>1</v>
      </c>
      <c r="N111" s="16" t="s">
        <v>8269</v>
      </c>
      <c r="O111" s="16">
        <v>125</v>
      </c>
      <c r="P111" s="16">
        <v>37.14</v>
      </c>
      <c r="Q111" s="20" t="s">
        <v>8315</v>
      </c>
      <c r="R111" s="16" t="s">
        <v>8316</v>
      </c>
      <c r="S111" s="21">
        <v>42270.582141203704</v>
      </c>
      <c r="T111" s="21">
        <v>42301.895138888889</v>
      </c>
    </row>
    <row r="112" spans="1:20" ht="42.75" x14ac:dyDescent="0.45">
      <c r="A112" s="16">
        <v>3223</v>
      </c>
      <c r="B112" s="17" t="s">
        <v>3223</v>
      </c>
      <c r="C112" s="17" t="s">
        <v>7333</v>
      </c>
      <c r="D112" s="18">
        <v>3100</v>
      </c>
      <c r="E112" s="19">
        <v>3395</v>
      </c>
      <c r="F112" s="16" t="s">
        <v>8218</v>
      </c>
      <c r="G112" s="16" t="s">
        <v>8223</v>
      </c>
      <c r="H112" s="16" t="s">
        <v>8245</v>
      </c>
      <c r="I112" s="16">
        <v>1440100976</v>
      </c>
      <c r="J112" s="16">
        <v>1437508976</v>
      </c>
      <c r="K112" s="16" t="b">
        <v>1</v>
      </c>
      <c r="L112" s="16">
        <v>74</v>
      </c>
      <c r="M112" s="16" t="b">
        <v>1</v>
      </c>
      <c r="N112" s="16" t="s">
        <v>8269</v>
      </c>
      <c r="O112" s="16">
        <v>110</v>
      </c>
      <c r="P112" s="16">
        <v>45.88</v>
      </c>
      <c r="Q112" s="20" t="s">
        <v>8315</v>
      </c>
      <c r="R112" s="16" t="s">
        <v>8316</v>
      </c>
      <c r="S112" s="21">
        <v>42206.835370370376</v>
      </c>
      <c r="T112" s="21">
        <v>42236.835370370376</v>
      </c>
    </row>
    <row r="113" spans="1:20" ht="57" x14ac:dyDescent="0.45">
      <c r="A113" s="16">
        <v>3224</v>
      </c>
      <c r="B113" s="17" t="s">
        <v>3224</v>
      </c>
      <c r="C113" s="17" t="s">
        <v>7334</v>
      </c>
      <c r="D113" s="18">
        <v>30000</v>
      </c>
      <c r="E113" s="19">
        <v>30610</v>
      </c>
      <c r="F113" s="16" t="s">
        <v>8218</v>
      </c>
      <c r="G113" s="16" t="s">
        <v>8223</v>
      </c>
      <c r="H113" s="16" t="s">
        <v>8245</v>
      </c>
      <c r="I113" s="16">
        <v>1484024400</v>
      </c>
      <c r="J113" s="16">
        <v>1479932713</v>
      </c>
      <c r="K113" s="16" t="b">
        <v>1</v>
      </c>
      <c r="L113" s="16">
        <v>216</v>
      </c>
      <c r="M113" s="16" t="b">
        <v>1</v>
      </c>
      <c r="N113" s="16" t="s">
        <v>8269</v>
      </c>
      <c r="O113" s="16">
        <v>102</v>
      </c>
      <c r="P113" s="16">
        <v>141.71</v>
      </c>
      <c r="Q113" s="20" t="s">
        <v>8315</v>
      </c>
      <c r="R113" s="16" t="s">
        <v>8316</v>
      </c>
      <c r="S113" s="21">
        <v>42697.850844907407</v>
      </c>
      <c r="T113" s="21">
        <v>42745.208333333328</v>
      </c>
    </row>
    <row r="114" spans="1:20" ht="57" x14ac:dyDescent="0.45">
      <c r="A114" s="16">
        <v>3225</v>
      </c>
      <c r="B114" s="17" t="s">
        <v>3225</v>
      </c>
      <c r="C114" s="17" t="s">
        <v>7335</v>
      </c>
      <c r="D114" s="18">
        <v>2000</v>
      </c>
      <c r="E114" s="19">
        <v>2047</v>
      </c>
      <c r="F114" s="16" t="s">
        <v>8218</v>
      </c>
      <c r="G114" s="16" t="s">
        <v>8223</v>
      </c>
      <c r="H114" s="16" t="s">
        <v>8245</v>
      </c>
      <c r="I114" s="16">
        <v>1464987600</v>
      </c>
      <c r="J114" s="16">
        <v>1463145938</v>
      </c>
      <c r="K114" s="16" t="b">
        <v>1</v>
      </c>
      <c r="L114" s="16">
        <v>39</v>
      </c>
      <c r="M114" s="16" t="b">
        <v>1</v>
      </c>
      <c r="N114" s="16" t="s">
        <v>8269</v>
      </c>
      <c r="O114" s="16">
        <v>102</v>
      </c>
      <c r="P114" s="16">
        <v>52.49</v>
      </c>
      <c r="Q114" s="20" t="s">
        <v>8315</v>
      </c>
      <c r="R114" s="16" t="s">
        <v>8316</v>
      </c>
      <c r="S114" s="21">
        <v>42503.559467592597</v>
      </c>
      <c r="T114" s="21">
        <v>42524.875</v>
      </c>
    </row>
    <row r="115" spans="1:20" ht="28.5" x14ac:dyDescent="0.45">
      <c r="A115" s="16">
        <v>3228</v>
      </c>
      <c r="B115" s="17" t="s">
        <v>3228</v>
      </c>
      <c r="C115" s="17" t="s">
        <v>7338</v>
      </c>
      <c r="D115" s="18">
        <v>7000</v>
      </c>
      <c r="E115" s="19">
        <v>7164</v>
      </c>
      <c r="F115" s="16" t="s">
        <v>8218</v>
      </c>
      <c r="G115" s="16" t="s">
        <v>8223</v>
      </c>
      <c r="H115" s="16" t="s">
        <v>8245</v>
      </c>
      <c r="I115" s="16">
        <v>1450328340</v>
      </c>
      <c r="J115" s="16">
        <v>1447606884</v>
      </c>
      <c r="K115" s="16" t="b">
        <v>1</v>
      </c>
      <c r="L115" s="16">
        <v>37</v>
      </c>
      <c r="M115" s="16" t="b">
        <v>1</v>
      </c>
      <c r="N115" s="16" t="s">
        <v>8269</v>
      </c>
      <c r="O115" s="16">
        <v>102</v>
      </c>
      <c r="P115" s="16">
        <v>193.62</v>
      </c>
      <c r="Q115" s="20" t="s">
        <v>8315</v>
      </c>
      <c r="R115" s="16" t="s">
        <v>8316</v>
      </c>
      <c r="S115" s="21">
        <v>42323.70930555556</v>
      </c>
      <c r="T115" s="21">
        <v>42355.207638888889</v>
      </c>
    </row>
    <row r="116" spans="1:20" ht="42.75" x14ac:dyDescent="0.45">
      <c r="A116" s="16">
        <v>3229</v>
      </c>
      <c r="B116" s="17" t="s">
        <v>3229</v>
      </c>
      <c r="C116" s="17" t="s">
        <v>7339</v>
      </c>
      <c r="D116" s="18">
        <v>20000</v>
      </c>
      <c r="E116" s="19">
        <v>21573</v>
      </c>
      <c r="F116" s="16" t="s">
        <v>8218</v>
      </c>
      <c r="G116" s="16" t="s">
        <v>8223</v>
      </c>
      <c r="H116" s="16" t="s">
        <v>8245</v>
      </c>
      <c r="I116" s="16">
        <v>1416470398</v>
      </c>
      <c r="J116" s="16">
        <v>1413874798</v>
      </c>
      <c r="K116" s="16" t="b">
        <v>1</v>
      </c>
      <c r="L116" s="16">
        <v>202</v>
      </c>
      <c r="M116" s="16" t="b">
        <v>1</v>
      </c>
      <c r="N116" s="16" t="s">
        <v>8269</v>
      </c>
      <c r="O116" s="16">
        <v>108</v>
      </c>
      <c r="P116" s="16">
        <v>106.8</v>
      </c>
      <c r="Q116" s="20" t="s">
        <v>8315</v>
      </c>
      <c r="R116" s="16" t="s">
        <v>8316</v>
      </c>
      <c r="S116" s="21">
        <v>41933.291643518518</v>
      </c>
      <c r="T116" s="21">
        <v>41963.333310185189</v>
      </c>
    </row>
    <row r="117" spans="1:20" ht="57" x14ac:dyDescent="0.45">
      <c r="A117" s="16">
        <v>3230</v>
      </c>
      <c r="B117" s="17" t="s">
        <v>3230</v>
      </c>
      <c r="C117" s="17" t="s">
        <v>7340</v>
      </c>
      <c r="D117" s="18">
        <v>2600</v>
      </c>
      <c r="E117" s="19">
        <v>2857</v>
      </c>
      <c r="F117" s="16" t="s">
        <v>8218</v>
      </c>
      <c r="G117" s="16" t="s">
        <v>8223</v>
      </c>
      <c r="H117" s="16" t="s">
        <v>8245</v>
      </c>
      <c r="I117" s="16">
        <v>1412135940</v>
      </c>
      <c r="J117" s="16">
        <v>1410840126</v>
      </c>
      <c r="K117" s="16" t="b">
        <v>1</v>
      </c>
      <c r="L117" s="16">
        <v>37</v>
      </c>
      <c r="M117" s="16" t="b">
        <v>1</v>
      </c>
      <c r="N117" s="16" t="s">
        <v>8269</v>
      </c>
      <c r="O117" s="16">
        <v>110</v>
      </c>
      <c r="P117" s="16">
        <v>77.22</v>
      </c>
      <c r="Q117" s="20" t="s">
        <v>8315</v>
      </c>
      <c r="R117" s="16" t="s">
        <v>8316</v>
      </c>
      <c r="S117" s="21">
        <v>41898.168125000004</v>
      </c>
      <c r="T117" s="21">
        <v>41913.165972222225</v>
      </c>
    </row>
    <row r="118" spans="1:20" ht="57" x14ac:dyDescent="0.45">
      <c r="A118" s="16">
        <v>3231</v>
      </c>
      <c r="B118" s="17" t="s">
        <v>3231</v>
      </c>
      <c r="C118" s="17" t="s">
        <v>7341</v>
      </c>
      <c r="D118" s="18">
        <v>1000</v>
      </c>
      <c r="E118" s="19">
        <v>1610</v>
      </c>
      <c r="F118" s="16" t="s">
        <v>8218</v>
      </c>
      <c r="G118" s="16" t="s">
        <v>8223</v>
      </c>
      <c r="H118" s="16" t="s">
        <v>8245</v>
      </c>
      <c r="I118" s="16">
        <v>1460846347</v>
      </c>
      <c r="J118" s="16">
        <v>1458254347</v>
      </c>
      <c r="K118" s="16" t="b">
        <v>0</v>
      </c>
      <c r="L118" s="16">
        <v>28</v>
      </c>
      <c r="M118" s="16" t="b">
        <v>1</v>
      </c>
      <c r="N118" s="16" t="s">
        <v>8269</v>
      </c>
      <c r="O118" s="16">
        <v>161</v>
      </c>
      <c r="P118" s="16">
        <v>57.5</v>
      </c>
      <c r="Q118" s="20" t="s">
        <v>8315</v>
      </c>
      <c r="R118" s="16" t="s">
        <v>8316</v>
      </c>
      <c r="S118" s="21">
        <v>42446.943831018521</v>
      </c>
      <c r="T118" s="21">
        <v>42476.943831018521</v>
      </c>
    </row>
    <row r="119" spans="1:20" ht="57" x14ac:dyDescent="0.45">
      <c r="A119" s="16">
        <v>3232</v>
      </c>
      <c r="B119" s="17" t="s">
        <v>3232</v>
      </c>
      <c r="C119" s="17" t="s">
        <v>7342</v>
      </c>
      <c r="D119" s="18">
        <v>1000</v>
      </c>
      <c r="E119" s="19">
        <v>1312</v>
      </c>
      <c r="F119" s="16" t="s">
        <v>8218</v>
      </c>
      <c r="G119" s="16" t="s">
        <v>8223</v>
      </c>
      <c r="H119" s="16" t="s">
        <v>8245</v>
      </c>
      <c r="I119" s="16">
        <v>1462334340</v>
      </c>
      <c r="J119" s="16">
        <v>1459711917</v>
      </c>
      <c r="K119" s="16" t="b">
        <v>1</v>
      </c>
      <c r="L119" s="16">
        <v>26</v>
      </c>
      <c r="M119" s="16" t="b">
        <v>1</v>
      </c>
      <c r="N119" s="16" t="s">
        <v>8269</v>
      </c>
      <c r="O119" s="16">
        <v>131</v>
      </c>
      <c r="P119" s="16">
        <v>50.46</v>
      </c>
      <c r="Q119" s="20" t="s">
        <v>8315</v>
      </c>
      <c r="R119" s="16" t="s">
        <v>8316</v>
      </c>
      <c r="S119" s="21">
        <v>42463.81385416667</v>
      </c>
      <c r="T119" s="21">
        <v>42494.165972222225</v>
      </c>
    </row>
    <row r="120" spans="1:20" ht="57" x14ac:dyDescent="0.45">
      <c r="A120" s="16">
        <v>3233</v>
      </c>
      <c r="B120" s="17" t="s">
        <v>3233</v>
      </c>
      <c r="C120" s="17" t="s">
        <v>7343</v>
      </c>
      <c r="D120" s="18">
        <v>5000</v>
      </c>
      <c r="E120" s="19">
        <v>5940</v>
      </c>
      <c r="F120" s="16" t="s">
        <v>8218</v>
      </c>
      <c r="G120" s="16" t="s">
        <v>8223</v>
      </c>
      <c r="H120" s="16" t="s">
        <v>8245</v>
      </c>
      <c r="I120" s="16">
        <v>1488482355</v>
      </c>
      <c r="J120" s="16">
        <v>1485890355</v>
      </c>
      <c r="K120" s="16" t="b">
        <v>0</v>
      </c>
      <c r="L120" s="16">
        <v>61</v>
      </c>
      <c r="M120" s="16" t="b">
        <v>1</v>
      </c>
      <c r="N120" s="16" t="s">
        <v>8269</v>
      </c>
      <c r="O120" s="16">
        <v>119</v>
      </c>
      <c r="P120" s="16">
        <v>97.38</v>
      </c>
      <c r="Q120" s="20" t="s">
        <v>8315</v>
      </c>
      <c r="R120" s="16" t="s">
        <v>8316</v>
      </c>
      <c r="S120" s="21">
        <v>42766.805034722223</v>
      </c>
      <c r="T120" s="21">
        <v>42796.805034722223</v>
      </c>
    </row>
    <row r="121" spans="1:20" ht="57" x14ac:dyDescent="0.45">
      <c r="A121" s="16">
        <v>3235</v>
      </c>
      <c r="B121" s="17" t="s">
        <v>3235</v>
      </c>
      <c r="C121" s="17" t="s">
        <v>7345</v>
      </c>
      <c r="D121" s="18">
        <v>15000</v>
      </c>
      <c r="E121" s="19">
        <v>15481</v>
      </c>
      <c r="F121" s="16" t="s">
        <v>8218</v>
      </c>
      <c r="G121" s="16" t="s">
        <v>8223</v>
      </c>
      <c r="H121" s="16" t="s">
        <v>8245</v>
      </c>
      <c r="I121" s="16">
        <v>1467361251</v>
      </c>
      <c r="J121" s="16">
        <v>1464769251</v>
      </c>
      <c r="K121" s="16" t="b">
        <v>1</v>
      </c>
      <c r="L121" s="16">
        <v>181</v>
      </c>
      <c r="M121" s="16" t="b">
        <v>1</v>
      </c>
      <c r="N121" s="16" t="s">
        <v>8269</v>
      </c>
      <c r="O121" s="16">
        <v>103</v>
      </c>
      <c r="P121" s="16">
        <v>85.53</v>
      </c>
      <c r="Q121" s="20" t="s">
        <v>8315</v>
      </c>
      <c r="R121" s="16" t="s">
        <v>8316</v>
      </c>
      <c r="S121" s="21">
        <v>42522.347812499997</v>
      </c>
      <c r="T121" s="21">
        <v>42552.347812499997</v>
      </c>
    </row>
    <row r="122" spans="1:20" ht="71.25" x14ac:dyDescent="0.45">
      <c r="A122" s="16">
        <v>3236</v>
      </c>
      <c r="B122" s="17" t="s">
        <v>3236</v>
      </c>
      <c r="C122" s="17" t="s">
        <v>7346</v>
      </c>
      <c r="D122" s="18">
        <v>20000</v>
      </c>
      <c r="E122" s="19">
        <v>20120</v>
      </c>
      <c r="F122" s="16" t="s">
        <v>8218</v>
      </c>
      <c r="G122" s="16" t="s">
        <v>8223</v>
      </c>
      <c r="H122" s="16" t="s">
        <v>8245</v>
      </c>
      <c r="I122" s="16">
        <v>1482962433</v>
      </c>
      <c r="J122" s="16">
        <v>1480370433</v>
      </c>
      <c r="K122" s="16" t="b">
        <v>0</v>
      </c>
      <c r="L122" s="16">
        <v>110</v>
      </c>
      <c r="M122" s="16" t="b">
        <v>1</v>
      </c>
      <c r="N122" s="16" t="s">
        <v>8269</v>
      </c>
      <c r="O122" s="16">
        <v>101</v>
      </c>
      <c r="P122" s="16">
        <v>182.91</v>
      </c>
      <c r="Q122" s="20" t="s">
        <v>8315</v>
      </c>
      <c r="R122" s="16" t="s">
        <v>8316</v>
      </c>
      <c r="S122" s="21">
        <v>42702.917048611111</v>
      </c>
      <c r="T122" s="21">
        <v>42732.917048611111</v>
      </c>
    </row>
    <row r="123" spans="1:20" ht="42.75" x14ac:dyDescent="0.45">
      <c r="A123" s="16">
        <v>3237</v>
      </c>
      <c r="B123" s="17" t="s">
        <v>3237</v>
      </c>
      <c r="C123" s="17" t="s">
        <v>7347</v>
      </c>
      <c r="D123" s="18">
        <v>35000</v>
      </c>
      <c r="E123" s="19">
        <v>35275.64</v>
      </c>
      <c r="F123" s="16" t="s">
        <v>8218</v>
      </c>
      <c r="G123" s="16" t="s">
        <v>8223</v>
      </c>
      <c r="H123" s="16" t="s">
        <v>8245</v>
      </c>
      <c r="I123" s="16">
        <v>1443499140</v>
      </c>
      <c r="J123" s="16">
        <v>1441452184</v>
      </c>
      <c r="K123" s="16" t="b">
        <v>1</v>
      </c>
      <c r="L123" s="16">
        <v>269</v>
      </c>
      <c r="M123" s="16" t="b">
        <v>1</v>
      </c>
      <c r="N123" s="16" t="s">
        <v>8269</v>
      </c>
      <c r="O123" s="16">
        <v>101</v>
      </c>
      <c r="P123" s="16">
        <v>131.13999999999999</v>
      </c>
      <c r="Q123" s="20" t="s">
        <v>8315</v>
      </c>
      <c r="R123" s="16" t="s">
        <v>8316</v>
      </c>
      <c r="S123" s="21">
        <v>42252.474351851852</v>
      </c>
      <c r="T123" s="21">
        <v>42276.165972222225</v>
      </c>
    </row>
    <row r="124" spans="1:20" ht="71.25" x14ac:dyDescent="0.45">
      <c r="A124" s="16">
        <v>3241</v>
      </c>
      <c r="B124" s="17" t="s">
        <v>3241</v>
      </c>
      <c r="C124" s="17" t="s">
        <v>7351</v>
      </c>
      <c r="D124" s="18">
        <v>8500</v>
      </c>
      <c r="E124" s="19">
        <v>9801</v>
      </c>
      <c r="F124" s="16" t="s">
        <v>8218</v>
      </c>
      <c r="G124" s="16" t="s">
        <v>8223</v>
      </c>
      <c r="H124" s="16" t="s">
        <v>8245</v>
      </c>
      <c r="I124" s="16">
        <v>1413269940</v>
      </c>
      <c r="J124" s="16">
        <v>1410421670</v>
      </c>
      <c r="K124" s="16" t="b">
        <v>1</v>
      </c>
      <c r="L124" s="16">
        <v>167</v>
      </c>
      <c r="M124" s="16" t="b">
        <v>1</v>
      </c>
      <c r="N124" s="16" t="s">
        <v>8269</v>
      </c>
      <c r="O124" s="16">
        <v>115</v>
      </c>
      <c r="P124" s="16">
        <v>58.69</v>
      </c>
      <c r="Q124" s="20" t="s">
        <v>8315</v>
      </c>
      <c r="R124" s="16" t="s">
        <v>8316</v>
      </c>
      <c r="S124" s="21">
        <v>41893.324884259258</v>
      </c>
      <c r="T124" s="21">
        <v>41926.290972222225</v>
      </c>
    </row>
    <row r="125" spans="1:20" ht="42.75" x14ac:dyDescent="0.45">
      <c r="A125" s="16">
        <v>3242</v>
      </c>
      <c r="B125" s="17" t="s">
        <v>3242</v>
      </c>
      <c r="C125" s="17" t="s">
        <v>7352</v>
      </c>
      <c r="D125" s="18">
        <v>10000</v>
      </c>
      <c r="E125" s="19">
        <v>12730.42</v>
      </c>
      <c r="F125" s="16" t="s">
        <v>8218</v>
      </c>
      <c r="G125" s="16" t="s">
        <v>8223</v>
      </c>
      <c r="H125" s="16" t="s">
        <v>8245</v>
      </c>
      <c r="I125" s="16">
        <v>1411150092</v>
      </c>
      <c r="J125" s="16">
        <v>1408558092</v>
      </c>
      <c r="K125" s="16" t="b">
        <v>1</v>
      </c>
      <c r="L125" s="16">
        <v>183</v>
      </c>
      <c r="M125" s="16" t="b">
        <v>1</v>
      </c>
      <c r="N125" s="16" t="s">
        <v>8269</v>
      </c>
      <c r="O125" s="16">
        <v>127</v>
      </c>
      <c r="P125" s="16">
        <v>69.569999999999993</v>
      </c>
      <c r="Q125" s="20" t="s">
        <v>8315</v>
      </c>
      <c r="R125" s="16" t="s">
        <v>8316</v>
      </c>
      <c r="S125" s="21">
        <v>41871.755694444444</v>
      </c>
      <c r="T125" s="21">
        <v>41901.755694444444</v>
      </c>
    </row>
    <row r="126" spans="1:20" ht="57" x14ac:dyDescent="0.45">
      <c r="A126" s="16">
        <v>3243</v>
      </c>
      <c r="B126" s="17" t="s">
        <v>3243</v>
      </c>
      <c r="C126" s="17" t="s">
        <v>7353</v>
      </c>
      <c r="D126" s="18">
        <v>8000</v>
      </c>
      <c r="E126" s="19">
        <v>8227</v>
      </c>
      <c r="F126" s="16" t="s">
        <v>8218</v>
      </c>
      <c r="G126" s="16" t="s">
        <v>8223</v>
      </c>
      <c r="H126" s="16" t="s">
        <v>8245</v>
      </c>
      <c r="I126" s="16">
        <v>1444348800</v>
      </c>
      <c r="J126" s="16">
        <v>1442283562</v>
      </c>
      <c r="K126" s="16" t="b">
        <v>1</v>
      </c>
      <c r="L126" s="16">
        <v>71</v>
      </c>
      <c r="M126" s="16" t="b">
        <v>1</v>
      </c>
      <c r="N126" s="16" t="s">
        <v>8269</v>
      </c>
      <c r="O126" s="16">
        <v>103</v>
      </c>
      <c r="P126" s="16">
        <v>115.87</v>
      </c>
      <c r="Q126" s="20" t="s">
        <v>8315</v>
      </c>
      <c r="R126" s="16" t="s">
        <v>8316</v>
      </c>
      <c r="S126" s="21">
        <v>42262.096782407403</v>
      </c>
      <c r="T126" s="21">
        <v>42286</v>
      </c>
    </row>
    <row r="127" spans="1:20" ht="57" x14ac:dyDescent="0.45">
      <c r="A127" s="16">
        <v>3245</v>
      </c>
      <c r="B127" s="17" t="s">
        <v>3245</v>
      </c>
      <c r="C127" s="17" t="s">
        <v>7355</v>
      </c>
      <c r="D127" s="18">
        <v>21000</v>
      </c>
      <c r="E127" s="19">
        <v>21904</v>
      </c>
      <c r="F127" s="16" t="s">
        <v>8218</v>
      </c>
      <c r="G127" s="16" t="s">
        <v>8223</v>
      </c>
      <c r="H127" s="16" t="s">
        <v>8245</v>
      </c>
      <c r="I127" s="16">
        <v>1434074400</v>
      </c>
      <c r="J127" s="16">
        <v>1431354258</v>
      </c>
      <c r="K127" s="16" t="b">
        <v>0</v>
      </c>
      <c r="L127" s="16">
        <v>270</v>
      </c>
      <c r="M127" s="16" t="b">
        <v>1</v>
      </c>
      <c r="N127" s="16" t="s">
        <v>8269</v>
      </c>
      <c r="O127" s="16">
        <v>104</v>
      </c>
      <c r="P127" s="16">
        <v>81.13</v>
      </c>
      <c r="Q127" s="20" t="s">
        <v>8315</v>
      </c>
      <c r="R127" s="16" t="s">
        <v>8316</v>
      </c>
      <c r="S127" s="21">
        <v>42135.60020833333</v>
      </c>
      <c r="T127" s="21">
        <v>42167.083333333328</v>
      </c>
    </row>
    <row r="128" spans="1:20" ht="57" x14ac:dyDescent="0.45">
      <c r="A128" s="16">
        <v>3246</v>
      </c>
      <c r="B128" s="17" t="s">
        <v>3246</v>
      </c>
      <c r="C128" s="17" t="s">
        <v>7356</v>
      </c>
      <c r="D128" s="18">
        <v>10000</v>
      </c>
      <c r="E128" s="19">
        <v>11122</v>
      </c>
      <c r="F128" s="16" t="s">
        <v>8218</v>
      </c>
      <c r="G128" s="16" t="s">
        <v>8223</v>
      </c>
      <c r="H128" s="16" t="s">
        <v>8245</v>
      </c>
      <c r="I128" s="16">
        <v>1442030340</v>
      </c>
      <c r="J128" s="16">
        <v>1439551200</v>
      </c>
      <c r="K128" s="16" t="b">
        <v>1</v>
      </c>
      <c r="L128" s="16">
        <v>193</v>
      </c>
      <c r="M128" s="16" t="b">
        <v>1</v>
      </c>
      <c r="N128" s="16" t="s">
        <v>8269</v>
      </c>
      <c r="O128" s="16">
        <v>111</v>
      </c>
      <c r="P128" s="16">
        <v>57.63</v>
      </c>
      <c r="Q128" s="20" t="s">
        <v>8315</v>
      </c>
      <c r="R128" s="16" t="s">
        <v>8316</v>
      </c>
      <c r="S128" s="21">
        <v>42230.472222222219</v>
      </c>
      <c r="T128" s="21">
        <v>42259.165972222225</v>
      </c>
    </row>
    <row r="129" spans="1:20" ht="28.5" x14ac:dyDescent="0.45">
      <c r="A129" s="16">
        <v>3248</v>
      </c>
      <c r="B129" s="17" t="s">
        <v>3248</v>
      </c>
      <c r="C129" s="17" t="s">
        <v>7358</v>
      </c>
      <c r="D129" s="18">
        <v>12000</v>
      </c>
      <c r="E129" s="19">
        <v>12095</v>
      </c>
      <c r="F129" s="16" t="s">
        <v>8218</v>
      </c>
      <c r="G129" s="16" t="s">
        <v>8223</v>
      </c>
      <c r="H129" s="16" t="s">
        <v>8245</v>
      </c>
      <c r="I129" s="16">
        <v>1428178757</v>
      </c>
      <c r="J129" s="16">
        <v>1425590357</v>
      </c>
      <c r="K129" s="16" t="b">
        <v>1</v>
      </c>
      <c r="L129" s="16">
        <v>200</v>
      </c>
      <c r="M129" s="16" t="b">
        <v>1</v>
      </c>
      <c r="N129" s="16" t="s">
        <v>8269</v>
      </c>
      <c r="O129" s="16">
        <v>101</v>
      </c>
      <c r="P129" s="16">
        <v>60.48</v>
      </c>
      <c r="Q129" s="20" t="s">
        <v>8315</v>
      </c>
      <c r="R129" s="16" t="s">
        <v>8316</v>
      </c>
      <c r="S129" s="21">
        <v>42068.888391203705</v>
      </c>
      <c r="T129" s="21">
        <v>42098.846724537041</v>
      </c>
    </row>
    <row r="130" spans="1:20" ht="57" x14ac:dyDescent="0.45">
      <c r="A130" s="16">
        <v>3249</v>
      </c>
      <c r="B130" s="17" t="s">
        <v>3249</v>
      </c>
      <c r="C130" s="17" t="s">
        <v>7359</v>
      </c>
      <c r="D130" s="18">
        <v>5500</v>
      </c>
      <c r="E130" s="19">
        <v>5771</v>
      </c>
      <c r="F130" s="16" t="s">
        <v>8218</v>
      </c>
      <c r="G130" s="16" t="s">
        <v>8223</v>
      </c>
      <c r="H130" s="16" t="s">
        <v>8245</v>
      </c>
      <c r="I130" s="16">
        <v>1434822914</v>
      </c>
      <c r="J130" s="16">
        <v>1432230914</v>
      </c>
      <c r="K130" s="16" t="b">
        <v>1</v>
      </c>
      <c r="L130" s="16">
        <v>88</v>
      </c>
      <c r="M130" s="16" t="b">
        <v>1</v>
      </c>
      <c r="N130" s="16" t="s">
        <v>8269</v>
      </c>
      <c r="O130" s="16">
        <v>105</v>
      </c>
      <c r="P130" s="16">
        <v>65.58</v>
      </c>
      <c r="Q130" s="20" t="s">
        <v>8315</v>
      </c>
      <c r="R130" s="16" t="s">
        <v>8316</v>
      </c>
      <c r="S130" s="21">
        <v>42145.746689814812</v>
      </c>
      <c r="T130" s="21">
        <v>42175.746689814812</v>
      </c>
    </row>
    <row r="131" spans="1:20" ht="57" x14ac:dyDescent="0.45">
      <c r="A131" s="16">
        <v>3250</v>
      </c>
      <c r="B131" s="17" t="s">
        <v>3250</v>
      </c>
      <c r="C131" s="17" t="s">
        <v>7360</v>
      </c>
      <c r="D131" s="18">
        <v>25000</v>
      </c>
      <c r="E131" s="19">
        <v>25388</v>
      </c>
      <c r="F131" s="16" t="s">
        <v>8218</v>
      </c>
      <c r="G131" s="16" t="s">
        <v>8223</v>
      </c>
      <c r="H131" s="16" t="s">
        <v>8245</v>
      </c>
      <c r="I131" s="16">
        <v>1415213324</v>
      </c>
      <c r="J131" s="16">
        <v>1412617724</v>
      </c>
      <c r="K131" s="16" t="b">
        <v>1</v>
      </c>
      <c r="L131" s="16">
        <v>213</v>
      </c>
      <c r="M131" s="16" t="b">
        <v>1</v>
      </c>
      <c r="N131" s="16" t="s">
        <v>8269</v>
      </c>
      <c r="O131" s="16">
        <v>102</v>
      </c>
      <c r="P131" s="16">
        <v>119.19</v>
      </c>
      <c r="Q131" s="20" t="s">
        <v>8315</v>
      </c>
      <c r="R131" s="16" t="s">
        <v>8316</v>
      </c>
      <c r="S131" s="21">
        <v>41918.742175925923</v>
      </c>
      <c r="T131" s="21">
        <v>41948.783842592595</v>
      </c>
    </row>
    <row r="132" spans="1:20" ht="57" x14ac:dyDescent="0.45">
      <c r="A132" s="16">
        <v>3251</v>
      </c>
      <c r="B132" s="17" t="s">
        <v>3251</v>
      </c>
      <c r="C132" s="17" t="s">
        <v>7361</v>
      </c>
      <c r="D132" s="18">
        <v>1500</v>
      </c>
      <c r="E132" s="19">
        <v>1661</v>
      </c>
      <c r="F132" s="16" t="s">
        <v>8218</v>
      </c>
      <c r="G132" s="16" t="s">
        <v>8223</v>
      </c>
      <c r="H132" s="16" t="s">
        <v>8245</v>
      </c>
      <c r="I132" s="16">
        <v>1434907966</v>
      </c>
      <c r="J132" s="16">
        <v>1432315966</v>
      </c>
      <c r="K132" s="16" t="b">
        <v>1</v>
      </c>
      <c r="L132" s="16">
        <v>20</v>
      </c>
      <c r="M132" s="16" t="b">
        <v>1</v>
      </c>
      <c r="N132" s="16" t="s">
        <v>8269</v>
      </c>
      <c r="O132" s="16">
        <v>111</v>
      </c>
      <c r="P132" s="16">
        <v>83.05</v>
      </c>
      <c r="Q132" s="20" t="s">
        <v>8315</v>
      </c>
      <c r="R132" s="16" t="s">
        <v>8316</v>
      </c>
      <c r="S132" s="21">
        <v>42146.731087962966</v>
      </c>
      <c r="T132" s="21">
        <v>42176.731087962966</v>
      </c>
    </row>
    <row r="133" spans="1:20" ht="42.75" x14ac:dyDescent="0.45">
      <c r="A133" s="16">
        <v>3253</v>
      </c>
      <c r="B133" s="17" t="s">
        <v>3253</v>
      </c>
      <c r="C133" s="17" t="s">
        <v>7363</v>
      </c>
      <c r="D133" s="18">
        <v>20000</v>
      </c>
      <c r="E133" s="19">
        <v>20365</v>
      </c>
      <c r="F133" s="16" t="s">
        <v>8218</v>
      </c>
      <c r="G133" s="16" t="s">
        <v>8223</v>
      </c>
      <c r="H133" s="16" t="s">
        <v>8245</v>
      </c>
      <c r="I133" s="16">
        <v>1473306300</v>
      </c>
      <c r="J133" s="16">
        <v>1471701028</v>
      </c>
      <c r="K133" s="16" t="b">
        <v>1</v>
      </c>
      <c r="L133" s="16">
        <v>115</v>
      </c>
      <c r="M133" s="16" t="b">
        <v>1</v>
      </c>
      <c r="N133" s="16" t="s">
        <v>8269</v>
      </c>
      <c r="O133" s="16">
        <v>102</v>
      </c>
      <c r="P133" s="16">
        <v>177.09</v>
      </c>
      <c r="Q133" s="20" t="s">
        <v>8315</v>
      </c>
      <c r="R133" s="16" t="s">
        <v>8316</v>
      </c>
      <c r="S133" s="21">
        <v>42602.576712962968</v>
      </c>
      <c r="T133" s="21">
        <v>42621.15625</v>
      </c>
    </row>
    <row r="134" spans="1:20" ht="42.75" x14ac:dyDescent="0.45">
      <c r="A134" s="16">
        <v>3256</v>
      </c>
      <c r="B134" s="17" t="s">
        <v>3256</v>
      </c>
      <c r="C134" s="17" t="s">
        <v>7366</v>
      </c>
      <c r="D134" s="18">
        <v>10000</v>
      </c>
      <c r="E134" s="19">
        <v>12806</v>
      </c>
      <c r="F134" s="16" t="s">
        <v>8218</v>
      </c>
      <c r="G134" s="16" t="s">
        <v>8223</v>
      </c>
      <c r="H134" s="16" t="s">
        <v>8245</v>
      </c>
      <c r="I134" s="16">
        <v>1433995140</v>
      </c>
      <c r="J134" s="16">
        <v>1432129577</v>
      </c>
      <c r="K134" s="16" t="b">
        <v>1</v>
      </c>
      <c r="L134" s="16">
        <v>176</v>
      </c>
      <c r="M134" s="16" t="b">
        <v>1</v>
      </c>
      <c r="N134" s="16" t="s">
        <v>8269</v>
      </c>
      <c r="O134" s="16">
        <v>128</v>
      </c>
      <c r="P134" s="16">
        <v>72.760000000000005</v>
      </c>
      <c r="Q134" s="20" t="s">
        <v>8315</v>
      </c>
      <c r="R134" s="16" t="s">
        <v>8316</v>
      </c>
      <c r="S134" s="21">
        <v>42144.573807870373</v>
      </c>
      <c r="T134" s="21">
        <v>42166.165972222225</v>
      </c>
    </row>
    <row r="135" spans="1:20" ht="42.75" x14ac:dyDescent="0.45">
      <c r="A135" s="16">
        <v>3258</v>
      </c>
      <c r="B135" s="17" t="s">
        <v>3258</v>
      </c>
      <c r="C135" s="17" t="s">
        <v>7368</v>
      </c>
      <c r="D135" s="18">
        <v>7000</v>
      </c>
      <c r="E135" s="19">
        <v>7365</v>
      </c>
      <c r="F135" s="16" t="s">
        <v>8218</v>
      </c>
      <c r="G135" s="16" t="s">
        <v>8223</v>
      </c>
      <c r="H135" s="16" t="s">
        <v>8245</v>
      </c>
      <c r="I135" s="16">
        <v>1420751861</v>
      </c>
      <c r="J135" s="16">
        <v>1418159861</v>
      </c>
      <c r="K135" s="16" t="b">
        <v>1</v>
      </c>
      <c r="L135" s="16">
        <v>75</v>
      </c>
      <c r="M135" s="16" t="b">
        <v>1</v>
      </c>
      <c r="N135" s="16" t="s">
        <v>8269</v>
      </c>
      <c r="O135" s="16">
        <v>105</v>
      </c>
      <c r="P135" s="16">
        <v>98.2</v>
      </c>
      <c r="Q135" s="20" t="s">
        <v>8315</v>
      </c>
      <c r="R135" s="16" t="s">
        <v>8316</v>
      </c>
      <c r="S135" s="21">
        <v>41982.887280092589</v>
      </c>
      <c r="T135" s="21">
        <v>42012.887280092589</v>
      </c>
    </row>
    <row r="136" spans="1:20" ht="57" x14ac:dyDescent="0.45">
      <c r="A136" s="16">
        <v>3259</v>
      </c>
      <c r="B136" s="17" t="s">
        <v>3259</v>
      </c>
      <c r="C136" s="17" t="s">
        <v>7369</v>
      </c>
      <c r="D136" s="18">
        <v>23000</v>
      </c>
      <c r="E136" s="19">
        <v>24418.6</v>
      </c>
      <c r="F136" s="16" t="s">
        <v>8218</v>
      </c>
      <c r="G136" s="16" t="s">
        <v>8223</v>
      </c>
      <c r="H136" s="16" t="s">
        <v>8245</v>
      </c>
      <c r="I136" s="16">
        <v>1475294340</v>
      </c>
      <c r="J136" s="16">
        <v>1472753745</v>
      </c>
      <c r="K136" s="16" t="b">
        <v>1</v>
      </c>
      <c r="L136" s="16">
        <v>97</v>
      </c>
      <c r="M136" s="16" t="b">
        <v>1</v>
      </c>
      <c r="N136" s="16" t="s">
        <v>8269</v>
      </c>
      <c r="O136" s="16">
        <v>106</v>
      </c>
      <c r="P136" s="16">
        <v>251.74</v>
      </c>
      <c r="Q136" s="20" t="s">
        <v>8315</v>
      </c>
      <c r="R136" s="16" t="s">
        <v>8316</v>
      </c>
      <c r="S136" s="21">
        <v>42614.760937500003</v>
      </c>
      <c r="T136" s="21">
        <v>42644.165972222225</v>
      </c>
    </row>
    <row r="137" spans="1:20" ht="57" x14ac:dyDescent="0.45">
      <c r="A137" s="16">
        <v>3260</v>
      </c>
      <c r="B137" s="17" t="s">
        <v>3260</v>
      </c>
      <c r="C137" s="17" t="s">
        <v>7370</v>
      </c>
      <c r="D137" s="18">
        <v>5000</v>
      </c>
      <c r="E137" s="19">
        <v>5462</v>
      </c>
      <c r="F137" s="16" t="s">
        <v>8218</v>
      </c>
      <c r="G137" s="16" t="s">
        <v>8223</v>
      </c>
      <c r="H137" s="16" t="s">
        <v>8245</v>
      </c>
      <c r="I137" s="16">
        <v>1448903318</v>
      </c>
      <c r="J137" s="16">
        <v>1445875718</v>
      </c>
      <c r="K137" s="16" t="b">
        <v>1</v>
      </c>
      <c r="L137" s="16">
        <v>73</v>
      </c>
      <c r="M137" s="16" t="b">
        <v>1</v>
      </c>
      <c r="N137" s="16" t="s">
        <v>8269</v>
      </c>
      <c r="O137" s="16">
        <v>109</v>
      </c>
      <c r="P137" s="16">
        <v>74.819999999999993</v>
      </c>
      <c r="Q137" s="20" t="s">
        <v>8315</v>
      </c>
      <c r="R137" s="16" t="s">
        <v>8316</v>
      </c>
      <c r="S137" s="21">
        <v>42303.672662037032</v>
      </c>
      <c r="T137" s="21">
        <v>42338.714328703703</v>
      </c>
    </row>
    <row r="138" spans="1:20" ht="57" x14ac:dyDescent="0.45">
      <c r="A138" s="16">
        <v>3261</v>
      </c>
      <c r="B138" s="17" t="s">
        <v>3261</v>
      </c>
      <c r="C138" s="17" t="s">
        <v>7371</v>
      </c>
      <c r="D138" s="18">
        <v>3300</v>
      </c>
      <c r="E138" s="19">
        <v>3315</v>
      </c>
      <c r="F138" s="16" t="s">
        <v>8218</v>
      </c>
      <c r="G138" s="16" t="s">
        <v>8223</v>
      </c>
      <c r="H138" s="16" t="s">
        <v>8245</v>
      </c>
      <c r="I138" s="16">
        <v>1437067476</v>
      </c>
      <c r="J138" s="16">
        <v>1434475476</v>
      </c>
      <c r="K138" s="16" t="b">
        <v>1</v>
      </c>
      <c r="L138" s="16">
        <v>49</v>
      </c>
      <c r="M138" s="16" t="b">
        <v>1</v>
      </c>
      <c r="N138" s="16" t="s">
        <v>8269</v>
      </c>
      <c r="O138" s="16">
        <v>100</v>
      </c>
      <c r="P138" s="16">
        <v>67.650000000000006</v>
      </c>
      <c r="Q138" s="20" t="s">
        <v>8315</v>
      </c>
      <c r="R138" s="16" t="s">
        <v>8316</v>
      </c>
      <c r="S138" s="21">
        <v>42171.725416666668</v>
      </c>
      <c r="T138" s="21">
        <v>42201.725416666668</v>
      </c>
    </row>
    <row r="139" spans="1:20" ht="42.75" x14ac:dyDescent="0.45">
      <c r="A139" s="16">
        <v>3262</v>
      </c>
      <c r="B139" s="17" t="s">
        <v>3262</v>
      </c>
      <c r="C139" s="17" t="s">
        <v>7372</v>
      </c>
      <c r="D139" s="18">
        <v>12200</v>
      </c>
      <c r="E139" s="19">
        <v>12571</v>
      </c>
      <c r="F139" s="16" t="s">
        <v>8218</v>
      </c>
      <c r="G139" s="16" t="s">
        <v>8223</v>
      </c>
      <c r="H139" s="16" t="s">
        <v>8245</v>
      </c>
      <c r="I139" s="16">
        <v>1419220800</v>
      </c>
      <c r="J139" s="16">
        <v>1416555262</v>
      </c>
      <c r="K139" s="16" t="b">
        <v>1</v>
      </c>
      <c r="L139" s="16">
        <v>134</v>
      </c>
      <c r="M139" s="16" t="b">
        <v>1</v>
      </c>
      <c r="N139" s="16" t="s">
        <v>8269</v>
      </c>
      <c r="O139" s="16">
        <v>103</v>
      </c>
      <c r="P139" s="16">
        <v>93.81</v>
      </c>
      <c r="Q139" s="20" t="s">
        <v>8315</v>
      </c>
      <c r="R139" s="16" t="s">
        <v>8316</v>
      </c>
      <c r="S139" s="21">
        <v>41964.315532407403</v>
      </c>
      <c r="T139" s="21">
        <v>41995.166666666672</v>
      </c>
    </row>
    <row r="140" spans="1:20" ht="42.75" x14ac:dyDescent="0.45">
      <c r="A140" s="16">
        <v>3263</v>
      </c>
      <c r="B140" s="17" t="s">
        <v>3263</v>
      </c>
      <c r="C140" s="17" t="s">
        <v>7373</v>
      </c>
      <c r="D140" s="18">
        <v>2500</v>
      </c>
      <c r="E140" s="19">
        <v>2804.16</v>
      </c>
      <c r="F140" s="16" t="s">
        <v>8218</v>
      </c>
      <c r="G140" s="16" t="s">
        <v>8223</v>
      </c>
      <c r="H140" s="16" t="s">
        <v>8245</v>
      </c>
      <c r="I140" s="16">
        <v>1446238800</v>
      </c>
      <c r="J140" s="16">
        <v>1444220588</v>
      </c>
      <c r="K140" s="16" t="b">
        <v>1</v>
      </c>
      <c r="L140" s="16">
        <v>68</v>
      </c>
      <c r="M140" s="16" t="b">
        <v>1</v>
      </c>
      <c r="N140" s="16" t="s">
        <v>8269</v>
      </c>
      <c r="O140" s="16">
        <v>112</v>
      </c>
      <c r="P140" s="16">
        <v>41.24</v>
      </c>
      <c r="Q140" s="20" t="s">
        <v>8315</v>
      </c>
      <c r="R140" s="16" t="s">
        <v>8316</v>
      </c>
      <c r="S140" s="21">
        <v>42284.516064814816</v>
      </c>
      <c r="T140" s="21">
        <v>42307.875</v>
      </c>
    </row>
    <row r="141" spans="1:20" ht="42.75" x14ac:dyDescent="0.45">
      <c r="A141" s="16">
        <v>3264</v>
      </c>
      <c r="B141" s="17" t="s">
        <v>3264</v>
      </c>
      <c r="C141" s="17" t="s">
        <v>7374</v>
      </c>
      <c r="D141" s="18">
        <v>2500</v>
      </c>
      <c r="E141" s="19">
        <v>2575</v>
      </c>
      <c r="F141" s="16" t="s">
        <v>8218</v>
      </c>
      <c r="G141" s="16" t="s">
        <v>8223</v>
      </c>
      <c r="H141" s="16" t="s">
        <v>8245</v>
      </c>
      <c r="I141" s="16">
        <v>1422482400</v>
      </c>
      <c r="J141" s="16">
        <v>1421089938</v>
      </c>
      <c r="K141" s="16" t="b">
        <v>1</v>
      </c>
      <c r="L141" s="16">
        <v>49</v>
      </c>
      <c r="M141" s="16" t="b">
        <v>1</v>
      </c>
      <c r="N141" s="16" t="s">
        <v>8269</v>
      </c>
      <c r="O141" s="16">
        <v>103</v>
      </c>
      <c r="P141" s="16">
        <v>52.55</v>
      </c>
      <c r="Q141" s="20" t="s">
        <v>8315</v>
      </c>
      <c r="R141" s="16" t="s">
        <v>8316</v>
      </c>
      <c r="S141" s="21">
        <v>42016.800208333334</v>
      </c>
      <c r="T141" s="21">
        <v>42032.916666666672</v>
      </c>
    </row>
    <row r="142" spans="1:20" ht="57" x14ac:dyDescent="0.45">
      <c r="A142" s="16">
        <v>3266</v>
      </c>
      <c r="B142" s="17" t="s">
        <v>3266</v>
      </c>
      <c r="C142" s="17" t="s">
        <v>7376</v>
      </c>
      <c r="D142" s="18">
        <v>6000</v>
      </c>
      <c r="E142" s="19">
        <v>7877</v>
      </c>
      <c r="F142" s="16" t="s">
        <v>8218</v>
      </c>
      <c r="G142" s="16" t="s">
        <v>8223</v>
      </c>
      <c r="H142" s="16" t="s">
        <v>8245</v>
      </c>
      <c r="I142" s="16">
        <v>1434142800</v>
      </c>
      <c r="J142" s="16">
        <v>1431435122</v>
      </c>
      <c r="K142" s="16" t="b">
        <v>1</v>
      </c>
      <c r="L142" s="16">
        <v>163</v>
      </c>
      <c r="M142" s="16" t="b">
        <v>1</v>
      </c>
      <c r="N142" s="16" t="s">
        <v>8269</v>
      </c>
      <c r="O142" s="16">
        <v>131</v>
      </c>
      <c r="P142" s="16">
        <v>48.33</v>
      </c>
      <c r="Q142" s="20" t="s">
        <v>8315</v>
      </c>
      <c r="R142" s="16" t="s">
        <v>8316</v>
      </c>
      <c r="S142" s="21">
        <v>42136.536134259266</v>
      </c>
      <c r="T142" s="21">
        <v>42167.875</v>
      </c>
    </row>
    <row r="143" spans="1:20" ht="57" x14ac:dyDescent="0.45">
      <c r="A143" s="16">
        <v>3267</v>
      </c>
      <c r="B143" s="17" t="s">
        <v>3267</v>
      </c>
      <c r="C143" s="17" t="s">
        <v>7377</v>
      </c>
      <c r="D143" s="18">
        <v>15000</v>
      </c>
      <c r="E143" s="19">
        <v>15315</v>
      </c>
      <c r="F143" s="16" t="s">
        <v>8218</v>
      </c>
      <c r="G143" s="16" t="s">
        <v>8223</v>
      </c>
      <c r="H143" s="16" t="s">
        <v>8245</v>
      </c>
      <c r="I143" s="16">
        <v>1437156660</v>
      </c>
      <c r="J143" s="16">
        <v>1434564660</v>
      </c>
      <c r="K143" s="16" t="b">
        <v>1</v>
      </c>
      <c r="L143" s="16">
        <v>288</v>
      </c>
      <c r="M143" s="16" t="b">
        <v>1</v>
      </c>
      <c r="N143" s="16" t="s">
        <v>8269</v>
      </c>
      <c r="O143" s="16">
        <v>102</v>
      </c>
      <c r="P143" s="16">
        <v>53.18</v>
      </c>
      <c r="Q143" s="20" t="s">
        <v>8315</v>
      </c>
      <c r="R143" s="16" t="s">
        <v>8316</v>
      </c>
      <c r="S143" s="21">
        <v>42172.757638888885</v>
      </c>
      <c r="T143" s="21">
        <v>42202.757638888885</v>
      </c>
    </row>
    <row r="144" spans="1:20" ht="57" x14ac:dyDescent="0.45">
      <c r="A144" s="16">
        <v>3268</v>
      </c>
      <c r="B144" s="17" t="s">
        <v>3268</v>
      </c>
      <c r="C144" s="17" t="s">
        <v>7378</v>
      </c>
      <c r="D144" s="18">
        <v>2000</v>
      </c>
      <c r="E144" s="19">
        <v>2560</v>
      </c>
      <c r="F144" s="16" t="s">
        <v>8218</v>
      </c>
      <c r="G144" s="16" t="s">
        <v>8223</v>
      </c>
      <c r="H144" s="16" t="s">
        <v>8245</v>
      </c>
      <c r="I144" s="16">
        <v>1472074928</v>
      </c>
      <c r="J144" s="16">
        <v>1470692528</v>
      </c>
      <c r="K144" s="16" t="b">
        <v>1</v>
      </c>
      <c r="L144" s="16">
        <v>42</v>
      </c>
      <c r="M144" s="16" t="b">
        <v>1</v>
      </c>
      <c r="N144" s="16" t="s">
        <v>8269</v>
      </c>
      <c r="O144" s="16">
        <v>128</v>
      </c>
      <c r="P144" s="16">
        <v>60.95</v>
      </c>
      <c r="Q144" s="20" t="s">
        <v>8315</v>
      </c>
      <c r="R144" s="16" t="s">
        <v>8316</v>
      </c>
      <c r="S144" s="21">
        <v>42590.90425925926</v>
      </c>
      <c r="T144" s="21">
        <v>42606.90425925926</v>
      </c>
    </row>
    <row r="145" spans="1:20" ht="42.75" x14ac:dyDescent="0.45">
      <c r="A145" s="16">
        <v>3272</v>
      </c>
      <c r="B145" s="17" t="s">
        <v>3272</v>
      </c>
      <c r="C145" s="17" t="s">
        <v>7382</v>
      </c>
      <c r="D145" s="18">
        <v>10000</v>
      </c>
      <c r="E145" s="19">
        <v>15443</v>
      </c>
      <c r="F145" s="16" t="s">
        <v>8218</v>
      </c>
      <c r="G145" s="16" t="s">
        <v>8223</v>
      </c>
      <c r="H145" s="16" t="s">
        <v>8245</v>
      </c>
      <c r="I145" s="16">
        <v>1446814809</v>
      </c>
      <c r="J145" s="16">
        <v>1444219209</v>
      </c>
      <c r="K145" s="16" t="b">
        <v>1</v>
      </c>
      <c r="L145" s="16">
        <v>145</v>
      </c>
      <c r="M145" s="16" t="b">
        <v>1</v>
      </c>
      <c r="N145" s="16" t="s">
        <v>8269</v>
      </c>
      <c r="O145" s="16">
        <v>154</v>
      </c>
      <c r="P145" s="16">
        <v>106.5</v>
      </c>
      <c r="Q145" s="20" t="s">
        <v>8315</v>
      </c>
      <c r="R145" s="16" t="s">
        <v>8316</v>
      </c>
      <c r="S145" s="21">
        <v>42284.500104166669</v>
      </c>
      <c r="T145" s="21">
        <v>42314.541770833333</v>
      </c>
    </row>
    <row r="146" spans="1:20" ht="57" x14ac:dyDescent="0.45">
      <c r="A146" s="16">
        <v>3273</v>
      </c>
      <c r="B146" s="17" t="s">
        <v>3273</v>
      </c>
      <c r="C146" s="17" t="s">
        <v>7383</v>
      </c>
      <c r="D146" s="18">
        <v>4000</v>
      </c>
      <c r="E146" s="19">
        <v>4296</v>
      </c>
      <c r="F146" s="16" t="s">
        <v>8218</v>
      </c>
      <c r="G146" s="16" t="s">
        <v>8223</v>
      </c>
      <c r="H146" s="16" t="s">
        <v>8245</v>
      </c>
      <c r="I146" s="16">
        <v>1473879600</v>
      </c>
      <c r="J146" s="16">
        <v>1472498042</v>
      </c>
      <c r="K146" s="16" t="b">
        <v>1</v>
      </c>
      <c r="L146" s="16">
        <v>21</v>
      </c>
      <c r="M146" s="16" t="b">
        <v>1</v>
      </c>
      <c r="N146" s="16" t="s">
        <v>8269</v>
      </c>
      <c r="O146" s="16">
        <v>107</v>
      </c>
      <c r="P146" s="16">
        <v>204.57</v>
      </c>
      <c r="Q146" s="20" t="s">
        <v>8315</v>
      </c>
      <c r="R146" s="16" t="s">
        <v>8316</v>
      </c>
      <c r="S146" s="21">
        <v>42611.801412037035</v>
      </c>
      <c r="T146" s="21">
        <v>42627.791666666672</v>
      </c>
    </row>
    <row r="147" spans="1:20" ht="57" x14ac:dyDescent="0.45">
      <c r="A147" s="16">
        <v>3274</v>
      </c>
      <c r="B147" s="17" t="s">
        <v>3274</v>
      </c>
      <c r="C147" s="17" t="s">
        <v>7384</v>
      </c>
      <c r="D147" s="18">
        <v>15500</v>
      </c>
      <c r="E147" s="19">
        <v>15705</v>
      </c>
      <c r="F147" s="16" t="s">
        <v>8218</v>
      </c>
      <c r="G147" s="16" t="s">
        <v>8223</v>
      </c>
      <c r="H147" s="16" t="s">
        <v>8245</v>
      </c>
      <c r="I147" s="16">
        <v>1458075600</v>
      </c>
      <c r="J147" s="16">
        <v>1454259272</v>
      </c>
      <c r="K147" s="16" t="b">
        <v>1</v>
      </c>
      <c r="L147" s="16">
        <v>286</v>
      </c>
      <c r="M147" s="16" t="b">
        <v>1</v>
      </c>
      <c r="N147" s="16" t="s">
        <v>8269</v>
      </c>
      <c r="O147" s="16">
        <v>101</v>
      </c>
      <c r="P147" s="16">
        <v>54.91</v>
      </c>
      <c r="Q147" s="20" t="s">
        <v>8315</v>
      </c>
      <c r="R147" s="16" t="s">
        <v>8316</v>
      </c>
      <c r="S147" s="21">
        <v>42400.704537037032</v>
      </c>
      <c r="T147" s="21">
        <v>42444.875</v>
      </c>
    </row>
    <row r="148" spans="1:20" ht="57" x14ac:dyDescent="0.45">
      <c r="A148" s="16">
        <v>3275</v>
      </c>
      <c r="B148" s="17" t="s">
        <v>3275</v>
      </c>
      <c r="C148" s="17" t="s">
        <v>7385</v>
      </c>
      <c r="D148" s="18">
        <v>1800</v>
      </c>
      <c r="E148" s="19">
        <v>1805</v>
      </c>
      <c r="F148" s="16" t="s">
        <v>8218</v>
      </c>
      <c r="G148" s="16" t="s">
        <v>8223</v>
      </c>
      <c r="H148" s="16" t="s">
        <v>8245</v>
      </c>
      <c r="I148" s="16">
        <v>1423456200</v>
      </c>
      <c r="J148" s="16">
        <v>1421183271</v>
      </c>
      <c r="K148" s="16" t="b">
        <v>1</v>
      </c>
      <c r="L148" s="16">
        <v>12</v>
      </c>
      <c r="M148" s="16" t="b">
        <v>1</v>
      </c>
      <c r="N148" s="16" t="s">
        <v>8269</v>
      </c>
      <c r="O148" s="16">
        <v>100</v>
      </c>
      <c r="P148" s="16">
        <v>150.41999999999999</v>
      </c>
      <c r="Q148" s="20" t="s">
        <v>8315</v>
      </c>
      <c r="R148" s="16" t="s">
        <v>8316</v>
      </c>
      <c r="S148" s="21">
        <v>42017.88045138889</v>
      </c>
      <c r="T148" s="21">
        <v>42044.1875</v>
      </c>
    </row>
    <row r="149" spans="1:20" ht="71.25" x14ac:dyDescent="0.45">
      <c r="A149" s="16">
        <v>3279</v>
      </c>
      <c r="B149" s="17" t="s">
        <v>3279</v>
      </c>
      <c r="C149" s="17" t="s">
        <v>7389</v>
      </c>
      <c r="D149" s="18">
        <v>5800</v>
      </c>
      <c r="E149" s="19">
        <v>6628</v>
      </c>
      <c r="F149" s="16" t="s">
        <v>8218</v>
      </c>
      <c r="G149" s="16" t="s">
        <v>8223</v>
      </c>
      <c r="H149" s="16" t="s">
        <v>8245</v>
      </c>
      <c r="I149" s="16">
        <v>1459474059</v>
      </c>
      <c r="J149" s="16">
        <v>1456885659</v>
      </c>
      <c r="K149" s="16" t="b">
        <v>0</v>
      </c>
      <c r="L149" s="16">
        <v>63</v>
      </c>
      <c r="M149" s="16" t="b">
        <v>1</v>
      </c>
      <c r="N149" s="16" t="s">
        <v>8269</v>
      </c>
      <c r="O149" s="16">
        <v>114</v>
      </c>
      <c r="P149" s="16">
        <v>105.21</v>
      </c>
      <c r="Q149" s="20" t="s">
        <v>8315</v>
      </c>
      <c r="R149" s="16" t="s">
        <v>8316</v>
      </c>
      <c r="S149" s="21">
        <v>42431.102534722217</v>
      </c>
      <c r="T149" s="21">
        <v>42461.06086805556</v>
      </c>
    </row>
    <row r="150" spans="1:20" ht="71.25" x14ac:dyDescent="0.45">
      <c r="A150" s="16">
        <v>3280</v>
      </c>
      <c r="B150" s="17" t="s">
        <v>3280</v>
      </c>
      <c r="C150" s="17" t="s">
        <v>7390</v>
      </c>
      <c r="D150" s="18">
        <v>2000</v>
      </c>
      <c r="E150" s="19">
        <v>2060</v>
      </c>
      <c r="F150" s="16" t="s">
        <v>8218</v>
      </c>
      <c r="G150" s="16" t="s">
        <v>8223</v>
      </c>
      <c r="H150" s="16" t="s">
        <v>8245</v>
      </c>
      <c r="I150" s="16">
        <v>1433134800</v>
      </c>
      <c r="J150" s="16">
        <v>1430158198</v>
      </c>
      <c r="K150" s="16" t="b">
        <v>0</v>
      </c>
      <c r="L150" s="16">
        <v>30</v>
      </c>
      <c r="M150" s="16" t="b">
        <v>1</v>
      </c>
      <c r="N150" s="16" t="s">
        <v>8269</v>
      </c>
      <c r="O150" s="16">
        <v>103</v>
      </c>
      <c r="P150" s="16">
        <v>68.67</v>
      </c>
      <c r="Q150" s="20" t="s">
        <v>8315</v>
      </c>
      <c r="R150" s="16" t="s">
        <v>8316</v>
      </c>
      <c r="S150" s="21">
        <v>42121.756921296299</v>
      </c>
      <c r="T150" s="21">
        <v>42156.208333333328</v>
      </c>
    </row>
    <row r="151" spans="1:20" ht="42.75" x14ac:dyDescent="0.45">
      <c r="A151" s="16">
        <v>3281</v>
      </c>
      <c r="B151" s="17" t="s">
        <v>3281</v>
      </c>
      <c r="C151" s="17" t="s">
        <v>7391</v>
      </c>
      <c r="D151" s="18">
        <v>5000</v>
      </c>
      <c r="E151" s="19">
        <v>6080</v>
      </c>
      <c r="F151" s="16" t="s">
        <v>8218</v>
      </c>
      <c r="G151" s="16" t="s">
        <v>8223</v>
      </c>
      <c r="H151" s="16" t="s">
        <v>8245</v>
      </c>
      <c r="I151" s="16">
        <v>1441153705</v>
      </c>
      <c r="J151" s="16">
        <v>1438561705</v>
      </c>
      <c r="K151" s="16" t="b">
        <v>0</v>
      </c>
      <c r="L151" s="16">
        <v>47</v>
      </c>
      <c r="M151" s="16" t="b">
        <v>1</v>
      </c>
      <c r="N151" s="16" t="s">
        <v>8269</v>
      </c>
      <c r="O151" s="16">
        <v>122</v>
      </c>
      <c r="P151" s="16">
        <v>129.36000000000001</v>
      </c>
      <c r="Q151" s="20" t="s">
        <v>8315</v>
      </c>
      <c r="R151" s="16" t="s">
        <v>8316</v>
      </c>
      <c r="S151" s="21">
        <v>42219.019733796296</v>
      </c>
      <c r="T151" s="21">
        <v>42249.019733796296</v>
      </c>
    </row>
    <row r="152" spans="1:20" ht="57" x14ac:dyDescent="0.45">
      <c r="A152" s="16">
        <v>3282</v>
      </c>
      <c r="B152" s="17" t="s">
        <v>3282</v>
      </c>
      <c r="C152" s="17" t="s">
        <v>7392</v>
      </c>
      <c r="D152" s="18">
        <v>31000</v>
      </c>
      <c r="E152" s="19">
        <v>31820.5</v>
      </c>
      <c r="F152" s="16" t="s">
        <v>8218</v>
      </c>
      <c r="G152" s="16" t="s">
        <v>8223</v>
      </c>
      <c r="H152" s="16" t="s">
        <v>8245</v>
      </c>
      <c r="I152" s="16">
        <v>1461904788</v>
      </c>
      <c r="J152" s="16">
        <v>1458103188</v>
      </c>
      <c r="K152" s="16" t="b">
        <v>0</v>
      </c>
      <c r="L152" s="16">
        <v>237</v>
      </c>
      <c r="M152" s="16" t="b">
        <v>1</v>
      </c>
      <c r="N152" s="16" t="s">
        <v>8269</v>
      </c>
      <c r="O152" s="16">
        <v>103</v>
      </c>
      <c r="P152" s="16">
        <v>134.26</v>
      </c>
      <c r="Q152" s="20" t="s">
        <v>8315</v>
      </c>
      <c r="R152" s="16" t="s">
        <v>8316</v>
      </c>
      <c r="S152" s="21">
        <v>42445.19430555556</v>
      </c>
      <c r="T152" s="21">
        <v>42489.19430555556</v>
      </c>
    </row>
    <row r="153" spans="1:20" ht="57" x14ac:dyDescent="0.45">
      <c r="A153" s="16">
        <v>3284</v>
      </c>
      <c r="B153" s="17" t="s">
        <v>3284</v>
      </c>
      <c r="C153" s="17" t="s">
        <v>7394</v>
      </c>
      <c r="D153" s="18">
        <v>3000</v>
      </c>
      <c r="E153" s="19">
        <v>3048</v>
      </c>
      <c r="F153" s="16" t="s">
        <v>8218</v>
      </c>
      <c r="G153" s="16" t="s">
        <v>8223</v>
      </c>
      <c r="H153" s="16" t="s">
        <v>8245</v>
      </c>
      <c r="I153" s="16">
        <v>1454047140</v>
      </c>
      <c r="J153" s="16">
        <v>1452546853</v>
      </c>
      <c r="K153" s="16" t="b">
        <v>0</v>
      </c>
      <c r="L153" s="16">
        <v>15</v>
      </c>
      <c r="M153" s="16" t="b">
        <v>1</v>
      </c>
      <c r="N153" s="16" t="s">
        <v>8269</v>
      </c>
      <c r="O153" s="16">
        <v>102</v>
      </c>
      <c r="P153" s="16">
        <v>203.2</v>
      </c>
      <c r="Q153" s="20" t="s">
        <v>8315</v>
      </c>
      <c r="R153" s="16" t="s">
        <v>8316</v>
      </c>
      <c r="S153" s="21">
        <v>42380.884872685187</v>
      </c>
      <c r="T153" s="21">
        <v>42398.249305555553</v>
      </c>
    </row>
    <row r="154" spans="1:20" x14ac:dyDescent="0.45">
      <c r="A154" s="16">
        <v>3285</v>
      </c>
      <c r="B154" s="17" t="s">
        <v>3285</v>
      </c>
      <c r="C154" s="17" t="s">
        <v>7395</v>
      </c>
      <c r="D154" s="18">
        <v>4999</v>
      </c>
      <c r="E154" s="19">
        <v>5604</v>
      </c>
      <c r="F154" s="16" t="s">
        <v>8218</v>
      </c>
      <c r="G154" s="16" t="s">
        <v>8223</v>
      </c>
      <c r="H154" s="16" t="s">
        <v>8245</v>
      </c>
      <c r="I154" s="16">
        <v>1488258000</v>
      </c>
      <c r="J154" s="16">
        <v>1485556626</v>
      </c>
      <c r="K154" s="16" t="b">
        <v>0</v>
      </c>
      <c r="L154" s="16">
        <v>81</v>
      </c>
      <c r="M154" s="16" t="b">
        <v>1</v>
      </c>
      <c r="N154" s="16" t="s">
        <v>8269</v>
      </c>
      <c r="O154" s="16">
        <v>112</v>
      </c>
      <c r="P154" s="16">
        <v>69.19</v>
      </c>
      <c r="Q154" s="20" t="s">
        <v>8315</v>
      </c>
      <c r="R154" s="16" t="s">
        <v>8316</v>
      </c>
      <c r="S154" s="21">
        <v>42762.942430555559</v>
      </c>
      <c r="T154" s="21">
        <v>42794.208333333328</v>
      </c>
    </row>
    <row r="155" spans="1:20" ht="57" x14ac:dyDescent="0.45">
      <c r="A155" s="16">
        <v>3286</v>
      </c>
      <c r="B155" s="17" t="s">
        <v>3286</v>
      </c>
      <c r="C155" s="17" t="s">
        <v>7396</v>
      </c>
      <c r="D155" s="18">
        <v>15000</v>
      </c>
      <c r="E155" s="19">
        <v>15265</v>
      </c>
      <c r="F155" s="16" t="s">
        <v>8218</v>
      </c>
      <c r="G155" s="16" t="s">
        <v>8223</v>
      </c>
      <c r="H155" s="16" t="s">
        <v>8245</v>
      </c>
      <c r="I155" s="16">
        <v>1471291782</v>
      </c>
      <c r="J155" s="16">
        <v>1468699782</v>
      </c>
      <c r="K155" s="16" t="b">
        <v>0</v>
      </c>
      <c r="L155" s="16">
        <v>122</v>
      </c>
      <c r="M155" s="16" t="b">
        <v>1</v>
      </c>
      <c r="N155" s="16" t="s">
        <v>8269</v>
      </c>
      <c r="O155" s="16">
        <v>102</v>
      </c>
      <c r="P155" s="16">
        <v>125.12</v>
      </c>
      <c r="Q155" s="20" t="s">
        <v>8315</v>
      </c>
      <c r="R155" s="16" t="s">
        <v>8316</v>
      </c>
      <c r="S155" s="21">
        <v>42567.840069444443</v>
      </c>
      <c r="T155" s="21">
        <v>42597.840069444443</v>
      </c>
    </row>
    <row r="156" spans="1:20" ht="57" x14ac:dyDescent="0.45">
      <c r="A156" s="16">
        <v>3291</v>
      </c>
      <c r="B156" s="17" t="s">
        <v>3291</v>
      </c>
      <c r="C156" s="17" t="s">
        <v>7401</v>
      </c>
      <c r="D156" s="18">
        <v>500</v>
      </c>
      <c r="E156" s="19">
        <v>570</v>
      </c>
      <c r="F156" s="16" t="s">
        <v>8218</v>
      </c>
      <c r="G156" s="16" t="s">
        <v>8223</v>
      </c>
      <c r="H156" s="16" t="s">
        <v>8245</v>
      </c>
      <c r="I156" s="16">
        <v>1442462340</v>
      </c>
      <c r="J156" s="16">
        <v>1439743900</v>
      </c>
      <c r="K156" s="16" t="b">
        <v>0</v>
      </c>
      <c r="L156" s="16">
        <v>14</v>
      </c>
      <c r="M156" s="16" t="b">
        <v>1</v>
      </c>
      <c r="N156" s="16" t="s">
        <v>8269</v>
      </c>
      <c r="O156" s="16">
        <v>114</v>
      </c>
      <c r="P156" s="16">
        <v>40.71</v>
      </c>
      <c r="Q156" s="20" t="s">
        <v>8315</v>
      </c>
      <c r="R156" s="16" t="s">
        <v>8316</v>
      </c>
      <c r="S156" s="21">
        <v>42232.702546296292</v>
      </c>
      <c r="T156" s="21">
        <v>42264.165972222225</v>
      </c>
    </row>
    <row r="157" spans="1:20" ht="57" x14ac:dyDescent="0.45">
      <c r="A157" s="16">
        <v>3298</v>
      </c>
      <c r="B157" s="17" t="s">
        <v>3298</v>
      </c>
      <c r="C157" s="17" t="s">
        <v>7408</v>
      </c>
      <c r="D157" s="18">
        <v>10000</v>
      </c>
      <c r="E157" s="19">
        <v>10173</v>
      </c>
      <c r="F157" s="16" t="s">
        <v>8218</v>
      </c>
      <c r="G157" s="16" t="s">
        <v>8223</v>
      </c>
      <c r="H157" s="16" t="s">
        <v>8245</v>
      </c>
      <c r="I157" s="16">
        <v>1442102400</v>
      </c>
      <c r="J157" s="16">
        <v>1440370768</v>
      </c>
      <c r="K157" s="16" t="b">
        <v>0</v>
      </c>
      <c r="L157" s="16">
        <v>72</v>
      </c>
      <c r="M157" s="16" t="b">
        <v>1</v>
      </c>
      <c r="N157" s="16" t="s">
        <v>8269</v>
      </c>
      <c r="O157" s="16">
        <v>102</v>
      </c>
      <c r="P157" s="16">
        <v>141.29</v>
      </c>
      <c r="Q157" s="20" t="s">
        <v>8315</v>
      </c>
      <c r="R157" s="16" t="s">
        <v>8316</v>
      </c>
      <c r="S157" s="21">
        <v>42239.957962962959</v>
      </c>
      <c r="T157" s="21">
        <v>42260</v>
      </c>
    </row>
    <row r="158" spans="1:20" ht="57" x14ac:dyDescent="0.45">
      <c r="A158" s="16">
        <v>3299</v>
      </c>
      <c r="B158" s="17" t="s">
        <v>3299</v>
      </c>
      <c r="C158" s="17" t="s">
        <v>7409</v>
      </c>
      <c r="D158" s="18">
        <v>3000</v>
      </c>
      <c r="E158" s="19">
        <v>3486</v>
      </c>
      <c r="F158" s="16" t="s">
        <v>8218</v>
      </c>
      <c r="G158" s="16" t="s">
        <v>8223</v>
      </c>
      <c r="H158" s="16" t="s">
        <v>8245</v>
      </c>
      <c r="I158" s="16">
        <v>1444860063</v>
      </c>
      <c r="J158" s="16">
        <v>1442268063</v>
      </c>
      <c r="K158" s="16" t="b">
        <v>0</v>
      </c>
      <c r="L158" s="16">
        <v>63</v>
      </c>
      <c r="M158" s="16" t="b">
        <v>1</v>
      </c>
      <c r="N158" s="16" t="s">
        <v>8269</v>
      </c>
      <c r="O158" s="16">
        <v>116</v>
      </c>
      <c r="P158" s="16">
        <v>55.33</v>
      </c>
      <c r="Q158" s="20" t="s">
        <v>8315</v>
      </c>
      <c r="R158" s="16" t="s">
        <v>8316</v>
      </c>
      <c r="S158" s="21">
        <v>42261.917395833334</v>
      </c>
      <c r="T158" s="21">
        <v>42291.917395833334</v>
      </c>
    </row>
    <row r="159" spans="1:20" ht="42.75" x14ac:dyDescent="0.45">
      <c r="A159" s="16">
        <v>3300</v>
      </c>
      <c r="B159" s="17" t="s">
        <v>3300</v>
      </c>
      <c r="C159" s="17" t="s">
        <v>7410</v>
      </c>
      <c r="D159" s="18">
        <v>3000</v>
      </c>
      <c r="E159" s="19">
        <v>4085</v>
      </c>
      <c r="F159" s="16" t="s">
        <v>8218</v>
      </c>
      <c r="G159" s="16" t="s">
        <v>8223</v>
      </c>
      <c r="H159" s="16" t="s">
        <v>8245</v>
      </c>
      <c r="I159" s="16">
        <v>1430329862</v>
      </c>
      <c r="J159" s="16">
        <v>1428515462</v>
      </c>
      <c r="K159" s="16" t="b">
        <v>0</v>
      </c>
      <c r="L159" s="16">
        <v>88</v>
      </c>
      <c r="M159" s="16" t="b">
        <v>1</v>
      </c>
      <c r="N159" s="16" t="s">
        <v>8269</v>
      </c>
      <c r="O159" s="16">
        <v>136</v>
      </c>
      <c r="P159" s="16">
        <v>46.42</v>
      </c>
      <c r="Q159" s="20" t="s">
        <v>8315</v>
      </c>
      <c r="R159" s="16" t="s">
        <v>8316</v>
      </c>
      <c r="S159" s="21">
        <v>42102.743773148148</v>
      </c>
      <c r="T159" s="21">
        <v>42123.743773148148</v>
      </c>
    </row>
    <row r="160" spans="1:20" ht="57" x14ac:dyDescent="0.45">
      <c r="A160" s="16">
        <v>3301</v>
      </c>
      <c r="B160" s="17" t="s">
        <v>3301</v>
      </c>
      <c r="C160" s="17" t="s">
        <v>7411</v>
      </c>
      <c r="D160" s="18">
        <v>3000</v>
      </c>
      <c r="E160" s="19">
        <v>4004</v>
      </c>
      <c r="F160" s="16" t="s">
        <v>8218</v>
      </c>
      <c r="G160" s="16" t="s">
        <v>8223</v>
      </c>
      <c r="H160" s="16" t="s">
        <v>8245</v>
      </c>
      <c r="I160" s="16">
        <v>1470034740</v>
      </c>
      <c r="J160" s="16">
        <v>1466185176</v>
      </c>
      <c r="K160" s="16" t="b">
        <v>0</v>
      </c>
      <c r="L160" s="16">
        <v>70</v>
      </c>
      <c r="M160" s="16" t="b">
        <v>1</v>
      </c>
      <c r="N160" s="16" t="s">
        <v>8269</v>
      </c>
      <c r="O160" s="16">
        <v>133</v>
      </c>
      <c r="P160" s="16">
        <v>57.2</v>
      </c>
      <c r="Q160" s="20" t="s">
        <v>8315</v>
      </c>
      <c r="R160" s="16" t="s">
        <v>8316</v>
      </c>
      <c r="S160" s="21">
        <v>42538.73583333334</v>
      </c>
      <c r="T160" s="21">
        <v>42583.290972222225</v>
      </c>
    </row>
    <row r="161" spans="1:20" ht="57" x14ac:dyDescent="0.45">
      <c r="A161" s="16">
        <v>3303</v>
      </c>
      <c r="B161" s="17" t="s">
        <v>3303</v>
      </c>
      <c r="C161" s="17" t="s">
        <v>7413</v>
      </c>
      <c r="D161" s="18">
        <v>1800</v>
      </c>
      <c r="E161" s="19">
        <v>2086</v>
      </c>
      <c r="F161" s="16" t="s">
        <v>8218</v>
      </c>
      <c r="G161" s="16" t="s">
        <v>8223</v>
      </c>
      <c r="H161" s="16" t="s">
        <v>8245</v>
      </c>
      <c r="I161" s="16">
        <v>1427553484</v>
      </c>
      <c r="J161" s="16">
        <v>1424533084</v>
      </c>
      <c r="K161" s="16" t="b">
        <v>0</v>
      </c>
      <c r="L161" s="16">
        <v>35</v>
      </c>
      <c r="M161" s="16" t="b">
        <v>1</v>
      </c>
      <c r="N161" s="16" t="s">
        <v>8269</v>
      </c>
      <c r="O161" s="16">
        <v>116</v>
      </c>
      <c r="P161" s="16">
        <v>59.6</v>
      </c>
      <c r="Q161" s="20" t="s">
        <v>8315</v>
      </c>
      <c r="R161" s="16" t="s">
        <v>8316</v>
      </c>
      <c r="S161" s="21">
        <v>42056.65143518518</v>
      </c>
      <c r="T161" s="21">
        <v>42091.609768518523</v>
      </c>
    </row>
    <row r="162" spans="1:20" ht="57" x14ac:dyDescent="0.45">
      <c r="A162" s="16">
        <v>3304</v>
      </c>
      <c r="B162" s="17" t="s">
        <v>3304</v>
      </c>
      <c r="C162" s="17" t="s">
        <v>7414</v>
      </c>
      <c r="D162" s="18">
        <v>15000</v>
      </c>
      <c r="E162" s="19">
        <v>15677.5</v>
      </c>
      <c r="F162" s="16" t="s">
        <v>8218</v>
      </c>
      <c r="G162" s="16" t="s">
        <v>8223</v>
      </c>
      <c r="H162" s="16" t="s">
        <v>8245</v>
      </c>
      <c r="I162" s="16">
        <v>1482418752</v>
      </c>
      <c r="J162" s="16">
        <v>1479826752</v>
      </c>
      <c r="K162" s="16" t="b">
        <v>0</v>
      </c>
      <c r="L162" s="16">
        <v>175</v>
      </c>
      <c r="M162" s="16" t="b">
        <v>1</v>
      </c>
      <c r="N162" s="16" t="s">
        <v>8269</v>
      </c>
      <c r="O162" s="16">
        <v>105</v>
      </c>
      <c r="P162" s="16">
        <v>89.59</v>
      </c>
      <c r="Q162" s="20" t="s">
        <v>8315</v>
      </c>
      <c r="R162" s="16" t="s">
        <v>8316</v>
      </c>
      <c r="S162" s="21">
        <v>42696.624444444446</v>
      </c>
      <c r="T162" s="21">
        <v>42726.624444444446</v>
      </c>
    </row>
    <row r="163" spans="1:20" ht="57" x14ac:dyDescent="0.45">
      <c r="A163" s="16">
        <v>3305</v>
      </c>
      <c r="B163" s="17" t="s">
        <v>3305</v>
      </c>
      <c r="C163" s="17" t="s">
        <v>7415</v>
      </c>
      <c r="D163" s="18">
        <v>4000</v>
      </c>
      <c r="E163" s="19">
        <v>4081</v>
      </c>
      <c r="F163" s="16" t="s">
        <v>8218</v>
      </c>
      <c r="G163" s="16" t="s">
        <v>8223</v>
      </c>
      <c r="H163" s="16" t="s">
        <v>8245</v>
      </c>
      <c r="I163" s="16">
        <v>1438374748</v>
      </c>
      <c r="J163" s="16">
        <v>1435782748</v>
      </c>
      <c r="K163" s="16" t="b">
        <v>0</v>
      </c>
      <c r="L163" s="16">
        <v>20</v>
      </c>
      <c r="M163" s="16" t="b">
        <v>1</v>
      </c>
      <c r="N163" s="16" t="s">
        <v>8269</v>
      </c>
      <c r="O163" s="16">
        <v>102</v>
      </c>
      <c r="P163" s="16">
        <v>204.05</v>
      </c>
      <c r="Q163" s="20" t="s">
        <v>8315</v>
      </c>
      <c r="R163" s="16" t="s">
        <v>8316</v>
      </c>
      <c r="S163" s="21">
        <v>42186.855879629627</v>
      </c>
      <c r="T163" s="21">
        <v>42216.855879629627</v>
      </c>
    </row>
    <row r="164" spans="1:20" ht="57" x14ac:dyDescent="0.45">
      <c r="A164" s="16">
        <v>3306</v>
      </c>
      <c r="B164" s="17" t="s">
        <v>3306</v>
      </c>
      <c r="C164" s="17" t="s">
        <v>7416</v>
      </c>
      <c r="D164" s="18">
        <v>1500</v>
      </c>
      <c r="E164" s="19">
        <v>2630</v>
      </c>
      <c r="F164" s="16" t="s">
        <v>8218</v>
      </c>
      <c r="G164" s="16" t="s">
        <v>8223</v>
      </c>
      <c r="H164" s="16" t="s">
        <v>8245</v>
      </c>
      <c r="I164" s="16">
        <v>1465527600</v>
      </c>
      <c r="J164" s="16">
        <v>1462252542</v>
      </c>
      <c r="K164" s="16" t="b">
        <v>0</v>
      </c>
      <c r="L164" s="16">
        <v>54</v>
      </c>
      <c r="M164" s="16" t="b">
        <v>1</v>
      </c>
      <c r="N164" s="16" t="s">
        <v>8269</v>
      </c>
      <c r="O164" s="16">
        <v>175</v>
      </c>
      <c r="P164" s="16">
        <v>48.7</v>
      </c>
      <c r="Q164" s="20" t="s">
        <v>8315</v>
      </c>
      <c r="R164" s="16" t="s">
        <v>8316</v>
      </c>
      <c r="S164" s="21">
        <v>42493.219236111108</v>
      </c>
      <c r="T164" s="21">
        <v>42531.125</v>
      </c>
    </row>
    <row r="165" spans="1:20" ht="57" x14ac:dyDescent="0.45">
      <c r="A165" s="16">
        <v>3307</v>
      </c>
      <c r="B165" s="17" t="s">
        <v>3307</v>
      </c>
      <c r="C165" s="17" t="s">
        <v>7417</v>
      </c>
      <c r="D165" s="18">
        <v>1000</v>
      </c>
      <c r="E165" s="19">
        <v>1066.8</v>
      </c>
      <c r="F165" s="16" t="s">
        <v>8218</v>
      </c>
      <c r="G165" s="16" t="s">
        <v>8223</v>
      </c>
      <c r="H165" s="16" t="s">
        <v>8245</v>
      </c>
      <c r="I165" s="16">
        <v>1463275339</v>
      </c>
      <c r="J165" s="16">
        <v>1460683339</v>
      </c>
      <c r="K165" s="16" t="b">
        <v>0</v>
      </c>
      <c r="L165" s="16">
        <v>20</v>
      </c>
      <c r="M165" s="16" t="b">
        <v>1</v>
      </c>
      <c r="N165" s="16" t="s">
        <v>8269</v>
      </c>
      <c r="O165" s="16">
        <v>107</v>
      </c>
      <c r="P165" s="16">
        <v>53.34</v>
      </c>
      <c r="Q165" s="20" t="s">
        <v>8315</v>
      </c>
      <c r="R165" s="16" t="s">
        <v>8316</v>
      </c>
      <c r="S165" s="21">
        <v>42475.057164351849</v>
      </c>
      <c r="T165" s="21">
        <v>42505.057164351849</v>
      </c>
    </row>
    <row r="166" spans="1:20" ht="57" x14ac:dyDescent="0.45">
      <c r="A166" s="16">
        <v>3308</v>
      </c>
      <c r="B166" s="17" t="s">
        <v>3308</v>
      </c>
      <c r="C166" s="17" t="s">
        <v>7418</v>
      </c>
      <c r="D166" s="18">
        <v>3500</v>
      </c>
      <c r="E166" s="19">
        <v>4280</v>
      </c>
      <c r="F166" s="16" t="s">
        <v>8218</v>
      </c>
      <c r="G166" s="16" t="s">
        <v>8223</v>
      </c>
      <c r="H166" s="16" t="s">
        <v>8245</v>
      </c>
      <c r="I166" s="16">
        <v>1460581365</v>
      </c>
      <c r="J166" s="16">
        <v>1458766965</v>
      </c>
      <c r="K166" s="16" t="b">
        <v>0</v>
      </c>
      <c r="L166" s="16">
        <v>57</v>
      </c>
      <c r="M166" s="16" t="b">
        <v>1</v>
      </c>
      <c r="N166" s="16" t="s">
        <v>8269</v>
      </c>
      <c r="O166" s="16">
        <v>122</v>
      </c>
      <c r="P166" s="16">
        <v>75.09</v>
      </c>
      <c r="Q166" s="20" t="s">
        <v>8315</v>
      </c>
      <c r="R166" s="16" t="s">
        <v>8316</v>
      </c>
      <c r="S166" s="21">
        <v>42452.876909722225</v>
      </c>
      <c r="T166" s="21">
        <v>42473.876909722225</v>
      </c>
    </row>
    <row r="167" spans="1:20" ht="42.75" x14ac:dyDescent="0.45">
      <c r="A167" s="16">
        <v>3310</v>
      </c>
      <c r="B167" s="17" t="s">
        <v>3310</v>
      </c>
      <c r="C167" s="17" t="s">
        <v>7420</v>
      </c>
      <c r="D167" s="18">
        <v>6500</v>
      </c>
      <c r="E167" s="19">
        <v>6505</v>
      </c>
      <c r="F167" s="16" t="s">
        <v>8218</v>
      </c>
      <c r="G167" s="16" t="s">
        <v>8223</v>
      </c>
      <c r="H167" s="16" t="s">
        <v>8245</v>
      </c>
      <c r="I167" s="16">
        <v>1444169825</v>
      </c>
      <c r="J167" s="16">
        <v>1441577825</v>
      </c>
      <c r="K167" s="16" t="b">
        <v>0</v>
      </c>
      <c r="L167" s="16">
        <v>31</v>
      </c>
      <c r="M167" s="16" t="b">
        <v>1</v>
      </c>
      <c r="N167" s="16" t="s">
        <v>8269</v>
      </c>
      <c r="O167" s="16">
        <v>100</v>
      </c>
      <c r="P167" s="16">
        <v>209.84</v>
      </c>
      <c r="Q167" s="20" t="s">
        <v>8315</v>
      </c>
      <c r="R167" s="16" t="s">
        <v>8316</v>
      </c>
      <c r="S167" s="21">
        <v>42253.928530092591</v>
      </c>
      <c r="T167" s="21">
        <v>42283.928530092591</v>
      </c>
    </row>
    <row r="168" spans="1:20" ht="57" x14ac:dyDescent="0.45">
      <c r="A168" s="16">
        <v>3311</v>
      </c>
      <c r="B168" s="17" t="s">
        <v>3311</v>
      </c>
      <c r="C168" s="17" t="s">
        <v>7421</v>
      </c>
      <c r="D168" s="18">
        <v>2500</v>
      </c>
      <c r="E168" s="19">
        <v>2746</v>
      </c>
      <c r="F168" s="16" t="s">
        <v>8218</v>
      </c>
      <c r="G168" s="16" t="s">
        <v>8223</v>
      </c>
      <c r="H168" s="16" t="s">
        <v>8245</v>
      </c>
      <c r="I168" s="16">
        <v>1445065210</v>
      </c>
      <c r="J168" s="16">
        <v>1442473210</v>
      </c>
      <c r="K168" s="16" t="b">
        <v>0</v>
      </c>
      <c r="L168" s="16">
        <v>45</v>
      </c>
      <c r="M168" s="16" t="b">
        <v>1</v>
      </c>
      <c r="N168" s="16" t="s">
        <v>8269</v>
      </c>
      <c r="O168" s="16">
        <v>110</v>
      </c>
      <c r="P168" s="16">
        <v>61.02</v>
      </c>
      <c r="Q168" s="20" t="s">
        <v>8315</v>
      </c>
      <c r="R168" s="16" t="s">
        <v>8316</v>
      </c>
      <c r="S168" s="21">
        <v>42264.29178240741</v>
      </c>
      <c r="T168" s="21">
        <v>42294.29178240741</v>
      </c>
    </row>
    <row r="169" spans="1:20" ht="57" x14ac:dyDescent="0.45">
      <c r="A169" s="16">
        <v>3312</v>
      </c>
      <c r="B169" s="17" t="s">
        <v>3312</v>
      </c>
      <c r="C169" s="17" t="s">
        <v>7422</v>
      </c>
      <c r="D169" s="18">
        <v>2500</v>
      </c>
      <c r="E169" s="19">
        <v>2501</v>
      </c>
      <c r="F169" s="16" t="s">
        <v>8218</v>
      </c>
      <c r="G169" s="16" t="s">
        <v>8223</v>
      </c>
      <c r="H169" s="16" t="s">
        <v>8245</v>
      </c>
      <c r="I169" s="16">
        <v>1478901600</v>
      </c>
      <c r="J169" s="16">
        <v>1477077946</v>
      </c>
      <c r="K169" s="16" t="b">
        <v>0</v>
      </c>
      <c r="L169" s="16">
        <v>41</v>
      </c>
      <c r="M169" s="16" t="b">
        <v>1</v>
      </c>
      <c r="N169" s="16" t="s">
        <v>8269</v>
      </c>
      <c r="O169" s="16">
        <v>100</v>
      </c>
      <c r="P169" s="16">
        <v>61</v>
      </c>
      <c r="Q169" s="20" t="s">
        <v>8315</v>
      </c>
      <c r="R169" s="16" t="s">
        <v>8316</v>
      </c>
      <c r="S169" s="21">
        <v>42664.809560185182</v>
      </c>
      <c r="T169" s="21">
        <v>42685.916666666672</v>
      </c>
    </row>
    <row r="170" spans="1:20" ht="57" x14ac:dyDescent="0.45">
      <c r="A170" s="16">
        <v>3313</v>
      </c>
      <c r="B170" s="17" t="s">
        <v>3313</v>
      </c>
      <c r="C170" s="17" t="s">
        <v>7423</v>
      </c>
      <c r="D170" s="18">
        <v>2000</v>
      </c>
      <c r="E170" s="19">
        <v>2321</v>
      </c>
      <c r="F170" s="16" t="s">
        <v>8218</v>
      </c>
      <c r="G170" s="16" t="s">
        <v>8223</v>
      </c>
      <c r="H170" s="16" t="s">
        <v>8245</v>
      </c>
      <c r="I170" s="16">
        <v>1453856400</v>
      </c>
      <c r="J170" s="16">
        <v>1452664317</v>
      </c>
      <c r="K170" s="16" t="b">
        <v>0</v>
      </c>
      <c r="L170" s="16">
        <v>29</v>
      </c>
      <c r="M170" s="16" t="b">
        <v>1</v>
      </c>
      <c r="N170" s="16" t="s">
        <v>8269</v>
      </c>
      <c r="O170" s="16">
        <v>116</v>
      </c>
      <c r="P170" s="16">
        <v>80.03</v>
      </c>
      <c r="Q170" s="20" t="s">
        <v>8315</v>
      </c>
      <c r="R170" s="16" t="s">
        <v>8316</v>
      </c>
      <c r="S170" s="21">
        <v>42382.244409722218</v>
      </c>
      <c r="T170" s="21">
        <v>42396.041666666672</v>
      </c>
    </row>
    <row r="171" spans="1:20" ht="71.25" x14ac:dyDescent="0.45">
      <c r="A171" s="16">
        <v>3316</v>
      </c>
      <c r="B171" s="17" t="s">
        <v>3316</v>
      </c>
      <c r="C171" s="17" t="s">
        <v>7426</v>
      </c>
      <c r="D171" s="18">
        <v>11737</v>
      </c>
      <c r="E171" s="19">
        <v>11747.18</v>
      </c>
      <c r="F171" s="16" t="s">
        <v>8218</v>
      </c>
      <c r="G171" s="16" t="s">
        <v>8223</v>
      </c>
      <c r="H171" s="16" t="s">
        <v>8245</v>
      </c>
      <c r="I171" s="16">
        <v>1407506040</v>
      </c>
      <c r="J171" s="16">
        <v>1404680075</v>
      </c>
      <c r="K171" s="16" t="b">
        <v>0</v>
      </c>
      <c r="L171" s="16">
        <v>125</v>
      </c>
      <c r="M171" s="16" t="b">
        <v>1</v>
      </c>
      <c r="N171" s="16" t="s">
        <v>8269</v>
      </c>
      <c r="O171" s="16">
        <v>100</v>
      </c>
      <c r="P171" s="16">
        <v>93.98</v>
      </c>
      <c r="Q171" s="20" t="s">
        <v>8315</v>
      </c>
      <c r="R171" s="16" t="s">
        <v>8316</v>
      </c>
      <c r="S171" s="21">
        <v>41826.871238425927</v>
      </c>
      <c r="T171" s="21">
        <v>41859.57916666667</v>
      </c>
    </row>
    <row r="172" spans="1:20" ht="57" x14ac:dyDescent="0.45">
      <c r="A172" s="16">
        <v>3317</v>
      </c>
      <c r="B172" s="17" t="s">
        <v>3317</v>
      </c>
      <c r="C172" s="17" t="s">
        <v>7427</v>
      </c>
      <c r="D172" s="18">
        <v>1050</v>
      </c>
      <c r="E172" s="19">
        <v>1115</v>
      </c>
      <c r="F172" s="16" t="s">
        <v>8218</v>
      </c>
      <c r="G172" s="16" t="s">
        <v>8223</v>
      </c>
      <c r="H172" s="16" t="s">
        <v>8245</v>
      </c>
      <c r="I172" s="16">
        <v>1465347424</v>
      </c>
      <c r="J172" s="16">
        <v>1462755424</v>
      </c>
      <c r="K172" s="16" t="b">
        <v>0</v>
      </c>
      <c r="L172" s="16">
        <v>18</v>
      </c>
      <c r="M172" s="16" t="b">
        <v>1</v>
      </c>
      <c r="N172" s="16" t="s">
        <v>8269</v>
      </c>
      <c r="O172" s="16">
        <v>106</v>
      </c>
      <c r="P172" s="16">
        <v>61.94</v>
      </c>
      <c r="Q172" s="20" t="s">
        <v>8315</v>
      </c>
      <c r="R172" s="16" t="s">
        <v>8316</v>
      </c>
      <c r="S172" s="21">
        <v>42499.039629629624</v>
      </c>
      <c r="T172" s="21">
        <v>42529.039629629624</v>
      </c>
    </row>
    <row r="173" spans="1:20" ht="42.75" x14ac:dyDescent="0.45">
      <c r="A173" s="16">
        <v>3320</v>
      </c>
      <c r="B173" s="17" t="s">
        <v>3320</v>
      </c>
      <c r="C173" s="17" t="s">
        <v>7430</v>
      </c>
      <c r="D173" s="18">
        <v>2500</v>
      </c>
      <c r="E173" s="19">
        <v>2525</v>
      </c>
      <c r="F173" s="16" t="s">
        <v>8218</v>
      </c>
      <c r="G173" s="16" t="s">
        <v>8223</v>
      </c>
      <c r="H173" s="16" t="s">
        <v>8245</v>
      </c>
      <c r="I173" s="16">
        <v>1466557557</v>
      </c>
      <c r="J173" s="16">
        <v>1463965557</v>
      </c>
      <c r="K173" s="16" t="b">
        <v>0</v>
      </c>
      <c r="L173" s="16">
        <v>38</v>
      </c>
      <c r="M173" s="16" t="b">
        <v>1</v>
      </c>
      <c r="N173" s="16" t="s">
        <v>8269</v>
      </c>
      <c r="O173" s="16">
        <v>101</v>
      </c>
      <c r="P173" s="16">
        <v>66.45</v>
      </c>
      <c r="Q173" s="20" t="s">
        <v>8315</v>
      </c>
      <c r="R173" s="16" t="s">
        <v>8316</v>
      </c>
      <c r="S173" s="21">
        <v>42513.045798611114</v>
      </c>
      <c r="T173" s="21">
        <v>42543.045798611114</v>
      </c>
    </row>
    <row r="174" spans="1:20" ht="57" x14ac:dyDescent="0.45">
      <c r="A174" s="16">
        <v>3321</v>
      </c>
      <c r="B174" s="17" t="s">
        <v>3321</v>
      </c>
      <c r="C174" s="17" t="s">
        <v>7431</v>
      </c>
      <c r="D174" s="18">
        <v>500</v>
      </c>
      <c r="E174" s="19">
        <v>537</v>
      </c>
      <c r="F174" s="16" t="s">
        <v>8218</v>
      </c>
      <c r="G174" s="16" t="s">
        <v>8223</v>
      </c>
      <c r="H174" s="16" t="s">
        <v>8245</v>
      </c>
      <c r="I174" s="16">
        <v>1413431940</v>
      </c>
      <c r="J174" s="16">
        <v>1412216665</v>
      </c>
      <c r="K174" s="16" t="b">
        <v>0</v>
      </c>
      <c r="L174" s="16">
        <v>15</v>
      </c>
      <c r="M174" s="16" t="b">
        <v>1</v>
      </c>
      <c r="N174" s="16" t="s">
        <v>8269</v>
      </c>
      <c r="O174" s="16">
        <v>107</v>
      </c>
      <c r="P174" s="16">
        <v>35.799999999999997</v>
      </c>
      <c r="Q174" s="20" t="s">
        <v>8315</v>
      </c>
      <c r="R174" s="16" t="s">
        <v>8316</v>
      </c>
      <c r="S174" s="21">
        <v>41914.100289351853</v>
      </c>
      <c r="T174" s="21">
        <v>41928.165972222225</v>
      </c>
    </row>
    <row r="175" spans="1:20" ht="57" x14ac:dyDescent="0.45">
      <c r="A175" s="16">
        <v>3322</v>
      </c>
      <c r="B175" s="17" t="s">
        <v>3322</v>
      </c>
      <c r="C175" s="17" t="s">
        <v>7432</v>
      </c>
      <c r="D175" s="18">
        <v>3300</v>
      </c>
      <c r="E175" s="19">
        <v>3350</v>
      </c>
      <c r="F175" s="16" t="s">
        <v>8218</v>
      </c>
      <c r="G175" s="16" t="s">
        <v>8223</v>
      </c>
      <c r="H175" s="16" t="s">
        <v>8245</v>
      </c>
      <c r="I175" s="16">
        <v>1466567700</v>
      </c>
      <c r="J175" s="16">
        <v>1464653696</v>
      </c>
      <c r="K175" s="16" t="b">
        <v>0</v>
      </c>
      <c r="L175" s="16">
        <v>23</v>
      </c>
      <c r="M175" s="16" t="b">
        <v>1</v>
      </c>
      <c r="N175" s="16" t="s">
        <v>8269</v>
      </c>
      <c r="O175" s="16">
        <v>102</v>
      </c>
      <c r="P175" s="16">
        <v>145.65</v>
      </c>
      <c r="Q175" s="20" t="s">
        <v>8315</v>
      </c>
      <c r="R175" s="16" t="s">
        <v>8316</v>
      </c>
      <c r="S175" s="21">
        <v>42521.010370370372</v>
      </c>
      <c r="T175" s="21">
        <v>42543.163194444445</v>
      </c>
    </row>
    <row r="176" spans="1:20" ht="57" x14ac:dyDescent="0.45">
      <c r="A176" s="16">
        <v>3326</v>
      </c>
      <c r="B176" s="17" t="s">
        <v>3326</v>
      </c>
      <c r="C176" s="17" t="s">
        <v>7436</v>
      </c>
      <c r="D176" s="18">
        <v>8000</v>
      </c>
      <c r="E176" s="19">
        <v>8110</v>
      </c>
      <c r="F176" s="16" t="s">
        <v>8218</v>
      </c>
      <c r="G176" s="16" t="s">
        <v>8223</v>
      </c>
      <c r="H176" s="16" t="s">
        <v>8245</v>
      </c>
      <c r="I176" s="16">
        <v>1425830905</v>
      </c>
      <c r="J176" s="16">
        <v>1423242505</v>
      </c>
      <c r="K176" s="16" t="b">
        <v>0</v>
      </c>
      <c r="L176" s="16">
        <v>57</v>
      </c>
      <c r="M176" s="16" t="b">
        <v>1</v>
      </c>
      <c r="N176" s="16" t="s">
        <v>8269</v>
      </c>
      <c r="O176" s="16">
        <v>101</v>
      </c>
      <c r="P176" s="16">
        <v>142.28</v>
      </c>
      <c r="Q176" s="20" t="s">
        <v>8315</v>
      </c>
      <c r="R176" s="16" t="s">
        <v>8316</v>
      </c>
      <c r="S176" s="21">
        <v>42041.714178240742</v>
      </c>
      <c r="T176" s="21">
        <v>42071.67251157407</v>
      </c>
    </row>
    <row r="177" spans="1:20" ht="57" x14ac:dyDescent="0.45">
      <c r="A177" s="16">
        <v>3328</v>
      </c>
      <c r="B177" s="17" t="s">
        <v>3328</v>
      </c>
      <c r="C177" s="17" t="s">
        <v>7438</v>
      </c>
      <c r="D177" s="18">
        <v>1800</v>
      </c>
      <c r="E177" s="19">
        <v>2635</v>
      </c>
      <c r="F177" s="16" t="s">
        <v>8218</v>
      </c>
      <c r="G177" s="16" t="s">
        <v>8223</v>
      </c>
      <c r="H177" s="16" t="s">
        <v>8245</v>
      </c>
      <c r="I177" s="16">
        <v>1404522000</v>
      </c>
      <c r="J177" s="16">
        <v>1404308883</v>
      </c>
      <c r="K177" s="16" t="b">
        <v>0</v>
      </c>
      <c r="L177" s="16">
        <v>9</v>
      </c>
      <c r="M177" s="16" t="b">
        <v>1</v>
      </c>
      <c r="N177" s="16" t="s">
        <v>8269</v>
      </c>
      <c r="O177" s="16">
        <v>146</v>
      </c>
      <c r="P177" s="16">
        <v>292.77999999999997</v>
      </c>
      <c r="Q177" s="20" t="s">
        <v>8315</v>
      </c>
      <c r="R177" s="16" t="s">
        <v>8316</v>
      </c>
      <c r="S177" s="21">
        <v>41822.57503472222</v>
      </c>
      <c r="T177" s="21">
        <v>41825.041666666664</v>
      </c>
    </row>
    <row r="178" spans="1:20" ht="57" x14ac:dyDescent="0.45">
      <c r="A178" s="16">
        <v>3331</v>
      </c>
      <c r="B178" s="17" t="s">
        <v>3331</v>
      </c>
      <c r="C178" s="17" t="s">
        <v>7441</v>
      </c>
      <c r="D178" s="18">
        <v>5000</v>
      </c>
      <c r="E178" s="19">
        <v>5226</v>
      </c>
      <c r="F178" s="16" t="s">
        <v>8218</v>
      </c>
      <c r="G178" s="16" t="s">
        <v>8223</v>
      </c>
      <c r="H178" s="16" t="s">
        <v>8245</v>
      </c>
      <c r="I178" s="16">
        <v>1444149886</v>
      </c>
      <c r="J178" s="16">
        <v>1441125886</v>
      </c>
      <c r="K178" s="16" t="b">
        <v>0</v>
      </c>
      <c r="L178" s="16">
        <v>65</v>
      </c>
      <c r="M178" s="16" t="b">
        <v>1</v>
      </c>
      <c r="N178" s="16" t="s">
        <v>8269</v>
      </c>
      <c r="O178" s="16">
        <v>105</v>
      </c>
      <c r="P178" s="16">
        <v>80.400000000000006</v>
      </c>
      <c r="Q178" s="20" t="s">
        <v>8315</v>
      </c>
      <c r="R178" s="16" t="s">
        <v>8316</v>
      </c>
      <c r="S178" s="21">
        <v>42248.697754629626</v>
      </c>
      <c r="T178" s="21">
        <v>42283.697754629626</v>
      </c>
    </row>
    <row r="179" spans="1:20" ht="57" x14ac:dyDescent="0.45">
      <c r="A179" s="16">
        <v>3332</v>
      </c>
      <c r="B179" s="17" t="s">
        <v>3332</v>
      </c>
      <c r="C179" s="17" t="s">
        <v>7442</v>
      </c>
      <c r="D179" s="18">
        <v>6000</v>
      </c>
      <c r="E179" s="19">
        <v>6000</v>
      </c>
      <c r="F179" s="16" t="s">
        <v>8218</v>
      </c>
      <c r="G179" s="16" t="s">
        <v>8223</v>
      </c>
      <c r="H179" s="16" t="s">
        <v>8245</v>
      </c>
      <c r="I179" s="16">
        <v>1405802330</v>
      </c>
      <c r="J179" s="16">
        <v>1403210330</v>
      </c>
      <c r="K179" s="16" t="b">
        <v>0</v>
      </c>
      <c r="L179" s="16">
        <v>83</v>
      </c>
      <c r="M179" s="16" t="b">
        <v>1</v>
      </c>
      <c r="N179" s="16" t="s">
        <v>8269</v>
      </c>
      <c r="O179" s="16">
        <v>100</v>
      </c>
      <c r="P179" s="16">
        <v>72.290000000000006</v>
      </c>
      <c r="Q179" s="20" t="s">
        <v>8315</v>
      </c>
      <c r="R179" s="16" t="s">
        <v>8316</v>
      </c>
      <c r="S179" s="21">
        <v>41809.860300925924</v>
      </c>
      <c r="T179" s="21">
        <v>41839.860300925924</v>
      </c>
    </row>
    <row r="180" spans="1:20" ht="57" x14ac:dyDescent="0.45">
      <c r="A180" s="16">
        <v>3333</v>
      </c>
      <c r="B180" s="17" t="s">
        <v>3333</v>
      </c>
      <c r="C180" s="17" t="s">
        <v>7443</v>
      </c>
      <c r="D180" s="18">
        <v>3500</v>
      </c>
      <c r="E180" s="19">
        <v>3660</v>
      </c>
      <c r="F180" s="16" t="s">
        <v>8218</v>
      </c>
      <c r="G180" s="16" t="s">
        <v>8223</v>
      </c>
      <c r="H180" s="16" t="s">
        <v>8245</v>
      </c>
      <c r="I180" s="16">
        <v>1434384880</v>
      </c>
      <c r="J180" s="16">
        <v>1432484080</v>
      </c>
      <c r="K180" s="16" t="b">
        <v>0</v>
      </c>
      <c r="L180" s="16">
        <v>111</v>
      </c>
      <c r="M180" s="16" t="b">
        <v>1</v>
      </c>
      <c r="N180" s="16" t="s">
        <v>8269</v>
      </c>
      <c r="O180" s="16">
        <v>105</v>
      </c>
      <c r="P180" s="16">
        <v>32.97</v>
      </c>
      <c r="Q180" s="20" t="s">
        <v>8315</v>
      </c>
      <c r="R180" s="16" t="s">
        <v>8316</v>
      </c>
      <c r="S180" s="21">
        <v>42148.676851851851</v>
      </c>
      <c r="T180" s="21">
        <v>42170.676851851851</v>
      </c>
    </row>
    <row r="181" spans="1:20" ht="42.75" x14ac:dyDescent="0.45">
      <c r="A181" s="16">
        <v>3334</v>
      </c>
      <c r="B181" s="17" t="s">
        <v>3334</v>
      </c>
      <c r="C181" s="17" t="s">
        <v>7444</v>
      </c>
      <c r="D181" s="18">
        <v>3871</v>
      </c>
      <c r="E181" s="19">
        <v>5366</v>
      </c>
      <c r="F181" s="16" t="s">
        <v>8218</v>
      </c>
      <c r="G181" s="16" t="s">
        <v>8223</v>
      </c>
      <c r="H181" s="16" t="s">
        <v>8245</v>
      </c>
      <c r="I181" s="16">
        <v>1438259422</v>
      </c>
      <c r="J181" s="16">
        <v>1435667422</v>
      </c>
      <c r="K181" s="16" t="b">
        <v>0</v>
      </c>
      <c r="L181" s="16">
        <v>46</v>
      </c>
      <c r="M181" s="16" t="b">
        <v>1</v>
      </c>
      <c r="N181" s="16" t="s">
        <v>8269</v>
      </c>
      <c r="O181" s="16">
        <v>139</v>
      </c>
      <c r="P181" s="16">
        <v>116.65</v>
      </c>
      <c r="Q181" s="20" t="s">
        <v>8315</v>
      </c>
      <c r="R181" s="16" t="s">
        <v>8316</v>
      </c>
      <c r="S181" s="21">
        <v>42185.521087962959</v>
      </c>
      <c r="T181" s="21">
        <v>42215.521087962959</v>
      </c>
    </row>
    <row r="182" spans="1:20" ht="42.75" x14ac:dyDescent="0.45">
      <c r="A182" s="16">
        <v>3338</v>
      </c>
      <c r="B182" s="17" t="s">
        <v>3338</v>
      </c>
      <c r="C182" s="17" t="s">
        <v>7448</v>
      </c>
      <c r="D182" s="18">
        <v>15000</v>
      </c>
      <c r="E182" s="19">
        <v>15327</v>
      </c>
      <c r="F182" s="16" t="s">
        <v>8218</v>
      </c>
      <c r="G182" s="16" t="s">
        <v>8223</v>
      </c>
      <c r="H182" s="16" t="s">
        <v>8245</v>
      </c>
      <c r="I182" s="16">
        <v>1487944080</v>
      </c>
      <c r="J182" s="16">
        <v>1486129680</v>
      </c>
      <c r="K182" s="16" t="b">
        <v>0</v>
      </c>
      <c r="L182" s="16">
        <v>112</v>
      </c>
      <c r="M182" s="16" t="b">
        <v>1</v>
      </c>
      <c r="N182" s="16" t="s">
        <v>8269</v>
      </c>
      <c r="O182" s="16">
        <v>102</v>
      </c>
      <c r="P182" s="16">
        <v>136.85</v>
      </c>
      <c r="Q182" s="20" t="s">
        <v>8315</v>
      </c>
      <c r="R182" s="16" t="s">
        <v>8316</v>
      </c>
      <c r="S182" s="21">
        <v>42769.574999999997</v>
      </c>
      <c r="T182" s="21">
        <v>42790.574999999997</v>
      </c>
    </row>
    <row r="183" spans="1:20" ht="42.75" x14ac:dyDescent="0.45">
      <c r="A183" s="16">
        <v>3339</v>
      </c>
      <c r="B183" s="17" t="s">
        <v>3339</v>
      </c>
      <c r="C183" s="17" t="s">
        <v>7449</v>
      </c>
      <c r="D183" s="18">
        <v>8000</v>
      </c>
      <c r="E183" s="19">
        <v>8348</v>
      </c>
      <c r="F183" s="16" t="s">
        <v>8218</v>
      </c>
      <c r="G183" s="16" t="s">
        <v>8223</v>
      </c>
      <c r="H183" s="16" t="s">
        <v>8245</v>
      </c>
      <c r="I183" s="16">
        <v>1469721518</v>
      </c>
      <c r="J183" s="16">
        <v>1467129518</v>
      </c>
      <c r="K183" s="16" t="b">
        <v>0</v>
      </c>
      <c r="L183" s="16">
        <v>47</v>
      </c>
      <c r="M183" s="16" t="b">
        <v>1</v>
      </c>
      <c r="N183" s="16" t="s">
        <v>8269</v>
      </c>
      <c r="O183" s="16">
        <v>104</v>
      </c>
      <c r="P183" s="16">
        <v>177.62</v>
      </c>
      <c r="Q183" s="20" t="s">
        <v>8315</v>
      </c>
      <c r="R183" s="16" t="s">
        <v>8316</v>
      </c>
      <c r="S183" s="21">
        <v>42549.665717592594</v>
      </c>
      <c r="T183" s="21">
        <v>42579.665717592594</v>
      </c>
    </row>
    <row r="184" spans="1:20" ht="57" x14ac:dyDescent="0.45">
      <c r="A184" s="16">
        <v>3340</v>
      </c>
      <c r="B184" s="17" t="s">
        <v>3340</v>
      </c>
      <c r="C184" s="17" t="s">
        <v>7450</v>
      </c>
      <c r="D184" s="18">
        <v>3000</v>
      </c>
      <c r="E184" s="19">
        <v>4145</v>
      </c>
      <c r="F184" s="16" t="s">
        <v>8218</v>
      </c>
      <c r="G184" s="16" t="s">
        <v>8223</v>
      </c>
      <c r="H184" s="16" t="s">
        <v>8245</v>
      </c>
      <c r="I184" s="16">
        <v>1481066554</v>
      </c>
      <c r="J184" s="16">
        <v>1478906554</v>
      </c>
      <c r="K184" s="16" t="b">
        <v>0</v>
      </c>
      <c r="L184" s="16">
        <v>38</v>
      </c>
      <c r="M184" s="16" t="b">
        <v>1</v>
      </c>
      <c r="N184" s="16" t="s">
        <v>8269</v>
      </c>
      <c r="O184" s="16">
        <v>138</v>
      </c>
      <c r="P184" s="16">
        <v>109.08</v>
      </c>
      <c r="Q184" s="20" t="s">
        <v>8315</v>
      </c>
      <c r="R184" s="16" t="s">
        <v>8316</v>
      </c>
      <c r="S184" s="21">
        <v>42685.974004629628</v>
      </c>
      <c r="T184" s="21">
        <v>42710.974004629628</v>
      </c>
    </row>
    <row r="185" spans="1:20" ht="42.75" x14ac:dyDescent="0.45">
      <c r="A185" s="16">
        <v>3342</v>
      </c>
      <c r="B185" s="17" t="s">
        <v>3342</v>
      </c>
      <c r="C185" s="17" t="s">
        <v>7452</v>
      </c>
      <c r="D185" s="18">
        <v>6000</v>
      </c>
      <c r="E185" s="19">
        <v>6100</v>
      </c>
      <c r="F185" s="16" t="s">
        <v>8218</v>
      </c>
      <c r="G185" s="16" t="s">
        <v>8223</v>
      </c>
      <c r="H185" s="16" t="s">
        <v>8245</v>
      </c>
      <c r="I185" s="16">
        <v>1427864340</v>
      </c>
      <c r="J185" s="16">
        <v>1425020810</v>
      </c>
      <c r="K185" s="16" t="b">
        <v>0</v>
      </c>
      <c r="L185" s="16">
        <v>78</v>
      </c>
      <c r="M185" s="16" t="b">
        <v>1</v>
      </c>
      <c r="N185" s="16" t="s">
        <v>8269</v>
      </c>
      <c r="O185" s="16">
        <v>102</v>
      </c>
      <c r="P185" s="16">
        <v>78.209999999999994</v>
      </c>
      <c r="Q185" s="20" t="s">
        <v>8315</v>
      </c>
      <c r="R185" s="16" t="s">
        <v>8316</v>
      </c>
      <c r="S185" s="21">
        <v>42062.296412037031</v>
      </c>
      <c r="T185" s="21">
        <v>42095.207638888889</v>
      </c>
    </row>
    <row r="186" spans="1:20" ht="57" x14ac:dyDescent="0.45">
      <c r="A186" s="16">
        <v>3344</v>
      </c>
      <c r="B186" s="17" t="s">
        <v>3344</v>
      </c>
      <c r="C186" s="17" t="s">
        <v>7454</v>
      </c>
      <c r="D186" s="18">
        <v>4500</v>
      </c>
      <c r="E186" s="19">
        <v>4565</v>
      </c>
      <c r="F186" s="16" t="s">
        <v>8218</v>
      </c>
      <c r="G186" s="16" t="s">
        <v>8223</v>
      </c>
      <c r="H186" s="16" t="s">
        <v>8245</v>
      </c>
      <c r="I186" s="16">
        <v>1409374093</v>
      </c>
      <c r="J186" s="16">
        <v>1406782093</v>
      </c>
      <c r="K186" s="16" t="b">
        <v>0</v>
      </c>
      <c r="L186" s="16">
        <v>40</v>
      </c>
      <c r="M186" s="16" t="b">
        <v>1</v>
      </c>
      <c r="N186" s="16" t="s">
        <v>8269</v>
      </c>
      <c r="O186" s="16">
        <v>101</v>
      </c>
      <c r="P186" s="16">
        <v>114.13</v>
      </c>
      <c r="Q186" s="20" t="s">
        <v>8315</v>
      </c>
      <c r="R186" s="16" t="s">
        <v>8316</v>
      </c>
      <c r="S186" s="21">
        <v>41851.200150462959</v>
      </c>
      <c r="T186" s="21">
        <v>41881.200150462959</v>
      </c>
    </row>
    <row r="187" spans="1:20" ht="57" x14ac:dyDescent="0.45">
      <c r="A187" s="16">
        <v>3345</v>
      </c>
      <c r="B187" s="17" t="s">
        <v>3345</v>
      </c>
      <c r="C187" s="17" t="s">
        <v>7455</v>
      </c>
      <c r="D187" s="18">
        <v>500</v>
      </c>
      <c r="E187" s="19">
        <v>650</v>
      </c>
      <c r="F187" s="16" t="s">
        <v>8218</v>
      </c>
      <c r="G187" s="16" t="s">
        <v>8223</v>
      </c>
      <c r="H187" s="16" t="s">
        <v>8245</v>
      </c>
      <c r="I187" s="16">
        <v>1429317420</v>
      </c>
      <c r="J187" s="16">
        <v>1424226768</v>
      </c>
      <c r="K187" s="16" t="b">
        <v>0</v>
      </c>
      <c r="L187" s="16">
        <v>13</v>
      </c>
      <c r="M187" s="16" t="b">
        <v>1</v>
      </c>
      <c r="N187" s="16" t="s">
        <v>8269</v>
      </c>
      <c r="O187" s="16">
        <v>130</v>
      </c>
      <c r="P187" s="16">
        <v>50</v>
      </c>
      <c r="Q187" s="20" t="s">
        <v>8315</v>
      </c>
      <c r="R187" s="16" t="s">
        <v>8316</v>
      </c>
      <c r="S187" s="21">
        <v>42053.106111111112</v>
      </c>
      <c r="T187" s="21">
        <v>42112.025694444441</v>
      </c>
    </row>
    <row r="188" spans="1:20" ht="57" x14ac:dyDescent="0.45">
      <c r="A188" s="16">
        <v>3346</v>
      </c>
      <c r="B188" s="17" t="s">
        <v>3346</v>
      </c>
      <c r="C188" s="17" t="s">
        <v>7456</v>
      </c>
      <c r="D188" s="18">
        <v>1500</v>
      </c>
      <c r="E188" s="19">
        <v>1650</v>
      </c>
      <c r="F188" s="16" t="s">
        <v>8218</v>
      </c>
      <c r="G188" s="16" t="s">
        <v>8223</v>
      </c>
      <c r="H188" s="16" t="s">
        <v>8245</v>
      </c>
      <c r="I188" s="16">
        <v>1424910910</v>
      </c>
      <c r="J188" s="16">
        <v>1424306110</v>
      </c>
      <c r="K188" s="16" t="b">
        <v>0</v>
      </c>
      <c r="L188" s="16">
        <v>18</v>
      </c>
      <c r="M188" s="16" t="b">
        <v>1</v>
      </c>
      <c r="N188" s="16" t="s">
        <v>8269</v>
      </c>
      <c r="O188" s="16">
        <v>110</v>
      </c>
      <c r="P188" s="16">
        <v>91.67</v>
      </c>
      <c r="Q188" s="20" t="s">
        <v>8315</v>
      </c>
      <c r="R188" s="16" t="s">
        <v>8316</v>
      </c>
      <c r="S188" s="21">
        <v>42054.024421296301</v>
      </c>
      <c r="T188" s="21">
        <v>42061.024421296301</v>
      </c>
    </row>
    <row r="189" spans="1:20" ht="57" x14ac:dyDescent="0.45">
      <c r="A189" s="16">
        <v>3348</v>
      </c>
      <c r="B189" s="17" t="s">
        <v>3266</v>
      </c>
      <c r="C189" s="17" t="s">
        <v>7458</v>
      </c>
      <c r="D189" s="18">
        <v>5500</v>
      </c>
      <c r="E189" s="19">
        <v>5516</v>
      </c>
      <c r="F189" s="16" t="s">
        <v>8218</v>
      </c>
      <c r="G189" s="16" t="s">
        <v>8223</v>
      </c>
      <c r="H189" s="16" t="s">
        <v>8245</v>
      </c>
      <c r="I189" s="16">
        <v>1461988740</v>
      </c>
      <c r="J189" s="16">
        <v>1459949080</v>
      </c>
      <c r="K189" s="16" t="b">
        <v>0</v>
      </c>
      <c r="L189" s="16">
        <v>79</v>
      </c>
      <c r="M189" s="16" t="b">
        <v>1</v>
      </c>
      <c r="N189" s="16" t="s">
        <v>8269</v>
      </c>
      <c r="O189" s="16">
        <v>100</v>
      </c>
      <c r="P189" s="16">
        <v>69.819999999999993</v>
      </c>
      <c r="Q189" s="20" t="s">
        <v>8315</v>
      </c>
      <c r="R189" s="16" t="s">
        <v>8316</v>
      </c>
      <c r="S189" s="21">
        <v>42466.558796296296</v>
      </c>
      <c r="T189" s="21">
        <v>42490.165972222225</v>
      </c>
    </row>
    <row r="190" spans="1:20" ht="57" x14ac:dyDescent="0.45">
      <c r="A190" s="16">
        <v>3349</v>
      </c>
      <c r="B190" s="17" t="s">
        <v>3348</v>
      </c>
      <c r="C190" s="17" t="s">
        <v>7459</v>
      </c>
      <c r="D190" s="18">
        <v>1000</v>
      </c>
      <c r="E190" s="19">
        <v>1534</v>
      </c>
      <c r="F190" s="16" t="s">
        <v>8218</v>
      </c>
      <c r="G190" s="16" t="s">
        <v>8223</v>
      </c>
      <c r="H190" s="16" t="s">
        <v>8245</v>
      </c>
      <c r="I190" s="16">
        <v>1465837200</v>
      </c>
      <c r="J190" s="16">
        <v>1463971172</v>
      </c>
      <c r="K190" s="16" t="b">
        <v>0</v>
      </c>
      <c r="L190" s="16">
        <v>14</v>
      </c>
      <c r="M190" s="16" t="b">
        <v>1</v>
      </c>
      <c r="N190" s="16" t="s">
        <v>8269</v>
      </c>
      <c r="O190" s="16">
        <v>153</v>
      </c>
      <c r="P190" s="16">
        <v>109.57</v>
      </c>
      <c r="Q190" s="20" t="s">
        <v>8315</v>
      </c>
      <c r="R190" s="16" t="s">
        <v>8316</v>
      </c>
      <c r="S190" s="21">
        <v>42513.110787037032</v>
      </c>
      <c r="T190" s="21">
        <v>42534.708333333328</v>
      </c>
    </row>
    <row r="191" spans="1:20" ht="42.75" x14ac:dyDescent="0.45">
      <c r="A191" s="16">
        <v>3354</v>
      </c>
      <c r="B191" s="17" t="s">
        <v>3353</v>
      </c>
      <c r="C191" s="17" t="s">
        <v>7464</v>
      </c>
      <c r="D191" s="18">
        <v>3000</v>
      </c>
      <c r="E191" s="19">
        <v>3058</v>
      </c>
      <c r="F191" s="16" t="s">
        <v>8218</v>
      </c>
      <c r="G191" s="16" t="s">
        <v>8223</v>
      </c>
      <c r="H191" s="16" t="s">
        <v>8245</v>
      </c>
      <c r="I191" s="16">
        <v>1446091260</v>
      </c>
      <c r="J191" s="16">
        <v>1443029206</v>
      </c>
      <c r="K191" s="16" t="b">
        <v>0</v>
      </c>
      <c r="L191" s="16">
        <v>55</v>
      </c>
      <c r="M191" s="16" t="b">
        <v>1</v>
      </c>
      <c r="N191" s="16" t="s">
        <v>8269</v>
      </c>
      <c r="O191" s="16">
        <v>102</v>
      </c>
      <c r="P191" s="16">
        <v>55.6</v>
      </c>
      <c r="Q191" s="20" t="s">
        <v>8315</v>
      </c>
      <c r="R191" s="16" t="s">
        <v>8316</v>
      </c>
      <c r="S191" s="21">
        <v>42270.7269212963</v>
      </c>
      <c r="T191" s="21">
        <v>42306.167361111111</v>
      </c>
    </row>
    <row r="192" spans="1:20" ht="57" x14ac:dyDescent="0.45">
      <c r="A192" s="16">
        <v>3358</v>
      </c>
      <c r="B192" s="17" t="s">
        <v>3357</v>
      </c>
      <c r="C192" s="17" t="s">
        <v>7468</v>
      </c>
      <c r="D192" s="18">
        <v>10000</v>
      </c>
      <c r="E192" s="19">
        <v>10299</v>
      </c>
      <c r="F192" s="16" t="s">
        <v>8218</v>
      </c>
      <c r="G192" s="16" t="s">
        <v>8223</v>
      </c>
      <c r="H192" s="16" t="s">
        <v>8245</v>
      </c>
      <c r="I192" s="16">
        <v>1416385679</v>
      </c>
      <c r="J192" s="16">
        <v>1413790079</v>
      </c>
      <c r="K192" s="16" t="b">
        <v>0</v>
      </c>
      <c r="L192" s="16">
        <v>162</v>
      </c>
      <c r="M192" s="16" t="b">
        <v>1</v>
      </c>
      <c r="N192" s="16" t="s">
        <v>8269</v>
      </c>
      <c r="O192" s="16">
        <v>103</v>
      </c>
      <c r="P192" s="16">
        <v>63.57</v>
      </c>
      <c r="Q192" s="20" t="s">
        <v>8315</v>
      </c>
      <c r="R192" s="16" t="s">
        <v>8316</v>
      </c>
      <c r="S192" s="21">
        <v>41932.311099537037</v>
      </c>
      <c r="T192" s="21">
        <v>41962.352766203709</v>
      </c>
    </row>
    <row r="193" spans="1:20" ht="42.75" x14ac:dyDescent="0.45">
      <c r="A193" s="16">
        <v>3359</v>
      </c>
      <c r="B193" s="17" t="s">
        <v>3358</v>
      </c>
      <c r="C193" s="17" t="s">
        <v>7469</v>
      </c>
      <c r="D193" s="18">
        <v>4000</v>
      </c>
      <c r="E193" s="19">
        <v>4250</v>
      </c>
      <c r="F193" s="16" t="s">
        <v>8218</v>
      </c>
      <c r="G193" s="16" t="s">
        <v>8223</v>
      </c>
      <c r="H193" s="16" t="s">
        <v>8245</v>
      </c>
      <c r="I193" s="16">
        <v>1487985734</v>
      </c>
      <c r="J193" s="16">
        <v>1484097734</v>
      </c>
      <c r="K193" s="16" t="b">
        <v>0</v>
      </c>
      <c r="L193" s="16">
        <v>23</v>
      </c>
      <c r="M193" s="16" t="b">
        <v>1</v>
      </c>
      <c r="N193" s="16" t="s">
        <v>8269</v>
      </c>
      <c r="O193" s="16">
        <v>106</v>
      </c>
      <c r="P193" s="16">
        <v>184.78</v>
      </c>
      <c r="Q193" s="20" t="s">
        <v>8315</v>
      </c>
      <c r="R193" s="16" t="s">
        <v>8316</v>
      </c>
      <c r="S193" s="21">
        <v>42746.057106481487</v>
      </c>
      <c r="T193" s="21">
        <v>42791.057106481487</v>
      </c>
    </row>
    <row r="194" spans="1:20" ht="57" x14ac:dyDescent="0.45">
      <c r="A194" s="16">
        <v>3361</v>
      </c>
      <c r="B194" s="17" t="s">
        <v>3360</v>
      </c>
      <c r="C194" s="17" t="s">
        <v>7471</v>
      </c>
      <c r="D194" s="18">
        <v>5000</v>
      </c>
      <c r="E194" s="19">
        <v>5673</v>
      </c>
      <c r="F194" s="16" t="s">
        <v>8218</v>
      </c>
      <c r="G194" s="16" t="s">
        <v>8223</v>
      </c>
      <c r="H194" s="16" t="s">
        <v>8245</v>
      </c>
      <c r="I194" s="16">
        <v>1409587140</v>
      </c>
      <c r="J194" s="16">
        <v>1408062990</v>
      </c>
      <c r="K194" s="16" t="b">
        <v>0</v>
      </c>
      <c r="L194" s="16">
        <v>68</v>
      </c>
      <c r="M194" s="16" t="b">
        <v>1</v>
      </c>
      <c r="N194" s="16" t="s">
        <v>8269</v>
      </c>
      <c r="O194" s="16">
        <v>113</v>
      </c>
      <c r="P194" s="16">
        <v>83.43</v>
      </c>
      <c r="Q194" s="20" t="s">
        <v>8315</v>
      </c>
      <c r="R194" s="16" t="s">
        <v>8316</v>
      </c>
      <c r="S194" s="21">
        <v>41866.025347222225</v>
      </c>
      <c r="T194" s="21">
        <v>41883.665972222225</v>
      </c>
    </row>
    <row r="195" spans="1:20" ht="57" x14ac:dyDescent="0.45">
      <c r="A195" s="16">
        <v>3362</v>
      </c>
      <c r="B195" s="17" t="s">
        <v>3361</v>
      </c>
      <c r="C195" s="17" t="s">
        <v>7472</v>
      </c>
      <c r="D195" s="18">
        <v>500</v>
      </c>
      <c r="E195" s="19">
        <v>1090</v>
      </c>
      <c r="F195" s="16" t="s">
        <v>8218</v>
      </c>
      <c r="G195" s="16" t="s">
        <v>8223</v>
      </c>
      <c r="H195" s="16" t="s">
        <v>8245</v>
      </c>
      <c r="I195" s="16">
        <v>1425704100</v>
      </c>
      <c r="J195" s="16">
        <v>1424484717</v>
      </c>
      <c r="K195" s="16" t="b">
        <v>0</v>
      </c>
      <c r="L195" s="16">
        <v>20</v>
      </c>
      <c r="M195" s="16" t="b">
        <v>1</v>
      </c>
      <c r="N195" s="16" t="s">
        <v>8269</v>
      </c>
      <c r="O195" s="16">
        <v>218</v>
      </c>
      <c r="P195" s="16">
        <v>54.5</v>
      </c>
      <c r="Q195" s="20" t="s">
        <v>8315</v>
      </c>
      <c r="R195" s="16" t="s">
        <v>8316</v>
      </c>
      <c r="S195" s="21">
        <v>42056.091631944444</v>
      </c>
      <c r="T195" s="21">
        <v>42070.204861111109</v>
      </c>
    </row>
    <row r="196" spans="1:20" ht="57" x14ac:dyDescent="0.45">
      <c r="A196" s="16">
        <v>3363</v>
      </c>
      <c r="B196" s="17" t="s">
        <v>3362</v>
      </c>
      <c r="C196" s="17" t="s">
        <v>7473</v>
      </c>
      <c r="D196" s="18">
        <v>7750</v>
      </c>
      <c r="E196" s="19">
        <v>7860</v>
      </c>
      <c r="F196" s="16" t="s">
        <v>8218</v>
      </c>
      <c r="G196" s="16" t="s">
        <v>8223</v>
      </c>
      <c r="H196" s="16" t="s">
        <v>8245</v>
      </c>
      <c r="I196" s="16">
        <v>1408464000</v>
      </c>
      <c r="J196" s="16">
        <v>1406831445</v>
      </c>
      <c r="K196" s="16" t="b">
        <v>0</v>
      </c>
      <c r="L196" s="16">
        <v>26</v>
      </c>
      <c r="M196" s="16" t="b">
        <v>1</v>
      </c>
      <c r="N196" s="16" t="s">
        <v>8269</v>
      </c>
      <c r="O196" s="16">
        <v>101</v>
      </c>
      <c r="P196" s="16">
        <v>302.31</v>
      </c>
      <c r="Q196" s="20" t="s">
        <v>8315</v>
      </c>
      <c r="R196" s="16" t="s">
        <v>8316</v>
      </c>
      <c r="S196" s="21">
        <v>41851.771354166667</v>
      </c>
      <c r="T196" s="21">
        <v>41870.666666666664</v>
      </c>
    </row>
    <row r="197" spans="1:20" ht="57" x14ac:dyDescent="0.45">
      <c r="A197" s="16">
        <v>3365</v>
      </c>
      <c r="B197" s="17" t="s">
        <v>3364</v>
      </c>
      <c r="C197" s="17" t="s">
        <v>7475</v>
      </c>
      <c r="D197" s="18">
        <v>2500</v>
      </c>
      <c r="E197" s="19">
        <v>2600</v>
      </c>
      <c r="F197" s="16" t="s">
        <v>8218</v>
      </c>
      <c r="G197" s="16" t="s">
        <v>8223</v>
      </c>
      <c r="H197" s="16" t="s">
        <v>8245</v>
      </c>
      <c r="I197" s="16">
        <v>1449973592</v>
      </c>
      <c r="J197" s="16">
        <v>1447381592</v>
      </c>
      <c r="K197" s="16" t="b">
        <v>0</v>
      </c>
      <c r="L197" s="16">
        <v>3</v>
      </c>
      <c r="M197" s="16" t="b">
        <v>1</v>
      </c>
      <c r="N197" s="16" t="s">
        <v>8269</v>
      </c>
      <c r="O197" s="16">
        <v>104</v>
      </c>
      <c r="P197" s="16">
        <v>866.67</v>
      </c>
      <c r="Q197" s="20" t="s">
        <v>8315</v>
      </c>
      <c r="R197" s="16" t="s">
        <v>8316</v>
      </c>
      <c r="S197" s="21">
        <v>42321.101759259262</v>
      </c>
      <c r="T197" s="21">
        <v>42351.101759259262</v>
      </c>
    </row>
    <row r="198" spans="1:20" ht="57" x14ac:dyDescent="0.45">
      <c r="A198" s="16">
        <v>3366</v>
      </c>
      <c r="B198" s="17" t="s">
        <v>3365</v>
      </c>
      <c r="C198" s="17" t="s">
        <v>7476</v>
      </c>
      <c r="D198" s="18">
        <v>500</v>
      </c>
      <c r="E198" s="19">
        <v>1105</v>
      </c>
      <c r="F198" s="16" t="s">
        <v>8218</v>
      </c>
      <c r="G198" s="16" t="s">
        <v>8223</v>
      </c>
      <c r="H198" s="16" t="s">
        <v>8245</v>
      </c>
      <c r="I198" s="16">
        <v>1431481037</v>
      </c>
      <c r="J198" s="16">
        <v>1428889037</v>
      </c>
      <c r="K198" s="16" t="b">
        <v>0</v>
      </c>
      <c r="L198" s="16">
        <v>18</v>
      </c>
      <c r="M198" s="16" t="b">
        <v>1</v>
      </c>
      <c r="N198" s="16" t="s">
        <v>8269</v>
      </c>
      <c r="O198" s="16">
        <v>221</v>
      </c>
      <c r="P198" s="16">
        <v>61.39</v>
      </c>
      <c r="Q198" s="20" t="s">
        <v>8315</v>
      </c>
      <c r="R198" s="16" t="s">
        <v>8316</v>
      </c>
      <c r="S198" s="21">
        <v>42107.067557870367</v>
      </c>
      <c r="T198" s="21">
        <v>42137.067557870367</v>
      </c>
    </row>
    <row r="199" spans="1:20" ht="42.75" x14ac:dyDescent="0.45">
      <c r="A199" s="16">
        <v>3368</v>
      </c>
      <c r="B199" s="17" t="s">
        <v>3367</v>
      </c>
      <c r="C199" s="17" t="s">
        <v>7478</v>
      </c>
      <c r="D199" s="18">
        <v>1000</v>
      </c>
      <c r="E199" s="19">
        <v>1046</v>
      </c>
      <c r="F199" s="16" t="s">
        <v>8218</v>
      </c>
      <c r="G199" s="16" t="s">
        <v>8223</v>
      </c>
      <c r="H199" s="16" t="s">
        <v>8245</v>
      </c>
      <c r="I199" s="16">
        <v>1420088400</v>
      </c>
      <c r="J199" s="16">
        <v>1416977259</v>
      </c>
      <c r="K199" s="16" t="b">
        <v>0</v>
      </c>
      <c r="L199" s="16">
        <v>23</v>
      </c>
      <c r="M199" s="16" t="b">
        <v>1</v>
      </c>
      <c r="N199" s="16" t="s">
        <v>8269</v>
      </c>
      <c r="O199" s="16">
        <v>105</v>
      </c>
      <c r="P199" s="16">
        <v>45.48</v>
      </c>
      <c r="Q199" s="20" t="s">
        <v>8315</v>
      </c>
      <c r="R199" s="16" t="s">
        <v>8316</v>
      </c>
      <c r="S199" s="21">
        <v>41969.199756944443</v>
      </c>
      <c r="T199" s="21">
        <v>42005.208333333328</v>
      </c>
    </row>
    <row r="200" spans="1:20" ht="42.75" x14ac:dyDescent="0.45">
      <c r="A200" s="16">
        <v>3370</v>
      </c>
      <c r="B200" s="17" t="s">
        <v>3369</v>
      </c>
      <c r="C200" s="17" t="s">
        <v>7480</v>
      </c>
      <c r="D200" s="18">
        <v>1500</v>
      </c>
      <c r="E200" s="19">
        <v>1766</v>
      </c>
      <c r="F200" s="16" t="s">
        <v>8218</v>
      </c>
      <c r="G200" s="16" t="s">
        <v>8223</v>
      </c>
      <c r="H200" s="16" t="s">
        <v>8245</v>
      </c>
      <c r="I200" s="16">
        <v>1481961600</v>
      </c>
      <c r="J200" s="16">
        <v>1479283285</v>
      </c>
      <c r="K200" s="16" t="b">
        <v>0</v>
      </c>
      <c r="L200" s="16">
        <v>26</v>
      </c>
      <c r="M200" s="16" t="b">
        <v>1</v>
      </c>
      <c r="N200" s="16" t="s">
        <v>8269</v>
      </c>
      <c r="O200" s="16">
        <v>118</v>
      </c>
      <c r="P200" s="16">
        <v>67.92</v>
      </c>
      <c r="Q200" s="20" t="s">
        <v>8315</v>
      </c>
      <c r="R200" s="16" t="s">
        <v>8316</v>
      </c>
      <c r="S200" s="21">
        <v>42690.334317129629</v>
      </c>
      <c r="T200" s="21">
        <v>42721.333333333328</v>
      </c>
    </row>
    <row r="201" spans="1:20" ht="42.75" x14ac:dyDescent="0.45">
      <c r="A201" s="16">
        <v>3371</v>
      </c>
      <c r="B201" s="17" t="s">
        <v>3370</v>
      </c>
      <c r="C201" s="17" t="s">
        <v>7481</v>
      </c>
      <c r="D201" s="18">
        <v>200</v>
      </c>
      <c r="E201" s="19">
        <v>277</v>
      </c>
      <c r="F201" s="16" t="s">
        <v>8218</v>
      </c>
      <c r="G201" s="16" t="s">
        <v>8223</v>
      </c>
      <c r="H201" s="16" t="s">
        <v>8245</v>
      </c>
      <c r="I201" s="16">
        <v>1449089965</v>
      </c>
      <c r="J201" s="16">
        <v>1446670765</v>
      </c>
      <c r="K201" s="16" t="b">
        <v>0</v>
      </c>
      <c r="L201" s="16">
        <v>9</v>
      </c>
      <c r="M201" s="16" t="b">
        <v>1</v>
      </c>
      <c r="N201" s="16" t="s">
        <v>8269</v>
      </c>
      <c r="O201" s="16">
        <v>139</v>
      </c>
      <c r="P201" s="16">
        <v>30.78</v>
      </c>
      <c r="Q201" s="20" t="s">
        <v>8315</v>
      </c>
      <c r="R201" s="16" t="s">
        <v>8316</v>
      </c>
      <c r="S201" s="21">
        <v>42312.874594907407</v>
      </c>
      <c r="T201" s="21">
        <v>42340.874594907407</v>
      </c>
    </row>
    <row r="202" spans="1:20" ht="42.75" x14ac:dyDescent="0.45">
      <c r="A202" s="16">
        <v>3372</v>
      </c>
      <c r="B202" s="17" t="s">
        <v>3371</v>
      </c>
      <c r="C202" s="17" t="s">
        <v>7482</v>
      </c>
      <c r="D202" s="18">
        <v>1000</v>
      </c>
      <c r="E202" s="19">
        <v>1035</v>
      </c>
      <c r="F202" s="16" t="s">
        <v>8218</v>
      </c>
      <c r="G202" s="16" t="s">
        <v>8223</v>
      </c>
      <c r="H202" s="16" t="s">
        <v>8245</v>
      </c>
      <c r="I202" s="16">
        <v>1408942740</v>
      </c>
      <c r="J202" s="16">
        <v>1407157756</v>
      </c>
      <c r="K202" s="16" t="b">
        <v>0</v>
      </c>
      <c r="L202" s="16">
        <v>27</v>
      </c>
      <c r="M202" s="16" t="b">
        <v>1</v>
      </c>
      <c r="N202" s="16" t="s">
        <v>8269</v>
      </c>
      <c r="O202" s="16">
        <v>104</v>
      </c>
      <c r="P202" s="16">
        <v>38.33</v>
      </c>
      <c r="Q202" s="20" t="s">
        <v>8315</v>
      </c>
      <c r="R202" s="16" t="s">
        <v>8316</v>
      </c>
      <c r="S202" s="21">
        <v>41855.548101851848</v>
      </c>
      <c r="T202" s="21">
        <v>41876.207638888889</v>
      </c>
    </row>
    <row r="203" spans="1:20" ht="57" x14ac:dyDescent="0.45">
      <c r="A203" s="16">
        <v>3376</v>
      </c>
      <c r="B203" s="17" t="s">
        <v>3375</v>
      </c>
      <c r="C203" s="17" t="s">
        <v>7486</v>
      </c>
      <c r="D203" s="18">
        <v>8000</v>
      </c>
      <c r="E203" s="19">
        <v>8001</v>
      </c>
      <c r="F203" s="16" t="s">
        <v>8218</v>
      </c>
      <c r="G203" s="16" t="s">
        <v>8223</v>
      </c>
      <c r="H203" s="16" t="s">
        <v>8245</v>
      </c>
      <c r="I203" s="16">
        <v>1429976994</v>
      </c>
      <c r="J203" s="16">
        <v>1424796594</v>
      </c>
      <c r="K203" s="16" t="b">
        <v>0</v>
      </c>
      <c r="L203" s="16">
        <v>19</v>
      </c>
      <c r="M203" s="16" t="b">
        <v>1</v>
      </c>
      <c r="N203" s="16" t="s">
        <v>8269</v>
      </c>
      <c r="O203" s="16">
        <v>100</v>
      </c>
      <c r="P203" s="16">
        <v>421.11</v>
      </c>
      <c r="Q203" s="20" t="s">
        <v>8315</v>
      </c>
      <c r="R203" s="16" t="s">
        <v>8316</v>
      </c>
      <c r="S203" s="21">
        <v>42059.701319444444</v>
      </c>
      <c r="T203" s="21">
        <v>42119.659652777773</v>
      </c>
    </row>
    <row r="204" spans="1:20" ht="57" x14ac:dyDescent="0.45">
      <c r="A204" s="16">
        <v>3380</v>
      </c>
      <c r="B204" s="17" t="s">
        <v>3379</v>
      </c>
      <c r="C204" s="17" t="s">
        <v>7490</v>
      </c>
      <c r="D204" s="18">
        <v>3000</v>
      </c>
      <c r="E204" s="19">
        <v>3133</v>
      </c>
      <c r="F204" s="16" t="s">
        <v>8218</v>
      </c>
      <c r="G204" s="16" t="s">
        <v>8223</v>
      </c>
      <c r="H204" s="16" t="s">
        <v>8245</v>
      </c>
      <c r="I204" s="16">
        <v>1417305178</v>
      </c>
      <c r="J204" s="16">
        <v>1414277578</v>
      </c>
      <c r="K204" s="16" t="b">
        <v>0</v>
      </c>
      <c r="L204" s="16">
        <v>28</v>
      </c>
      <c r="M204" s="16" t="b">
        <v>1</v>
      </c>
      <c r="N204" s="16" t="s">
        <v>8269</v>
      </c>
      <c r="O204" s="16">
        <v>104</v>
      </c>
      <c r="P204" s="16">
        <v>111.89</v>
      </c>
      <c r="Q204" s="20" t="s">
        <v>8315</v>
      </c>
      <c r="R204" s="16" t="s">
        <v>8316</v>
      </c>
      <c r="S204" s="21">
        <v>41937.95344907407</v>
      </c>
      <c r="T204" s="21">
        <v>41972.995115740734</v>
      </c>
    </row>
    <row r="205" spans="1:20" ht="57" x14ac:dyDescent="0.45">
      <c r="A205" s="16">
        <v>3381</v>
      </c>
      <c r="B205" s="17" t="s">
        <v>3380</v>
      </c>
      <c r="C205" s="17" t="s">
        <v>7491</v>
      </c>
      <c r="D205" s="18">
        <v>4000</v>
      </c>
      <c r="E205" s="19">
        <v>4090</v>
      </c>
      <c r="F205" s="16" t="s">
        <v>8218</v>
      </c>
      <c r="G205" s="16" t="s">
        <v>8223</v>
      </c>
      <c r="H205" s="16" t="s">
        <v>8245</v>
      </c>
      <c r="I205" s="16">
        <v>1426044383</v>
      </c>
      <c r="J205" s="16">
        <v>1423455983</v>
      </c>
      <c r="K205" s="16" t="b">
        <v>0</v>
      </c>
      <c r="L205" s="16">
        <v>48</v>
      </c>
      <c r="M205" s="16" t="b">
        <v>1</v>
      </c>
      <c r="N205" s="16" t="s">
        <v>8269</v>
      </c>
      <c r="O205" s="16">
        <v>102</v>
      </c>
      <c r="P205" s="16">
        <v>85.21</v>
      </c>
      <c r="Q205" s="20" t="s">
        <v>8315</v>
      </c>
      <c r="R205" s="16" t="s">
        <v>8316</v>
      </c>
      <c r="S205" s="21">
        <v>42044.184988425928</v>
      </c>
      <c r="T205" s="21">
        <v>42074.143321759257</v>
      </c>
    </row>
    <row r="206" spans="1:20" ht="57" x14ac:dyDescent="0.45">
      <c r="A206" s="16">
        <v>3383</v>
      </c>
      <c r="B206" s="17" t="s">
        <v>3382</v>
      </c>
      <c r="C206" s="17" t="s">
        <v>7493</v>
      </c>
      <c r="D206" s="18">
        <v>1750</v>
      </c>
      <c r="E206" s="19">
        <v>1955</v>
      </c>
      <c r="F206" s="16" t="s">
        <v>8218</v>
      </c>
      <c r="G206" s="16" t="s">
        <v>8223</v>
      </c>
      <c r="H206" s="16" t="s">
        <v>8245</v>
      </c>
      <c r="I206" s="16">
        <v>1466707620</v>
      </c>
      <c r="J206" s="16">
        <v>1464979620</v>
      </c>
      <c r="K206" s="16" t="b">
        <v>0</v>
      </c>
      <c r="L206" s="16">
        <v>30</v>
      </c>
      <c r="M206" s="16" t="b">
        <v>1</v>
      </c>
      <c r="N206" s="16" t="s">
        <v>8269</v>
      </c>
      <c r="O206" s="16">
        <v>112</v>
      </c>
      <c r="P206" s="16">
        <v>65.17</v>
      </c>
      <c r="Q206" s="20" t="s">
        <v>8315</v>
      </c>
      <c r="R206" s="16" t="s">
        <v>8316</v>
      </c>
      <c r="S206" s="21">
        <v>42524.782638888893</v>
      </c>
      <c r="T206" s="21">
        <v>42544.782638888893</v>
      </c>
    </row>
    <row r="207" spans="1:20" ht="57" x14ac:dyDescent="0.45">
      <c r="A207" s="16">
        <v>3384</v>
      </c>
      <c r="B207" s="17" t="s">
        <v>3383</v>
      </c>
      <c r="C207" s="17" t="s">
        <v>7494</v>
      </c>
      <c r="D207" s="18">
        <v>6000</v>
      </c>
      <c r="E207" s="19">
        <v>6000.66</v>
      </c>
      <c r="F207" s="16" t="s">
        <v>8218</v>
      </c>
      <c r="G207" s="16" t="s">
        <v>8223</v>
      </c>
      <c r="H207" s="16" t="s">
        <v>8245</v>
      </c>
      <c r="I207" s="16">
        <v>1448074800</v>
      </c>
      <c r="J207" s="16">
        <v>1444874768</v>
      </c>
      <c r="K207" s="16" t="b">
        <v>0</v>
      </c>
      <c r="L207" s="16">
        <v>64</v>
      </c>
      <c r="M207" s="16" t="b">
        <v>1</v>
      </c>
      <c r="N207" s="16" t="s">
        <v>8269</v>
      </c>
      <c r="O207" s="16">
        <v>100</v>
      </c>
      <c r="P207" s="16">
        <v>93.76</v>
      </c>
      <c r="Q207" s="20" t="s">
        <v>8315</v>
      </c>
      <c r="R207" s="16" t="s">
        <v>8316</v>
      </c>
      <c r="S207" s="21">
        <v>42292.087592592594</v>
      </c>
      <c r="T207" s="21">
        <v>42329.125</v>
      </c>
    </row>
    <row r="208" spans="1:20" ht="57" x14ac:dyDescent="0.45">
      <c r="A208" s="16">
        <v>3385</v>
      </c>
      <c r="B208" s="17" t="s">
        <v>3384</v>
      </c>
      <c r="C208" s="17" t="s">
        <v>7495</v>
      </c>
      <c r="D208" s="18">
        <v>2000</v>
      </c>
      <c r="E208" s="19">
        <v>2000</v>
      </c>
      <c r="F208" s="16" t="s">
        <v>8218</v>
      </c>
      <c r="G208" s="16" t="s">
        <v>8223</v>
      </c>
      <c r="H208" s="16" t="s">
        <v>8245</v>
      </c>
      <c r="I208" s="16">
        <v>1418244552</v>
      </c>
      <c r="J208" s="16">
        <v>1415652552</v>
      </c>
      <c r="K208" s="16" t="b">
        <v>0</v>
      </c>
      <c r="L208" s="16">
        <v>15</v>
      </c>
      <c r="M208" s="16" t="b">
        <v>1</v>
      </c>
      <c r="N208" s="16" t="s">
        <v>8269</v>
      </c>
      <c r="O208" s="16">
        <v>100</v>
      </c>
      <c r="P208" s="16">
        <v>133.33000000000001</v>
      </c>
      <c r="Q208" s="20" t="s">
        <v>8315</v>
      </c>
      <c r="R208" s="16" t="s">
        <v>8316</v>
      </c>
      <c r="S208" s="21">
        <v>41953.8675</v>
      </c>
      <c r="T208" s="21">
        <v>41983.8675</v>
      </c>
    </row>
    <row r="209" spans="1:20" ht="57" x14ac:dyDescent="0.45">
      <c r="A209" s="16">
        <v>3386</v>
      </c>
      <c r="B209" s="17" t="s">
        <v>3385</v>
      </c>
      <c r="C209" s="17" t="s">
        <v>7496</v>
      </c>
      <c r="D209" s="18">
        <v>2000</v>
      </c>
      <c r="E209" s="19">
        <v>2100</v>
      </c>
      <c r="F209" s="16" t="s">
        <v>8218</v>
      </c>
      <c r="G209" s="16" t="s">
        <v>8223</v>
      </c>
      <c r="H209" s="16" t="s">
        <v>8245</v>
      </c>
      <c r="I209" s="16">
        <v>1417620506</v>
      </c>
      <c r="J209" s="16">
        <v>1415028506</v>
      </c>
      <c r="K209" s="16" t="b">
        <v>0</v>
      </c>
      <c r="L209" s="16">
        <v>41</v>
      </c>
      <c r="M209" s="16" t="b">
        <v>1</v>
      </c>
      <c r="N209" s="16" t="s">
        <v>8269</v>
      </c>
      <c r="O209" s="16">
        <v>105</v>
      </c>
      <c r="P209" s="16">
        <v>51.22</v>
      </c>
      <c r="Q209" s="20" t="s">
        <v>8315</v>
      </c>
      <c r="R209" s="16" t="s">
        <v>8316</v>
      </c>
      <c r="S209" s="21">
        <v>41946.644745370373</v>
      </c>
      <c r="T209" s="21">
        <v>41976.644745370373</v>
      </c>
    </row>
    <row r="210" spans="1:20" ht="57" x14ac:dyDescent="0.45">
      <c r="A210" s="16">
        <v>3387</v>
      </c>
      <c r="B210" s="17" t="s">
        <v>3386</v>
      </c>
      <c r="C210" s="17" t="s">
        <v>7497</v>
      </c>
      <c r="D210" s="18">
        <v>3000</v>
      </c>
      <c r="E210" s="19">
        <v>3506</v>
      </c>
      <c r="F210" s="16" t="s">
        <v>8218</v>
      </c>
      <c r="G210" s="16" t="s">
        <v>8223</v>
      </c>
      <c r="H210" s="16" t="s">
        <v>8245</v>
      </c>
      <c r="I210" s="16">
        <v>1418581088</v>
      </c>
      <c r="J210" s="16">
        <v>1415125088</v>
      </c>
      <c r="K210" s="16" t="b">
        <v>0</v>
      </c>
      <c r="L210" s="16">
        <v>35</v>
      </c>
      <c r="M210" s="16" t="b">
        <v>1</v>
      </c>
      <c r="N210" s="16" t="s">
        <v>8269</v>
      </c>
      <c r="O210" s="16">
        <v>117</v>
      </c>
      <c r="P210" s="16">
        <v>100.17</v>
      </c>
      <c r="Q210" s="20" t="s">
        <v>8315</v>
      </c>
      <c r="R210" s="16" t="s">
        <v>8316</v>
      </c>
      <c r="S210" s="21">
        <v>41947.762592592589</v>
      </c>
      <c r="T210" s="21">
        <v>41987.762592592597</v>
      </c>
    </row>
    <row r="211" spans="1:20" ht="57" x14ac:dyDescent="0.45">
      <c r="A211" s="16">
        <v>3389</v>
      </c>
      <c r="B211" s="17" t="s">
        <v>3388</v>
      </c>
      <c r="C211" s="17" t="s">
        <v>7499</v>
      </c>
      <c r="D211" s="18">
        <v>10000</v>
      </c>
      <c r="E211" s="19">
        <v>11450</v>
      </c>
      <c r="F211" s="16" t="s">
        <v>8218</v>
      </c>
      <c r="G211" s="16" t="s">
        <v>8223</v>
      </c>
      <c r="H211" s="16" t="s">
        <v>8245</v>
      </c>
      <c r="I211" s="16">
        <v>1464960682</v>
      </c>
      <c r="J211" s="16">
        <v>1462368682</v>
      </c>
      <c r="K211" s="16" t="b">
        <v>0</v>
      </c>
      <c r="L211" s="16">
        <v>62</v>
      </c>
      <c r="M211" s="16" t="b">
        <v>1</v>
      </c>
      <c r="N211" s="16" t="s">
        <v>8269</v>
      </c>
      <c r="O211" s="16">
        <v>115</v>
      </c>
      <c r="P211" s="16">
        <v>184.68</v>
      </c>
      <c r="Q211" s="20" t="s">
        <v>8315</v>
      </c>
      <c r="R211" s="16" t="s">
        <v>8316</v>
      </c>
      <c r="S211" s="21">
        <v>42494.563449074078</v>
      </c>
      <c r="T211" s="21">
        <v>42524.563449074078</v>
      </c>
    </row>
    <row r="212" spans="1:20" ht="57" x14ac:dyDescent="0.45">
      <c r="A212" s="16">
        <v>3390</v>
      </c>
      <c r="B212" s="17" t="s">
        <v>3389</v>
      </c>
      <c r="C212" s="17" t="s">
        <v>7500</v>
      </c>
      <c r="D212" s="18">
        <v>1500</v>
      </c>
      <c r="E212" s="19">
        <v>1536</v>
      </c>
      <c r="F212" s="16" t="s">
        <v>8218</v>
      </c>
      <c r="G212" s="16" t="s">
        <v>8223</v>
      </c>
      <c r="H212" s="16" t="s">
        <v>8245</v>
      </c>
      <c r="I212" s="16">
        <v>1405017345</v>
      </c>
      <c r="J212" s="16">
        <v>1403721345</v>
      </c>
      <c r="K212" s="16" t="b">
        <v>0</v>
      </c>
      <c r="L212" s="16">
        <v>22</v>
      </c>
      <c r="M212" s="16" t="b">
        <v>1</v>
      </c>
      <c r="N212" s="16" t="s">
        <v>8269</v>
      </c>
      <c r="O212" s="16">
        <v>102</v>
      </c>
      <c r="P212" s="16">
        <v>69.819999999999993</v>
      </c>
      <c r="Q212" s="20" t="s">
        <v>8315</v>
      </c>
      <c r="R212" s="16" t="s">
        <v>8316</v>
      </c>
      <c r="S212" s="21">
        <v>41815.774826388886</v>
      </c>
      <c r="T212" s="21">
        <v>41830.774826388886</v>
      </c>
    </row>
    <row r="213" spans="1:20" ht="57" x14ac:dyDescent="0.45">
      <c r="A213" s="16">
        <v>3391</v>
      </c>
      <c r="B213" s="17" t="s">
        <v>3390</v>
      </c>
      <c r="C213" s="17" t="s">
        <v>7501</v>
      </c>
      <c r="D213" s="18">
        <v>500</v>
      </c>
      <c r="E213" s="19">
        <v>1115</v>
      </c>
      <c r="F213" s="16" t="s">
        <v>8218</v>
      </c>
      <c r="G213" s="16" t="s">
        <v>8223</v>
      </c>
      <c r="H213" s="16" t="s">
        <v>8245</v>
      </c>
      <c r="I213" s="16">
        <v>1407536880</v>
      </c>
      <c r="J213" s="16">
        <v>1404997548</v>
      </c>
      <c r="K213" s="16" t="b">
        <v>0</v>
      </c>
      <c r="L213" s="16">
        <v>18</v>
      </c>
      <c r="M213" s="16" t="b">
        <v>1</v>
      </c>
      <c r="N213" s="16" t="s">
        <v>8269</v>
      </c>
      <c r="O213" s="16">
        <v>223</v>
      </c>
      <c r="P213" s="16">
        <v>61.94</v>
      </c>
      <c r="Q213" s="20" t="s">
        <v>8315</v>
      </c>
      <c r="R213" s="16" t="s">
        <v>8316</v>
      </c>
      <c r="S213" s="21">
        <v>41830.545694444445</v>
      </c>
      <c r="T213" s="21">
        <v>41859.936111111114</v>
      </c>
    </row>
    <row r="214" spans="1:20" ht="57" x14ac:dyDescent="0.45">
      <c r="A214" s="16">
        <v>3393</v>
      </c>
      <c r="B214" s="17" t="s">
        <v>3392</v>
      </c>
      <c r="C214" s="17" t="s">
        <v>7503</v>
      </c>
      <c r="D214" s="18">
        <v>1500</v>
      </c>
      <c r="E214" s="19">
        <v>1587</v>
      </c>
      <c r="F214" s="16" t="s">
        <v>8218</v>
      </c>
      <c r="G214" s="16" t="s">
        <v>8223</v>
      </c>
      <c r="H214" s="16" t="s">
        <v>8245</v>
      </c>
      <c r="I214" s="16">
        <v>1415234760</v>
      </c>
      <c r="J214" s="16">
        <v>1413065230</v>
      </c>
      <c r="K214" s="16" t="b">
        <v>0</v>
      </c>
      <c r="L214" s="16">
        <v>44</v>
      </c>
      <c r="M214" s="16" t="b">
        <v>1</v>
      </c>
      <c r="N214" s="16" t="s">
        <v>8269</v>
      </c>
      <c r="O214" s="16">
        <v>106</v>
      </c>
      <c r="P214" s="16">
        <v>36.07</v>
      </c>
      <c r="Q214" s="20" t="s">
        <v>8315</v>
      </c>
      <c r="R214" s="16" t="s">
        <v>8316</v>
      </c>
      <c r="S214" s="21">
        <v>41923.921643518523</v>
      </c>
      <c r="T214" s="21">
        <v>41949.031944444447</v>
      </c>
    </row>
    <row r="215" spans="1:20" ht="57" x14ac:dyDescent="0.45">
      <c r="A215" s="16">
        <v>3396</v>
      </c>
      <c r="B215" s="17" t="s">
        <v>3395</v>
      </c>
      <c r="C215" s="17" t="s">
        <v>7506</v>
      </c>
      <c r="D215" s="18">
        <v>1500</v>
      </c>
      <c r="E215" s="19">
        <v>1565</v>
      </c>
      <c r="F215" s="16" t="s">
        <v>8218</v>
      </c>
      <c r="G215" s="16" t="s">
        <v>8223</v>
      </c>
      <c r="H215" s="16" t="s">
        <v>8245</v>
      </c>
      <c r="I215" s="16">
        <v>1401595140</v>
      </c>
      <c r="J215" s="16">
        <v>1399286589</v>
      </c>
      <c r="K215" s="16" t="b">
        <v>0</v>
      </c>
      <c r="L215" s="16">
        <v>28</v>
      </c>
      <c r="M215" s="16" t="b">
        <v>1</v>
      </c>
      <c r="N215" s="16" t="s">
        <v>8269</v>
      </c>
      <c r="O215" s="16">
        <v>104</v>
      </c>
      <c r="P215" s="16">
        <v>55.89</v>
      </c>
      <c r="Q215" s="20" t="s">
        <v>8315</v>
      </c>
      <c r="R215" s="16" t="s">
        <v>8316</v>
      </c>
      <c r="S215" s="21">
        <v>41764.44663194444</v>
      </c>
      <c r="T215" s="21">
        <v>41791.165972222225</v>
      </c>
    </row>
    <row r="216" spans="1:20" ht="71.25" x14ac:dyDescent="0.45">
      <c r="A216" s="16">
        <v>3398</v>
      </c>
      <c r="B216" s="17" t="s">
        <v>3397</v>
      </c>
      <c r="C216" s="17" t="s">
        <v>7508</v>
      </c>
      <c r="D216" s="18">
        <v>4000</v>
      </c>
      <c r="E216" s="19">
        <v>4443</v>
      </c>
      <c r="F216" s="16" t="s">
        <v>8218</v>
      </c>
      <c r="G216" s="16" t="s">
        <v>8223</v>
      </c>
      <c r="H216" s="16" t="s">
        <v>8245</v>
      </c>
      <c r="I216" s="16">
        <v>1416589200</v>
      </c>
      <c r="J216" s="16">
        <v>1414605776</v>
      </c>
      <c r="K216" s="16" t="b">
        <v>0</v>
      </c>
      <c r="L216" s="16">
        <v>65</v>
      </c>
      <c r="M216" s="16" t="b">
        <v>1</v>
      </c>
      <c r="N216" s="16" t="s">
        <v>8269</v>
      </c>
      <c r="O216" s="16">
        <v>111</v>
      </c>
      <c r="P216" s="16">
        <v>68.349999999999994</v>
      </c>
      <c r="Q216" s="20" t="s">
        <v>8315</v>
      </c>
      <c r="R216" s="16" t="s">
        <v>8316</v>
      </c>
      <c r="S216" s="21">
        <v>41941.75203703704</v>
      </c>
      <c r="T216" s="21">
        <v>41964.708333333328</v>
      </c>
    </row>
    <row r="217" spans="1:20" ht="57" x14ac:dyDescent="0.45">
      <c r="A217" s="16">
        <v>3400</v>
      </c>
      <c r="B217" s="17" t="s">
        <v>3399</v>
      </c>
      <c r="C217" s="17" t="s">
        <v>7510</v>
      </c>
      <c r="D217" s="18">
        <v>10000</v>
      </c>
      <c r="E217" s="19">
        <v>10041</v>
      </c>
      <c r="F217" s="16" t="s">
        <v>8218</v>
      </c>
      <c r="G217" s="16" t="s">
        <v>8223</v>
      </c>
      <c r="H217" s="16" t="s">
        <v>8245</v>
      </c>
      <c r="I217" s="16">
        <v>1409266414</v>
      </c>
      <c r="J217" s="16">
        <v>1405378414</v>
      </c>
      <c r="K217" s="16" t="b">
        <v>0</v>
      </c>
      <c r="L217" s="16">
        <v>85</v>
      </c>
      <c r="M217" s="16" t="b">
        <v>1</v>
      </c>
      <c r="N217" s="16" t="s">
        <v>8269</v>
      </c>
      <c r="O217" s="16">
        <v>100</v>
      </c>
      <c r="P217" s="16">
        <v>118.13</v>
      </c>
      <c r="Q217" s="20" t="s">
        <v>8315</v>
      </c>
      <c r="R217" s="16" t="s">
        <v>8316</v>
      </c>
      <c r="S217" s="21">
        <v>41834.953865740739</v>
      </c>
      <c r="T217" s="21">
        <v>41879.953865740739</v>
      </c>
    </row>
    <row r="218" spans="1:20" ht="57" x14ac:dyDescent="0.45">
      <c r="A218" s="16">
        <v>3402</v>
      </c>
      <c r="B218" s="17" t="s">
        <v>3401</v>
      </c>
      <c r="C218" s="17" t="s">
        <v>7512</v>
      </c>
      <c r="D218" s="18">
        <v>15000</v>
      </c>
      <c r="E218" s="19">
        <v>16465</v>
      </c>
      <c r="F218" s="16" t="s">
        <v>8218</v>
      </c>
      <c r="G218" s="16" t="s">
        <v>8223</v>
      </c>
      <c r="H218" s="16" t="s">
        <v>8245</v>
      </c>
      <c r="I218" s="16">
        <v>1447295460</v>
      </c>
      <c r="J218" s="16">
        <v>1444747843</v>
      </c>
      <c r="K218" s="16" t="b">
        <v>0</v>
      </c>
      <c r="L218" s="16">
        <v>165</v>
      </c>
      <c r="M218" s="16" t="b">
        <v>1</v>
      </c>
      <c r="N218" s="16" t="s">
        <v>8269</v>
      </c>
      <c r="O218" s="16">
        <v>110</v>
      </c>
      <c r="P218" s="16">
        <v>99.79</v>
      </c>
      <c r="Q218" s="20" t="s">
        <v>8315</v>
      </c>
      <c r="R218" s="16" t="s">
        <v>8316</v>
      </c>
      <c r="S218" s="21">
        <v>42290.61855324074</v>
      </c>
      <c r="T218" s="21">
        <v>42320.104861111111</v>
      </c>
    </row>
    <row r="219" spans="1:20" ht="57" x14ac:dyDescent="0.45">
      <c r="A219" s="16">
        <v>3404</v>
      </c>
      <c r="B219" s="17" t="s">
        <v>3403</v>
      </c>
      <c r="C219" s="17" t="s">
        <v>7514</v>
      </c>
      <c r="D219" s="18">
        <v>500</v>
      </c>
      <c r="E219" s="19">
        <v>610</v>
      </c>
      <c r="F219" s="16" t="s">
        <v>8218</v>
      </c>
      <c r="G219" s="16" t="s">
        <v>8223</v>
      </c>
      <c r="H219" s="16" t="s">
        <v>8245</v>
      </c>
      <c r="I219" s="16">
        <v>1434542702</v>
      </c>
      <c r="J219" s="16">
        <v>1432814702</v>
      </c>
      <c r="K219" s="16" t="b">
        <v>0</v>
      </c>
      <c r="L219" s="16">
        <v>3</v>
      </c>
      <c r="M219" s="16" t="b">
        <v>1</v>
      </c>
      <c r="N219" s="16" t="s">
        <v>8269</v>
      </c>
      <c r="O219" s="16">
        <v>122</v>
      </c>
      <c r="P219" s="16">
        <v>203.33</v>
      </c>
      <c r="Q219" s="20" t="s">
        <v>8315</v>
      </c>
      <c r="R219" s="16" t="s">
        <v>8316</v>
      </c>
      <c r="S219" s="21">
        <v>42152.503495370373</v>
      </c>
      <c r="T219" s="21">
        <v>42172.503495370373</v>
      </c>
    </row>
    <row r="220" spans="1:20" ht="42.75" x14ac:dyDescent="0.45">
      <c r="A220" s="16">
        <v>3406</v>
      </c>
      <c r="B220" s="17" t="s">
        <v>3405</v>
      </c>
      <c r="C220" s="17" t="s">
        <v>7516</v>
      </c>
      <c r="D220" s="18">
        <v>10000</v>
      </c>
      <c r="E220" s="19">
        <v>10031</v>
      </c>
      <c r="F220" s="16" t="s">
        <v>8218</v>
      </c>
      <c r="G220" s="16" t="s">
        <v>8223</v>
      </c>
      <c r="H220" s="16" t="s">
        <v>8245</v>
      </c>
      <c r="I220" s="16">
        <v>1405511376</v>
      </c>
      <c r="J220" s="16">
        <v>1401623376</v>
      </c>
      <c r="K220" s="16" t="b">
        <v>0</v>
      </c>
      <c r="L220" s="16">
        <v>91</v>
      </c>
      <c r="M220" s="16" t="b">
        <v>1</v>
      </c>
      <c r="N220" s="16" t="s">
        <v>8269</v>
      </c>
      <c r="O220" s="16">
        <v>100</v>
      </c>
      <c r="P220" s="16">
        <v>110.23</v>
      </c>
      <c r="Q220" s="20" t="s">
        <v>8315</v>
      </c>
      <c r="R220" s="16" t="s">
        <v>8316</v>
      </c>
      <c r="S220" s="21">
        <v>41791.492777777778</v>
      </c>
      <c r="T220" s="21">
        <v>41836.492777777778</v>
      </c>
    </row>
    <row r="221" spans="1:20" ht="57" x14ac:dyDescent="0.45">
      <c r="A221" s="16">
        <v>3408</v>
      </c>
      <c r="B221" s="17" t="s">
        <v>3407</v>
      </c>
      <c r="C221" s="17" t="s">
        <v>7518</v>
      </c>
      <c r="D221" s="18">
        <v>500</v>
      </c>
      <c r="E221" s="19">
        <v>1055</v>
      </c>
      <c r="F221" s="16" t="s">
        <v>8218</v>
      </c>
      <c r="G221" s="16" t="s">
        <v>8223</v>
      </c>
      <c r="H221" s="16" t="s">
        <v>8245</v>
      </c>
      <c r="I221" s="16">
        <v>1405727304</v>
      </c>
      <c r="J221" s="16">
        <v>1403135304</v>
      </c>
      <c r="K221" s="16" t="b">
        <v>0</v>
      </c>
      <c r="L221" s="16">
        <v>18</v>
      </c>
      <c r="M221" s="16" t="b">
        <v>1</v>
      </c>
      <c r="N221" s="16" t="s">
        <v>8269</v>
      </c>
      <c r="O221" s="16">
        <v>211</v>
      </c>
      <c r="P221" s="16">
        <v>58.61</v>
      </c>
      <c r="Q221" s="20" t="s">
        <v>8315</v>
      </c>
      <c r="R221" s="16" t="s">
        <v>8316</v>
      </c>
      <c r="S221" s="21">
        <v>41808.991944444446</v>
      </c>
      <c r="T221" s="21">
        <v>41838.991944444446</v>
      </c>
    </row>
    <row r="222" spans="1:20" ht="57" x14ac:dyDescent="0.45">
      <c r="A222" s="16">
        <v>3410</v>
      </c>
      <c r="B222" s="17" t="s">
        <v>3409</v>
      </c>
      <c r="C222" s="17" t="s">
        <v>7520</v>
      </c>
      <c r="D222" s="18">
        <v>3000</v>
      </c>
      <c r="E222" s="19">
        <v>3255</v>
      </c>
      <c r="F222" s="16" t="s">
        <v>8218</v>
      </c>
      <c r="G222" s="16" t="s">
        <v>8223</v>
      </c>
      <c r="H222" s="16" t="s">
        <v>8245</v>
      </c>
      <c r="I222" s="16">
        <v>1465196400</v>
      </c>
      <c r="J222" s="16">
        <v>1462841990</v>
      </c>
      <c r="K222" s="16" t="b">
        <v>0</v>
      </c>
      <c r="L222" s="16">
        <v>40</v>
      </c>
      <c r="M222" s="16" t="b">
        <v>1</v>
      </c>
      <c r="N222" s="16" t="s">
        <v>8269</v>
      </c>
      <c r="O222" s="16">
        <v>109</v>
      </c>
      <c r="P222" s="16">
        <v>81.38</v>
      </c>
      <c r="Q222" s="20" t="s">
        <v>8315</v>
      </c>
      <c r="R222" s="16" t="s">
        <v>8316</v>
      </c>
      <c r="S222" s="21">
        <v>42500.041550925926</v>
      </c>
      <c r="T222" s="21">
        <v>42527.291666666672</v>
      </c>
    </row>
    <row r="223" spans="1:20" ht="57" x14ac:dyDescent="0.45">
      <c r="A223" s="16">
        <v>3411</v>
      </c>
      <c r="B223" s="17" t="s">
        <v>3410</v>
      </c>
      <c r="C223" s="17" t="s">
        <v>7521</v>
      </c>
      <c r="D223" s="18">
        <v>15000</v>
      </c>
      <c r="E223" s="19">
        <v>15535</v>
      </c>
      <c r="F223" s="16" t="s">
        <v>8218</v>
      </c>
      <c r="G223" s="16" t="s">
        <v>8223</v>
      </c>
      <c r="H223" s="16" t="s">
        <v>8245</v>
      </c>
      <c r="I223" s="16">
        <v>1444264372</v>
      </c>
      <c r="J223" s="16">
        <v>1442536372</v>
      </c>
      <c r="K223" s="16" t="b">
        <v>0</v>
      </c>
      <c r="L223" s="16">
        <v>78</v>
      </c>
      <c r="M223" s="16" t="b">
        <v>1</v>
      </c>
      <c r="N223" s="16" t="s">
        <v>8269</v>
      </c>
      <c r="O223" s="16">
        <v>104</v>
      </c>
      <c r="P223" s="16">
        <v>199.17</v>
      </c>
      <c r="Q223" s="20" t="s">
        <v>8315</v>
      </c>
      <c r="R223" s="16" t="s">
        <v>8316</v>
      </c>
      <c r="S223" s="21">
        <v>42265.022824074069</v>
      </c>
      <c r="T223" s="21">
        <v>42285.022824074069</v>
      </c>
    </row>
    <row r="224" spans="1:20" ht="57" x14ac:dyDescent="0.45">
      <c r="A224" s="16">
        <v>3413</v>
      </c>
      <c r="B224" s="17" t="s">
        <v>3412</v>
      </c>
      <c r="C224" s="17" t="s">
        <v>7523</v>
      </c>
      <c r="D224" s="18">
        <v>500</v>
      </c>
      <c r="E224" s="19">
        <v>650</v>
      </c>
      <c r="F224" s="16" t="s">
        <v>8218</v>
      </c>
      <c r="G224" s="16" t="s">
        <v>8223</v>
      </c>
      <c r="H224" s="16" t="s">
        <v>8245</v>
      </c>
      <c r="I224" s="16">
        <v>1425099540</v>
      </c>
      <c r="J224" s="16">
        <v>1424280938</v>
      </c>
      <c r="K224" s="16" t="b">
        <v>0</v>
      </c>
      <c r="L224" s="16">
        <v>14</v>
      </c>
      <c r="M224" s="16" t="b">
        <v>1</v>
      </c>
      <c r="N224" s="16" t="s">
        <v>8269</v>
      </c>
      <c r="O224" s="16">
        <v>130</v>
      </c>
      <c r="P224" s="16">
        <v>46.43</v>
      </c>
      <c r="Q224" s="20" t="s">
        <v>8315</v>
      </c>
      <c r="R224" s="16" t="s">
        <v>8316</v>
      </c>
      <c r="S224" s="21">
        <v>42053.733078703706</v>
      </c>
      <c r="T224" s="21">
        <v>42063.207638888889</v>
      </c>
    </row>
    <row r="225" spans="1:20" ht="57" x14ac:dyDescent="0.45">
      <c r="A225" s="16">
        <v>3414</v>
      </c>
      <c r="B225" s="17" t="s">
        <v>3413</v>
      </c>
      <c r="C225" s="17" t="s">
        <v>7524</v>
      </c>
      <c r="D225" s="18">
        <v>3000</v>
      </c>
      <c r="E225" s="19">
        <v>3105</v>
      </c>
      <c r="F225" s="16" t="s">
        <v>8218</v>
      </c>
      <c r="G225" s="16" t="s">
        <v>8223</v>
      </c>
      <c r="H225" s="16" t="s">
        <v>8245</v>
      </c>
      <c r="I225" s="16">
        <v>1480579140</v>
      </c>
      <c r="J225" s="16">
        <v>1478030325</v>
      </c>
      <c r="K225" s="16" t="b">
        <v>0</v>
      </c>
      <c r="L225" s="16">
        <v>44</v>
      </c>
      <c r="M225" s="16" t="b">
        <v>1</v>
      </c>
      <c r="N225" s="16" t="s">
        <v>8269</v>
      </c>
      <c r="O225" s="16">
        <v>104</v>
      </c>
      <c r="P225" s="16">
        <v>70.569999999999993</v>
      </c>
      <c r="Q225" s="20" t="s">
        <v>8315</v>
      </c>
      <c r="R225" s="16" t="s">
        <v>8316</v>
      </c>
      <c r="S225" s="21">
        <v>42675.832465277781</v>
      </c>
      <c r="T225" s="21">
        <v>42705.332638888889</v>
      </c>
    </row>
    <row r="226" spans="1:20" ht="42.75" x14ac:dyDescent="0.45">
      <c r="A226" s="16">
        <v>3415</v>
      </c>
      <c r="B226" s="17" t="s">
        <v>3414</v>
      </c>
      <c r="C226" s="17" t="s">
        <v>7525</v>
      </c>
      <c r="D226" s="18">
        <v>200</v>
      </c>
      <c r="E226" s="19">
        <v>200</v>
      </c>
      <c r="F226" s="16" t="s">
        <v>8218</v>
      </c>
      <c r="G226" s="16" t="s">
        <v>8223</v>
      </c>
      <c r="H226" s="16" t="s">
        <v>8245</v>
      </c>
      <c r="I226" s="16">
        <v>1460935800</v>
      </c>
      <c r="J226" s="16">
        <v>1459999656</v>
      </c>
      <c r="K226" s="16" t="b">
        <v>0</v>
      </c>
      <c r="L226" s="16">
        <v>9</v>
      </c>
      <c r="M226" s="16" t="b">
        <v>1</v>
      </c>
      <c r="N226" s="16" t="s">
        <v>8269</v>
      </c>
      <c r="O226" s="16">
        <v>100</v>
      </c>
      <c r="P226" s="16">
        <v>22.22</v>
      </c>
      <c r="Q226" s="20" t="s">
        <v>8315</v>
      </c>
      <c r="R226" s="16" t="s">
        <v>8316</v>
      </c>
      <c r="S226" s="21">
        <v>42467.144166666665</v>
      </c>
      <c r="T226" s="21">
        <v>42477.979166666672</v>
      </c>
    </row>
    <row r="227" spans="1:20" ht="57" x14ac:dyDescent="0.45">
      <c r="A227" s="16">
        <v>3417</v>
      </c>
      <c r="B227" s="17" t="s">
        <v>3416</v>
      </c>
      <c r="C227" s="17" t="s">
        <v>7527</v>
      </c>
      <c r="D227" s="18">
        <v>1700</v>
      </c>
      <c r="E227" s="19">
        <v>1700.01</v>
      </c>
      <c r="F227" s="16" t="s">
        <v>8218</v>
      </c>
      <c r="G227" s="16" t="s">
        <v>8223</v>
      </c>
      <c r="H227" s="16" t="s">
        <v>8245</v>
      </c>
      <c r="I227" s="16">
        <v>1414284180</v>
      </c>
      <c r="J227" s="16">
        <v>1410558948</v>
      </c>
      <c r="K227" s="16" t="b">
        <v>0</v>
      </c>
      <c r="L227" s="16">
        <v>45</v>
      </c>
      <c r="M227" s="16" t="b">
        <v>1</v>
      </c>
      <c r="N227" s="16" t="s">
        <v>8269</v>
      </c>
      <c r="O227" s="16">
        <v>100</v>
      </c>
      <c r="P227" s="16">
        <v>37.78</v>
      </c>
      <c r="Q227" s="20" t="s">
        <v>8315</v>
      </c>
      <c r="R227" s="16" t="s">
        <v>8316</v>
      </c>
      <c r="S227" s="21">
        <v>41894.91375</v>
      </c>
      <c r="T227" s="21">
        <v>41938.029861111114</v>
      </c>
    </row>
    <row r="228" spans="1:20" ht="57" x14ac:dyDescent="0.45">
      <c r="A228" s="16">
        <v>3418</v>
      </c>
      <c r="B228" s="17" t="s">
        <v>3417</v>
      </c>
      <c r="C228" s="17" t="s">
        <v>7528</v>
      </c>
      <c r="D228" s="18">
        <v>4000</v>
      </c>
      <c r="E228" s="19">
        <v>4035</v>
      </c>
      <c r="F228" s="16" t="s">
        <v>8218</v>
      </c>
      <c r="G228" s="16" t="s">
        <v>8223</v>
      </c>
      <c r="H228" s="16" t="s">
        <v>8245</v>
      </c>
      <c r="I228" s="16">
        <v>1400875307</v>
      </c>
      <c r="J228" s="16">
        <v>1398283307</v>
      </c>
      <c r="K228" s="16" t="b">
        <v>0</v>
      </c>
      <c r="L228" s="16">
        <v>56</v>
      </c>
      <c r="M228" s="16" t="b">
        <v>1</v>
      </c>
      <c r="N228" s="16" t="s">
        <v>8269</v>
      </c>
      <c r="O228" s="16">
        <v>101</v>
      </c>
      <c r="P228" s="16">
        <v>72.05</v>
      </c>
      <c r="Q228" s="20" t="s">
        <v>8315</v>
      </c>
      <c r="R228" s="16" t="s">
        <v>8316</v>
      </c>
      <c r="S228" s="21">
        <v>41752.83457175926</v>
      </c>
      <c r="T228" s="21">
        <v>41782.83457175926</v>
      </c>
    </row>
    <row r="229" spans="1:20" ht="57" x14ac:dyDescent="0.45">
      <c r="A229" s="16">
        <v>3421</v>
      </c>
      <c r="B229" s="17" t="s">
        <v>3420</v>
      </c>
      <c r="C229" s="17" t="s">
        <v>7531</v>
      </c>
      <c r="D229" s="18">
        <v>10000</v>
      </c>
      <c r="E229" s="19">
        <v>10115</v>
      </c>
      <c r="F229" s="16" t="s">
        <v>8218</v>
      </c>
      <c r="G229" s="16" t="s">
        <v>8223</v>
      </c>
      <c r="H229" s="16" t="s">
        <v>8245</v>
      </c>
      <c r="I229" s="16">
        <v>1425495563</v>
      </c>
      <c r="J229" s="16">
        <v>1422903563</v>
      </c>
      <c r="K229" s="16" t="b">
        <v>0</v>
      </c>
      <c r="L229" s="16">
        <v>98</v>
      </c>
      <c r="M229" s="16" t="b">
        <v>1</v>
      </c>
      <c r="N229" s="16" t="s">
        <v>8269</v>
      </c>
      <c r="O229" s="16">
        <v>101</v>
      </c>
      <c r="P229" s="16">
        <v>103.21</v>
      </c>
      <c r="Q229" s="20" t="s">
        <v>8315</v>
      </c>
      <c r="R229" s="16" t="s">
        <v>8316</v>
      </c>
      <c r="S229" s="21">
        <v>42037.791238425925</v>
      </c>
      <c r="T229" s="21">
        <v>42067.791238425925</v>
      </c>
    </row>
    <row r="230" spans="1:20" ht="57" x14ac:dyDescent="0.45">
      <c r="A230" s="16">
        <v>3423</v>
      </c>
      <c r="B230" s="17" t="s">
        <v>3422</v>
      </c>
      <c r="C230" s="17" t="s">
        <v>7533</v>
      </c>
      <c r="D230" s="18">
        <v>250</v>
      </c>
      <c r="E230" s="19">
        <v>350</v>
      </c>
      <c r="F230" s="16" t="s">
        <v>8218</v>
      </c>
      <c r="G230" s="16" t="s">
        <v>8223</v>
      </c>
      <c r="H230" s="16" t="s">
        <v>8245</v>
      </c>
      <c r="I230" s="16">
        <v>1429912341</v>
      </c>
      <c r="J230" s="16">
        <v>1427320341</v>
      </c>
      <c r="K230" s="16" t="b">
        <v>0</v>
      </c>
      <c r="L230" s="16">
        <v>10</v>
      </c>
      <c r="M230" s="16" t="b">
        <v>1</v>
      </c>
      <c r="N230" s="16" t="s">
        <v>8269</v>
      </c>
      <c r="O230" s="16">
        <v>140</v>
      </c>
      <c r="P230" s="16">
        <v>35</v>
      </c>
      <c r="Q230" s="20" t="s">
        <v>8315</v>
      </c>
      <c r="R230" s="16" t="s">
        <v>8316</v>
      </c>
      <c r="S230" s="21">
        <v>42088.911354166667</v>
      </c>
      <c r="T230" s="21">
        <v>42118.911354166667</v>
      </c>
    </row>
    <row r="231" spans="1:20" ht="57" x14ac:dyDescent="0.45">
      <c r="A231" s="16">
        <v>3424</v>
      </c>
      <c r="B231" s="17" t="s">
        <v>3423</v>
      </c>
      <c r="C231" s="17" t="s">
        <v>7534</v>
      </c>
      <c r="D231" s="18">
        <v>6000</v>
      </c>
      <c r="E231" s="19">
        <v>6215</v>
      </c>
      <c r="F231" s="16" t="s">
        <v>8218</v>
      </c>
      <c r="G231" s="16" t="s">
        <v>8223</v>
      </c>
      <c r="H231" s="16" t="s">
        <v>8245</v>
      </c>
      <c r="I231" s="16">
        <v>1423119540</v>
      </c>
      <c r="J231" s="16">
        <v>1421252084</v>
      </c>
      <c r="K231" s="16" t="b">
        <v>0</v>
      </c>
      <c r="L231" s="16">
        <v>76</v>
      </c>
      <c r="M231" s="16" t="b">
        <v>1</v>
      </c>
      <c r="N231" s="16" t="s">
        <v>8269</v>
      </c>
      <c r="O231" s="16">
        <v>104</v>
      </c>
      <c r="P231" s="16">
        <v>81.78</v>
      </c>
      <c r="Q231" s="20" t="s">
        <v>8315</v>
      </c>
      <c r="R231" s="16" t="s">
        <v>8316</v>
      </c>
      <c r="S231" s="21">
        <v>42018.676898148144</v>
      </c>
      <c r="T231" s="21">
        <v>42040.290972222225</v>
      </c>
    </row>
    <row r="232" spans="1:20" ht="57" x14ac:dyDescent="0.45">
      <c r="A232" s="16">
        <v>3425</v>
      </c>
      <c r="B232" s="17" t="s">
        <v>3424</v>
      </c>
      <c r="C232" s="17" t="s">
        <v>7535</v>
      </c>
      <c r="D232" s="18">
        <v>30000</v>
      </c>
      <c r="E232" s="19">
        <v>30891.1</v>
      </c>
      <c r="F232" s="16" t="s">
        <v>8218</v>
      </c>
      <c r="G232" s="16" t="s">
        <v>8223</v>
      </c>
      <c r="H232" s="16" t="s">
        <v>8245</v>
      </c>
      <c r="I232" s="16">
        <v>1412434136</v>
      </c>
      <c r="J232" s="16">
        <v>1409669336</v>
      </c>
      <c r="K232" s="16" t="b">
        <v>0</v>
      </c>
      <c r="L232" s="16">
        <v>104</v>
      </c>
      <c r="M232" s="16" t="b">
        <v>1</v>
      </c>
      <c r="N232" s="16" t="s">
        <v>8269</v>
      </c>
      <c r="O232" s="16">
        <v>103</v>
      </c>
      <c r="P232" s="16">
        <v>297.02999999999997</v>
      </c>
      <c r="Q232" s="20" t="s">
        <v>8315</v>
      </c>
      <c r="R232" s="16" t="s">
        <v>8316</v>
      </c>
      <c r="S232" s="21">
        <v>41884.617314814815</v>
      </c>
      <c r="T232" s="21">
        <v>41916.617314814815</v>
      </c>
    </row>
    <row r="233" spans="1:20" ht="57" x14ac:dyDescent="0.45">
      <c r="A233" s="16">
        <v>3426</v>
      </c>
      <c r="B233" s="17" t="s">
        <v>3425</v>
      </c>
      <c r="C233" s="17" t="s">
        <v>7536</v>
      </c>
      <c r="D233" s="18">
        <v>3750</v>
      </c>
      <c r="E233" s="19">
        <v>4055</v>
      </c>
      <c r="F233" s="16" t="s">
        <v>8218</v>
      </c>
      <c r="G233" s="16" t="s">
        <v>8223</v>
      </c>
      <c r="H233" s="16" t="s">
        <v>8245</v>
      </c>
      <c r="I233" s="16">
        <v>1411264800</v>
      </c>
      <c r="J233" s="16">
        <v>1409620903</v>
      </c>
      <c r="K233" s="16" t="b">
        <v>0</v>
      </c>
      <c r="L233" s="16">
        <v>87</v>
      </c>
      <c r="M233" s="16" t="b">
        <v>1</v>
      </c>
      <c r="N233" s="16" t="s">
        <v>8269</v>
      </c>
      <c r="O233" s="16">
        <v>108</v>
      </c>
      <c r="P233" s="16">
        <v>46.61</v>
      </c>
      <c r="Q233" s="20" t="s">
        <v>8315</v>
      </c>
      <c r="R233" s="16" t="s">
        <v>8316</v>
      </c>
      <c r="S233" s="21">
        <v>41884.056747685187</v>
      </c>
      <c r="T233" s="21">
        <v>41903.083333333336</v>
      </c>
    </row>
    <row r="234" spans="1:20" ht="57" x14ac:dyDescent="0.45">
      <c r="A234" s="16">
        <v>3431</v>
      </c>
      <c r="B234" s="17" t="s">
        <v>3430</v>
      </c>
      <c r="C234" s="17" t="s">
        <v>7541</v>
      </c>
      <c r="D234" s="18">
        <v>2000</v>
      </c>
      <c r="E234" s="19">
        <v>2000</v>
      </c>
      <c r="F234" s="16" t="s">
        <v>8218</v>
      </c>
      <c r="G234" s="16" t="s">
        <v>8223</v>
      </c>
      <c r="H234" s="16" t="s">
        <v>8245</v>
      </c>
      <c r="I234" s="16">
        <v>1408383153</v>
      </c>
      <c r="J234" s="16">
        <v>1405791153</v>
      </c>
      <c r="K234" s="16" t="b">
        <v>0</v>
      </c>
      <c r="L234" s="16">
        <v>21</v>
      </c>
      <c r="M234" s="16" t="b">
        <v>1</v>
      </c>
      <c r="N234" s="16" t="s">
        <v>8269</v>
      </c>
      <c r="O234" s="16">
        <v>100</v>
      </c>
      <c r="P234" s="16">
        <v>95.24</v>
      </c>
      <c r="Q234" s="20" t="s">
        <v>8315</v>
      </c>
      <c r="R234" s="16" t="s">
        <v>8316</v>
      </c>
      <c r="S234" s="21">
        <v>41839.730937500004</v>
      </c>
      <c r="T234" s="21">
        <v>41869.730937500004</v>
      </c>
    </row>
    <row r="235" spans="1:20" ht="57" x14ac:dyDescent="0.45">
      <c r="A235" s="16">
        <v>3432</v>
      </c>
      <c r="B235" s="17" t="s">
        <v>3431</v>
      </c>
      <c r="C235" s="17" t="s">
        <v>7542</v>
      </c>
      <c r="D235" s="18">
        <v>2000</v>
      </c>
      <c r="E235" s="19">
        <v>2193</v>
      </c>
      <c r="F235" s="16" t="s">
        <v>8218</v>
      </c>
      <c r="G235" s="16" t="s">
        <v>8223</v>
      </c>
      <c r="H235" s="16" t="s">
        <v>8245</v>
      </c>
      <c r="I235" s="16">
        <v>1454709600</v>
      </c>
      <c r="J235" s="16">
        <v>1452520614</v>
      </c>
      <c r="K235" s="16" t="b">
        <v>0</v>
      </c>
      <c r="L235" s="16">
        <v>42</v>
      </c>
      <c r="M235" s="16" t="b">
        <v>1</v>
      </c>
      <c r="N235" s="16" t="s">
        <v>8269</v>
      </c>
      <c r="O235" s="16">
        <v>110</v>
      </c>
      <c r="P235" s="16">
        <v>52.21</v>
      </c>
      <c r="Q235" s="20" t="s">
        <v>8315</v>
      </c>
      <c r="R235" s="16" t="s">
        <v>8316</v>
      </c>
      <c r="S235" s="21">
        <v>42380.581180555557</v>
      </c>
      <c r="T235" s="21">
        <v>42405.916666666672</v>
      </c>
    </row>
    <row r="236" spans="1:20" ht="42.75" x14ac:dyDescent="0.45">
      <c r="A236" s="16">
        <v>3433</v>
      </c>
      <c r="B236" s="17" t="s">
        <v>3432</v>
      </c>
      <c r="C236" s="17" t="s">
        <v>7543</v>
      </c>
      <c r="D236" s="18">
        <v>9500</v>
      </c>
      <c r="E236" s="19">
        <v>9525</v>
      </c>
      <c r="F236" s="16" t="s">
        <v>8218</v>
      </c>
      <c r="G236" s="16" t="s">
        <v>8223</v>
      </c>
      <c r="H236" s="16" t="s">
        <v>8245</v>
      </c>
      <c r="I236" s="16">
        <v>1402974000</v>
      </c>
      <c r="J236" s="16">
        <v>1400290255</v>
      </c>
      <c r="K236" s="16" t="b">
        <v>0</v>
      </c>
      <c r="L236" s="16">
        <v>71</v>
      </c>
      <c r="M236" s="16" t="b">
        <v>1</v>
      </c>
      <c r="N236" s="16" t="s">
        <v>8269</v>
      </c>
      <c r="O236" s="16">
        <v>100</v>
      </c>
      <c r="P236" s="16">
        <v>134.15</v>
      </c>
      <c r="Q236" s="20" t="s">
        <v>8315</v>
      </c>
      <c r="R236" s="16" t="s">
        <v>8316</v>
      </c>
      <c r="S236" s="21">
        <v>41776.063136574077</v>
      </c>
      <c r="T236" s="21">
        <v>41807.125</v>
      </c>
    </row>
    <row r="237" spans="1:20" ht="57" x14ac:dyDescent="0.45">
      <c r="A237" s="16">
        <v>3434</v>
      </c>
      <c r="B237" s="17" t="s">
        <v>3433</v>
      </c>
      <c r="C237" s="17" t="s">
        <v>7544</v>
      </c>
      <c r="D237" s="18">
        <v>10000</v>
      </c>
      <c r="E237" s="19">
        <v>10555</v>
      </c>
      <c r="F237" s="16" t="s">
        <v>8218</v>
      </c>
      <c r="G237" s="16" t="s">
        <v>8223</v>
      </c>
      <c r="H237" s="16" t="s">
        <v>8245</v>
      </c>
      <c r="I237" s="16">
        <v>1404983269</v>
      </c>
      <c r="J237" s="16">
        <v>1402391269</v>
      </c>
      <c r="K237" s="16" t="b">
        <v>0</v>
      </c>
      <c r="L237" s="16">
        <v>168</v>
      </c>
      <c r="M237" s="16" t="b">
        <v>1</v>
      </c>
      <c r="N237" s="16" t="s">
        <v>8269</v>
      </c>
      <c r="O237" s="16">
        <v>106</v>
      </c>
      <c r="P237" s="16">
        <v>62.83</v>
      </c>
      <c r="Q237" s="20" t="s">
        <v>8315</v>
      </c>
      <c r="R237" s="16" t="s">
        <v>8316</v>
      </c>
      <c r="S237" s="21">
        <v>41800.380428240744</v>
      </c>
      <c r="T237" s="21">
        <v>41830.380428240744</v>
      </c>
    </row>
    <row r="238" spans="1:20" ht="57" x14ac:dyDescent="0.45">
      <c r="A238" s="16">
        <v>3435</v>
      </c>
      <c r="B238" s="17" t="s">
        <v>3434</v>
      </c>
      <c r="C238" s="17" t="s">
        <v>7545</v>
      </c>
      <c r="D238" s="18">
        <v>1000</v>
      </c>
      <c r="E238" s="19">
        <v>1120</v>
      </c>
      <c r="F238" s="16" t="s">
        <v>8218</v>
      </c>
      <c r="G238" s="16" t="s">
        <v>8223</v>
      </c>
      <c r="H238" s="16" t="s">
        <v>8245</v>
      </c>
      <c r="I238" s="16">
        <v>1470538800</v>
      </c>
      <c r="J238" s="16">
        <v>1469112493</v>
      </c>
      <c r="K238" s="16" t="b">
        <v>0</v>
      </c>
      <c r="L238" s="16">
        <v>19</v>
      </c>
      <c r="M238" s="16" t="b">
        <v>1</v>
      </c>
      <c r="N238" s="16" t="s">
        <v>8269</v>
      </c>
      <c r="O238" s="16">
        <v>112</v>
      </c>
      <c r="P238" s="16">
        <v>58.95</v>
      </c>
      <c r="Q238" s="20" t="s">
        <v>8315</v>
      </c>
      <c r="R238" s="16" t="s">
        <v>8316</v>
      </c>
      <c r="S238" s="21">
        <v>42572.61681712963</v>
      </c>
      <c r="T238" s="21">
        <v>42589.125</v>
      </c>
    </row>
    <row r="239" spans="1:20" ht="57" x14ac:dyDescent="0.45">
      <c r="A239" s="16">
        <v>3436</v>
      </c>
      <c r="B239" s="17" t="s">
        <v>3435</v>
      </c>
      <c r="C239" s="17" t="s">
        <v>7546</v>
      </c>
      <c r="D239" s="18">
        <v>5000</v>
      </c>
      <c r="E239" s="19">
        <v>5295</v>
      </c>
      <c r="F239" s="16" t="s">
        <v>8218</v>
      </c>
      <c r="G239" s="16" t="s">
        <v>8223</v>
      </c>
      <c r="H239" s="16" t="s">
        <v>8245</v>
      </c>
      <c r="I239" s="16">
        <v>1408638480</v>
      </c>
      <c r="J239" s="16">
        <v>1406811593</v>
      </c>
      <c r="K239" s="16" t="b">
        <v>0</v>
      </c>
      <c r="L239" s="16">
        <v>37</v>
      </c>
      <c r="M239" s="16" t="b">
        <v>1</v>
      </c>
      <c r="N239" s="16" t="s">
        <v>8269</v>
      </c>
      <c r="O239" s="16">
        <v>106</v>
      </c>
      <c r="P239" s="16">
        <v>143.11000000000001</v>
      </c>
      <c r="Q239" s="20" t="s">
        <v>8315</v>
      </c>
      <c r="R239" s="16" t="s">
        <v>8316</v>
      </c>
      <c r="S239" s="21">
        <v>41851.541585648149</v>
      </c>
      <c r="T239" s="21">
        <v>41872.686111111114</v>
      </c>
    </row>
    <row r="240" spans="1:20" ht="57" x14ac:dyDescent="0.45">
      <c r="A240" s="16">
        <v>3437</v>
      </c>
      <c r="B240" s="17" t="s">
        <v>3436</v>
      </c>
      <c r="C240" s="17" t="s">
        <v>7547</v>
      </c>
      <c r="D240" s="18">
        <v>3000</v>
      </c>
      <c r="E240" s="19">
        <v>3030</v>
      </c>
      <c r="F240" s="16" t="s">
        <v>8218</v>
      </c>
      <c r="G240" s="16" t="s">
        <v>8223</v>
      </c>
      <c r="H240" s="16" t="s">
        <v>8245</v>
      </c>
      <c r="I240" s="16">
        <v>1440003820</v>
      </c>
      <c r="J240" s="16">
        <v>1437411820</v>
      </c>
      <c r="K240" s="16" t="b">
        <v>0</v>
      </c>
      <c r="L240" s="16">
        <v>36</v>
      </c>
      <c r="M240" s="16" t="b">
        <v>1</v>
      </c>
      <c r="N240" s="16" t="s">
        <v>8269</v>
      </c>
      <c r="O240" s="16">
        <v>101</v>
      </c>
      <c r="P240" s="16">
        <v>84.17</v>
      </c>
      <c r="Q240" s="20" t="s">
        <v>8315</v>
      </c>
      <c r="R240" s="16" t="s">
        <v>8316</v>
      </c>
      <c r="S240" s="21">
        <v>42205.710879629631</v>
      </c>
      <c r="T240" s="21">
        <v>42235.710879629631</v>
      </c>
    </row>
    <row r="241" spans="1:20" ht="42.75" x14ac:dyDescent="0.45">
      <c r="A241" s="16">
        <v>3439</v>
      </c>
      <c r="B241" s="17" t="s">
        <v>3438</v>
      </c>
      <c r="C241" s="17" t="s">
        <v>7549</v>
      </c>
      <c r="D241" s="18">
        <v>1200</v>
      </c>
      <c r="E241" s="19">
        <v>1616.14</v>
      </c>
      <c r="F241" s="16" t="s">
        <v>8218</v>
      </c>
      <c r="G241" s="16" t="s">
        <v>8223</v>
      </c>
      <c r="H241" s="16" t="s">
        <v>8245</v>
      </c>
      <c r="I241" s="16">
        <v>1453179540</v>
      </c>
      <c r="J241" s="16">
        <v>1452030730</v>
      </c>
      <c r="K241" s="16" t="b">
        <v>0</v>
      </c>
      <c r="L241" s="16">
        <v>18</v>
      </c>
      <c r="M241" s="16" t="b">
        <v>1</v>
      </c>
      <c r="N241" s="16" t="s">
        <v>8269</v>
      </c>
      <c r="O241" s="16">
        <v>135</v>
      </c>
      <c r="P241" s="16">
        <v>89.79</v>
      </c>
      <c r="Q241" s="20" t="s">
        <v>8315</v>
      </c>
      <c r="R241" s="16" t="s">
        <v>8316</v>
      </c>
      <c r="S241" s="21">
        <v>42374.911226851851</v>
      </c>
      <c r="T241" s="21">
        <v>42388.207638888889</v>
      </c>
    </row>
    <row r="242" spans="1:20" ht="57" x14ac:dyDescent="0.45">
      <c r="A242" s="16">
        <v>3440</v>
      </c>
      <c r="B242" s="17" t="s">
        <v>3439</v>
      </c>
      <c r="C242" s="17" t="s">
        <v>7550</v>
      </c>
      <c r="D242" s="18">
        <v>5000</v>
      </c>
      <c r="E242" s="19">
        <v>5260.92</v>
      </c>
      <c r="F242" s="16" t="s">
        <v>8218</v>
      </c>
      <c r="G242" s="16" t="s">
        <v>8223</v>
      </c>
      <c r="H242" s="16" t="s">
        <v>8245</v>
      </c>
      <c r="I242" s="16">
        <v>1405095300</v>
      </c>
      <c r="J242" s="16">
        <v>1403146628</v>
      </c>
      <c r="K242" s="16" t="b">
        <v>0</v>
      </c>
      <c r="L242" s="16">
        <v>82</v>
      </c>
      <c r="M242" s="16" t="b">
        <v>1</v>
      </c>
      <c r="N242" s="16" t="s">
        <v>8269</v>
      </c>
      <c r="O242" s="16">
        <v>105</v>
      </c>
      <c r="P242" s="16">
        <v>64.16</v>
      </c>
      <c r="Q242" s="20" t="s">
        <v>8315</v>
      </c>
      <c r="R242" s="16" t="s">
        <v>8316</v>
      </c>
      <c r="S242" s="21">
        <v>41809.12300925926</v>
      </c>
      <c r="T242" s="21">
        <v>41831.677083333336</v>
      </c>
    </row>
    <row r="243" spans="1:20" ht="57" x14ac:dyDescent="0.45">
      <c r="A243" s="16">
        <v>3441</v>
      </c>
      <c r="B243" s="17" t="s">
        <v>3440</v>
      </c>
      <c r="C243" s="17" t="s">
        <v>7551</v>
      </c>
      <c r="D243" s="18">
        <v>2500</v>
      </c>
      <c r="E243" s="19">
        <v>2565</v>
      </c>
      <c r="F243" s="16" t="s">
        <v>8218</v>
      </c>
      <c r="G243" s="16" t="s">
        <v>8223</v>
      </c>
      <c r="H243" s="16" t="s">
        <v>8245</v>
      </c>
      <c r="I243" s="16">
        <v>1447445820</v>
      </c>
      <c r="J243" s="16">
        <v>1445077121</v>
      </c>
      <c r="K243" s="16" t="b">
        <v>0</v>
      </c>
      <c r="L243" s="16">
        <v>43</v>
      </c>
      <c r="M243" s="16" t="b">
        <v>1</v>
      </c>
      <c r="N243" s="16" t="s">
        <v>8269</v>
      </c>
      <c r="O243" s="16">
        <v>103</v>
      </c>
      <c r="P243" s="16">
        <v>59.65</v>
      </c>
      <c r="Q243" s="20" t="s">
        <v>8315</v>
      </c>
      <c r="R243" s="16" t="s">
        <v>8316</v>
      </c>
      <c r="S243" s="21">
        <v>42294.429641203707</v>
      </c>
      <c r="T243" s="21">
        <v>42321.845138888893</v>
      </c>
    </row>
    <row r="244" spans="1:20" ht="57" x14ac:dyDescent="0.45">
      <c r="A244" s="16">
        <v>3442</v>
      </c>
      <c r="B244" s="17" t="s">
        <v>3441</v>
      </c>
      <c r="C244" s="17" t="s">
        <v>7552</v>
      </c>
      <c r="D244" s="18">
        <v>250</v>
      </c>
      <c r="E244" s="19">
        <v>250</v>
      </c>
      <c r="F244" s="16" t="s">
        <v>8218</v>
      </c>
      <c r="G244" s="16" t="s">
        <v>8223</v>
      </c>
      <c r="H244" s="16" t="s">
        <v>8245</v>
      </c>
      <c r="I244" s="16">
        <v>1433016672</v>
      </c>
      <c r="J244" s="16">
        <v>1430424672</v>
      </c>
      <c r="K244" s="16" t="b">
        <v>0</v>
      </c>
      <c r="L244" s="16">
        <v>8</v>
      </c>
      <c r="M244" s="16" t="b">
        <v>1</v>
      </c>
      <c r="N244" s="16" t="s">
        <v>8269</v>
      </c>
      <c r="O244" s="16">
        <v>100</v>
      </c>
      <c r="P244" s="16">
        <v>31.25</v>
      </c>
      <c r="Q244" s="20" t="s">
        <v>8315</v>
      </c>
      <c r="R244" s="16" t="s">
        <v>8316</v>
      </c>
      <c r="S244" s="21">
        <v>42124.841111111105</v>
      </c>
      <c r="T244" s="21">
        <v>42154.841111111105</v>
      </c>
    </row>
    <row r="245" spans="1:20" ht="57" x14ac:dyDescent="0.45">
      <c r="A245" s="16">
        <v>3443</v>
      </c>
      <c r="B245" s="17" t="s">
        <v>3442</v>
      </c>
      <c r="C245" s="17" t="s">
        <v>7553</v>
      </c>
      <c r="D245" s="18">
        <v>1000</v>
      </c>
      <c r="E245" s="19">
        <v>1855</v>
      </c>
      <c r="F245" s="16" t="s">
        <v>8218</v>
      </c>
      <c r="G245" s="16" t="s">
        <v>8223</v>
      </c>
      <c r="H245" s="16" t="s">
        <v>8245</v>
      </c>
      <c r="I245" s="16">
        <v>1410266146</v>
      </c>
      <c r="J245" s="16">
        <v>1407674146</v>
      </c>
      <c r="K245" s="16" t="b">
        <v>0</v>
      </c>
      <c r="L245" s="16">
        <v>45</v>
      </c>
      <c r="M245" s="16" t="b">
        <v>1</v>
      </c>
      <c r="N245" s="16" t="s">
        <v>8269</v>
      </c>
      <c r="O245" s="16">
        <v>186</v>
      </c>
      <c r="P245" s="16">
        <v>41.22</v>
      </c>
      <c r="Q245" s="20" t="s">
        <v>8315</v>
      </c>
      <c r="R245" s="16" t="s">
        <v>8316</v>
      </c>
      <c r="S245" s="21">
        <v>41861.524837962963</v>
      </c>
      <c r="T245" s="21">
        <v>41891.524837962963</v>
      </c>
    </row>
    <row r="246" spans="1:20" ht="42.75" x14ac:dyDescent="0.45">
      <c r="A246" s="16">
        <v>3447</v>
      </c>
      <c r="B246" s="17" t="s">
        <v>3446</v>
      </c>
      <c r="C246" s="17" t="s">
        <v>7557</v>
      </c>
      <c r="D246" s="18">
        <v>1000</v>
      </c>
      <c r="E246" s="19">
        <v>1078</v>
      </c>
      <c r="F246" s="16" t="s">
        <v>8218</v>
      </c>
      <c r="G246" s="16" t="s">
        <v>8223</v>
      </c>
      <c r="H246" s="16" t="s">
        <v>8245</v>
      </c>
      <c r="I246" s="16">
        <v>1458332412</v>
      </c>
      <c r="J246" s="16">
        <v>1454448012</v>
      </c>
      <c r="K246" s="16" t="b">
        <v>0</v>
      </c>
      <c r="L246" s="16">
        <v>14</v>
      </c>
      <c r="M246" s="16" t="b">
        <v>1</v>
      </c>
      <c r="N246" s="16" t="s">
        <v>8269</v>
      </c>
      <c r="O246" s="16">
        <v>108</v>
      </c>
      <c r="P246" s="16">
        <v>77</v>
      </c>
      <c r="Q246" s="20" t="s">
        <v>8315</v>
      </c>
      <c r="R246" s="16" t="s">
        <v>8316</v>
      </c>
      <c r="S246" s="21">
        <v>42402.889027777783</v>
      </c>
      <c r="T246" s="21">
        <v>42447.847361111111</v>
      </c>
    </row>
    <row r="247" spans="1:20" ht="57" x14ac:dyDescent="0.45">
      <c r="A247" s="16">
        <v>3448</v>
      </c>
      <c r="B247" s="17" t="s">
        <v>3447</v>
      </c>
      <c r="C247" s="17" t="s">
        <v>7558</v>
      </c>
      <c r="D247" s="18">
        <v>2100</v>
      </c>
      <c r="E247" s="19">
        <v>2305</v>
      </c>
      <c r="F247" s="16" t="s">
        <v>8218</v>
      </c>
      <c r="G247" s="16" t="s">
        <v>8223</v>
      </c>
      <c r="H247" s="16" t="s">
        <v>8245</v>
      </c>
      <c r="I247" s="16">
        <v>1418784689</v>
      </c>
      <c r="J247" s="16">
        <v>1416192689</v>
      </c>
      <c r="K247" s="16" t="b">
        <v>0</v>
      </c>
      <c r="L247" s="16">
        <v>45</v>
      </c>
      <c r="M247" s="16" t="b">
        <v>1</v>
      </c>
      <c r="N247" s="16" t="s">
        <v>8269</v>
      </c>
      <c r="O247" s="16">
        <v>110</v>
      </c>
      <c r="P247" s="16">
        <v>51.22</v>
      </c>
      <c r="Q247" s="20" t="s">
        <v>8315</v>
      </c>
      <c r="R247" s="16" t="s">
        <v>8316</v>
      </c>
      <c r="S247" s="21">
        <v>41960.119085648148</v>
      </c>
      <c r="T247" s="21">
        <v>41990.119085648148</v>
      </c>
    </row>
    <row r="248" spans="1:20" ht="57" x14ac:dyDescent="0.45">
      <c r="A248" s="16">
        <v>3449</v>
      </c>
      <c r="B248" s="17" t="s">
        <v>3448</v>
      </c>
      <c r="C248" s="17" t="s">
        <v>7559</v>
      </c>
      <c r="D248" s="18">
        <v>800</v>
      </c>
      <c r="E248" s="19">
        <v>1365</v>
      </c>
      <c r="F248" s="16" t="s">
        <v>8218</v>
      </c>
      <c r="G248" s="16" t="s">
        <v>8223</v>
      </c>
      <c r="H248" s="16" t="s">
        <v>8245</v>
      </c>
      <c r="I248" s="16">
        <v>1468036800</v>
      </c>
      <c r="J248" s="16">
        <v>1465607738</v>
      </c>
      <c r="K248" s="16" t="b">
        <v>0</v>
      </c>
      <c r="L248" s="16">
        <v>20</v>
      </c>
      <c r="M248" s="16" t="b">
        <v>1</v>
      </c>
      <c r="N248" s="16" t="s">
        <v>8269</v>
      </c>
      <c r="O248" s="16">
        <v>171</v>
      </c>
      <c r="P248" s="16">
        <v>68.25</v>
      </c>
      <c r="Q248" s="20" t="s">
        <v>8315</v>
      </c>
      <c r="R248" s="16" t="s">
        <v>8316</v>
      </c>
      <c r="S248" s="21">
        <v>42532.052523148144</v>
      </c>
      <c r="T248" s="21">
        <v>42560.166666666672</v>
      </c>
    </row>
    <row r="249" spans="1:20" ht="57" x14ac:dyDescent="0.45">
      <c r="A249" s="16">
        <v>3451</v>
      </c>
      <c r="B249" s="17" t="s">
        <v>3450</v>
      </c>
      <c r="C249" s="17" t="s">
        <v>7561</v>
      </c>
      <c r="D249" s="18">
        <v>650</v>
      </c>
      <c r="E249" s="19">
        <v>658</v>
      </c>
      <c r="F249" s="16" t="s">
        <v>8218</v>
      </c>
      <c r="G249" s="16" t="s">
        <v>8223</v>
      </c>
      <c r="H249" s="16" t="s">
        <v>8245</v>
      </c>
      <c r="I249" s="16">
        <v>1429636927</v>
      </c>
      <c r="J249" s="16">
        <v>1427304127</v>
      </c>
      <c r="K249" s="16" t="b">
        <v>0</v>
      </c>
      <c r="L249" s="16">
        <v>16</v>
      </c>
      <c r="M249" s="16" t="b">
        <v>1</v>
      </c>
      <c r="N249" s="16" t="s">
        <v>8269</v>
      </c>
      <c r="O249" s="16">
        <v>101</v>
      </c>
      <c r="P249" s="16">
        <v>41.13</v>
      </c>
      <c r="Q249" s="20" t="s">
        <v>8315</v>
      </c>
      <c r="R249" s="16" t="s">
        <v>8316</v>
      </c>
      <c r="S249" s="21">
        <v>42088.723692129628</v>
      </c>
      <c r="T249" s="21">
        <v>42115.723692129628</v>
      </c>
    </row>
    <row r="250" spans="1:20" ht="57" x14ac:dyDescent="0.45">
      <c r="A250" s="16">
        <v>3452</v>
      </c>
      <c r="B250" s="17" t="s">
        <v>3451</v>
      </c>
      <c r="C250" s="17" t="s">
        <v>7562</v>
      </c>
      <c r="D250" s="18">
        <v>1000</v>
      </c>
      <c r="E250" s="19">
        <v>1532</v>
      </c>
      <c r="F250" s="16" t="s">
        <v>8218</v>
      </c>
      <c r="G250" s="16" t="s">
        <v>8223</v>
      </c>
      <c r="H250" s="16" t="s">
        <v>8245</v>
      </c>
      <c r="I250" s="16">
        <v>1406087940</v>
      </c>
      <c r="J250" s="16">
        <v>1404141626</v>
      </c>
      <c r="K250" s="16" t="b">
        <v>0</v>
      </c>
      <c r="L250" s="16">
        <v>37</v>
      </c>
      <c r="M250" s="16" t="b">
        <v>1</v>
      </c>
      <c r="N250" s="16" t="s">
        <v>8269</v>
      </c>
      <c r="O250" s="16">
        <v>153</v>
      </c>
      <c r="P250" s="16">
        <v>41.41</v>
      </c>
      <c r="Q250" s="20" t="s">
        <v>8315</v>
      </c>
      <c r="R250" s="16" t="s">
        <v>8316</v>
      </c>
      <c r="S250" s="21">
        <v>41820.639189814814</v>
      </c>
      <c r="T250" s="21">
        <v>41843.165972222225</v>
      </c>
    </row>
    <row r="251" spans="1:20" ht="57" x14ac:dyDescent="0.45">
      <c r="A251" s="16">
        <v>3455</v>
      </c>
      <c r="B251" s="17" t="s">
        <v>3454</v>
      </c>
      <c r="C251" s="17" t="s">
        <v>7565</v>
      </c>
      <c r="D251" s="18">
        <v>10000</v>
      </c>
      <c r="E251" s="19">
        <v>10065</v>
      </c>
      <c r="F251" s="16" t="s">
        <v>8218</v>
      </c>
      <c r="G251" s="16" t="s">
        <v>8223</v>
      </c>
      <c r="H251" s="16" t="s">
        <v>8245</v>
      </c>
      <c r="I251" s="16">
        <v>1476381627</v>
      </c>
      <c r="J251" s="16">
        <v>1473789627</v>
      </c>
      <c r="K251" s="16" t="b">
        <v>0</v>
      </c>
      <c r="L251" s="16">
        <v>69</v>
      </c>
      <c r="M251" s="16" t="b">
        <v>1</v>
      </c>
      <c r="N251" s="16" t="s">
        <v>8269</v>
      </c>
      <c r="O251" s="16">
        <v>101</v>
      </c>
      <c r="P251" s="16">
        <v>145.87</v>
      </c>
      <c r="Q251" s="20" t="s">
        <v>8315</v>
      </c>
      <c r="R251" s="16" t="s">
        <v>8316</v>
      </c>
      <c r="S251" s="21">
        <v>42626.7503125</v>
      </c>
      <c r="T251" s="21">
        <v>42656.7503125</v>
      </c>
    </row>
    <row r="252" spans="1:20" ht="57" x14ac:dyDescent="0.45">
      <c r="A252" s="16">
        <v>3456</v>
      </c>
      <c r="B252" s="17" t="s">
        <v>3455</v>
      </c>
      <c r="C252" s="17" t="s">
        <v>7566</v>
      </c>
      <c r="D252" s="18">
        <v>3000</v>
      </c>
      <c r="E252" s="19">
        <v>5739</v>
      </c>
      <c r="F252" s="16" t="s">
        <v>8218</v>
      </c>
      <c r="G252" s="16" t="s">
        <v>8223</v>
      </c>
      <c r="H252" s="16" t="s">
        <v>8245</v>
      </c>
      <c r="I252" s="16">
        <v>1406876340</v>
      </c>
      <c r="J252" s="16">
        <v>1404190567</v>
      </c>
      <c r="K252" s="16" t="b">
        <v>0</v>
      </c>
      <c r="L252" s="16">
        <v>16</v>
      </c>
      <c r="M252" s="16" t="b">
        <v>1</v>
      </c>
      <c r="N252" s="16" t="s">
        <v>8269</v>
      </c>
      <c r="O252" s="16">
        <v>191</v>
      </c>
      <c r="P252" s="16">
        <v>358.69</v>
      </c>
      <c r="Q252" s="20" t="s">
        <v>8315</v>
      </c>
      <c r="R252" s="16" t="s">
        <v>8316</v>
      </c>
      <c r="S252" s="21">
        <v>41821.205636574072</v>
      </c>
      <c r="T252" s="21">
        <v>41852.290972222225</v>
      </c>
    </row>
    <row r="253" spans="1:20" ht="28.5" x14ac:dyDescent="0.45">
      <c r="A253" s="16">
        <v>3457</v>
      </c>
      <c r="B253" s="17" t="s">
        <v>3456</v>
      </c>
      <c r="C253" s="17" t="s">
        <v>7567</v>
      </c>
      <c r="D253" s="18">
        <v>2000</v>
      </c>
      <c r="E253" s="19">
        <v>2804</v>
      </c>
      <c r="F253" s="16" t="s">
        <v>8218</v>
      </c>
      <c r="G253" s="16" t="s">
        <v>8223</v>
      </c>
      <c r="H253" s="16" t="s">
        <v>8245</v>
      </c>
      <c r="I253" s="16">
        <v>1423720740</v>
      </c>
      <c r="J253" s="16">
        <v>1421081857</v>
      </c>
      <c r="K253" s="16" t="b">
        <v>0</v>
      </c>
      <c r="L253" s="16">
        <v>55</v>
      </c>
      <c r="M253" s="16" t="b">
        <v>1</v>
      </c>
      <c r="N253" s="16" t="s">
        <v>8269</v>
      </c>
      <c r="O253" s="16">
        <v>140</v>
      </c>
      <c r="P253" s="16">
        <v>50.98</v>
      </c>
      <c r="Q253" s="20" t="s">
        <v>8315</v>
      </c>
      <c r="R253" s="16" t="s">
        <v>8316</v>
      </c>
      <c r="S253" s="21">
        <v>42016.706678240742</v>
      </c>
      <c r="T253" s="21">
        <v>42047.249305555553</v>
      </c>
    </row>
    <row r="254" spans="1:20" ht="57" x14ac:dyDescent="0.45">
      <c r="A254" s="16">
        <v>3458</v>
      </c>
      <c r="B254" s="17" t="s">
        <v>3457</v>
      </c>
      <c r="C254" s="17" t="s">
        <v>7568</v>
      </c>
      <c r="D254" s="18">
        <v>978</v>
      </c>
      <c r="E254" s="19">
        <v>1216</v>
      </c>
      <c r="F254" s="16" t="s">
        <v>8218</v>
      </c>
      <c r="G254" s="16" t="s">
        <v>8223</v>
      </c>
      <c r="H254" s="16" t="s">
        <v>8245</v>
      </c>
      <c r="I254" s="16">
        <v>1422937620</v>
      </c>
      <c r="J254" s="16">
        <v>1420606303</v>
      </c>
      <c r="K254" s="16" t="b">
        <v>0</v>
      </c>
      <c r="L254" s="16">
        <v>27</v>
      </c>
      <c r="M254" s="16" t="b">
        <v>1</v>
      </c>
      <c r="N254" s="16" t="s">
        <v>8269</v>
      </c>
      <c r="O254" s="16">
        <v>124</v>
      </c>
      <c r="P254" s="16">
        <v>45.04</v>
      </c>
      <c r="Q254" s="20" t="s">
        <v>8315</v>
      </c>
      <c r="R254" s="16" t="s">
        <v>8316</v>
      </c>
      <c r="S254" s="21">
        <v>42011.202581018515</v>
      </c>
      <c r="T254" s="21">
        <v>42038.185416666667</v>
      </c>
    </row>
    <row r="255" spans="1:20" ht="57" x14ac:dyDescent="0.45">
      <c r="A255" s="16">
        <v>3461</v>
      </c>
      <c r="B255" s="17" t="s">
        <v>3460</v>
      </c>
      <c r="C255" s="17" t="s">
        <v>7571</v>
      </c>
      <c r="D255" s="18">
        <v>500</v>
      </c>
      <c r="E255" s="19">
        <v>695</v>
      </c>
      <c r="F255" s="16" t="s">
        <v>8218</v>
      </c>
      <c r="G255" s="16" t="s">
        <v>8223</v>
      </c>
      <c r="H255" s="16" t="s">
        <v>8245</v>
      </c>
      <c r="I255" s="16">
        <v>1477710000</v>
      </c>
      <c r="J255" s="16">
        <v>1475248279</v>
      </c>
      <c r="K255" s="16" t="b">
        <v>0</v>
      </c>
      <c r="L255" s="16">
        <v>12</v>
      </c>
      <c r="M255" s="16" t="b">
        <v>1</v>
      </c>
      <c r="N255" s="16" t="s">
        <v>8269</v>
      </c>
      <c r="O255" s="16">
        <v>139</v>
      </c>
      <c r="P255" s="16">
        <v>57.92</v>
      </c>
      <c r="Q255" s="20" t="s">
        <v>8315</v>
      </c>
      <c r="R255" s="16" t="s">
        <v>8316</v>
      </c>
      <c r="S255" s="21">
        <v>42643.632858796293</v>
      </c>
      <c r="T255" s="21">
        <v>42672.125</v>
      </c>
    </row>
    <row r="256" spans="1:20" ht="57" x14ac:dyDescent="0.45">
      <c r="A256" s="16">
        <v>3462</v>
      </c>
      <c r="B256" s="17" t="s">
        <v>3461</v>
      </c>
      <c r="C256" s="17" t="s">
        <v>7572</v>
      </c>
      <c r="D256" s="18">
        <v>250</v>
      </c>
      <c r="E256" s="19">
        <v>505</v>
      </c>
      <c r="F256" s="16" t="s">
        <v>8218</v>
      </c>
      <c r="G256" s="16" t="s">
        <v>8223</v>
      </c>
      <c r="H256" s="16" t="s">
        <v>8245</v>
      </c>
      <c r="I256" s="16">
        <v>1436551200</v>
      </c>
      <c r="J256" s="16">
        <v>1435181628</v>
      </c>
      <c r="K256" s="16" t="b">
        <v>0</v>
      </c>
      <c r="L256" s="16">
        <v>17</v>
      </c>
      <c r="M256" s="16" t="b">
        <v>1</v>
      </c>
      <c r="N256" s="16" t="s">
        <v>8269</v>
      </c>
      <c r="O256" s="16">
        <v>202</v>
      </c>
      <c r="P256" s="16">
        <v>29.71</v>
      </c>
      <c r="Q256" s="20" t="s">
        <v>8315</v>
      </c>
      <c r="R256" s="16" t="s">
        <v>8316</v>
      </c>
      <c r="S256" s="21">
        <v>42179.898472222223</v>
      </c>
      <c r="T256" s="21">
        <v>42195.75</v>
      </c>
    </row>
    <row r="257" spans="1:20" ht="71.25" x14ac:dyDescent="0.45">
      <c r="A257" s="16">
        <v>3464</v>
      </c>
      <c r="B257" s="17" t="s">
        <v>3463</v>
      </c>
      <c r="C257" s="17" t="s">
        <v>7574</v>
      </c>
      <c r="D257" s="18">
        <v>5000</v>
      </c>
      <c r="E257" s="19">
        <v>5116.18</v>
      </c>
      <c r="F257" s="16" t="s">
        <v>8218</v>
      </c>
      <c r="G257" s="16" t="s">
        <v>8223</v>
      </c>
      <c r="H257" s="16" t="s">
        <v>8245</v>
      </c>
      <c r="I257" s="16">
        <v>1471921637</v>
      </c>
      <c r="J257" s="16">
        <v>1469329637</v>
      </c>
      <c r="K257" s="16" t="b">
        <v>0</v>
      </c>
      <c r="L257" s="16">
        <v>93</v>
      </c>
      <c r="M257" s="16" t="b">
        <v>1</v>
      </c>
      <c r="N257" s="16" t="s">
        <v>8269</v>
      </c>
      <c r="O257" s="16">
        <v>102</v>
      </c>
      <c r="P257" s="16">
        <v>55.01</v>
      </c>
      <c r="Q257" s="20" t="s">
        <v>8315</v>
      </c>
      <c r="R257" s="16" t="s">
        <v>8316</v>
      </c>
      <c r="S257" s="21">
        <v>42575.130057870367</v>
      </c>
      <c r="T257" s="21">
        <v>42605.130057870367</v>
      </c>
    </row>
    <row r="258" spans="1:20" ht="42.75" x14ac:dyDescent="0.45">
      <c r="A258" s="16">
        <v>3466</v>
      </c>
      <c r="B258" s="17" t="s">
        <v>3465</v>
      </c>
      <c r="C258" s="17" t="s">
        <v>7576</v>
      </c>
      <c r="D258" s="18">
        <v>3500</v>
      </c>
      <c r="E258" s="19">
        <v>4450</v>
      </c>
      <c r="F258" s="16" t="s">
        <v>8218</v>
      </c>
      <c r="G258" s="16" t="s">
        <v>8223</v>
      </c>
      <c r="H258" s="16" t="s">
        <v>8245</v>
      </c>
      <c r="I258" s="16">
        <v>1461108450</v>
      </c>
      <c r="J258" s="16">
        <v>1455928050</v>
      </c>
      <c r="K258" s="16" t="b">
        <v>0</v>
      </c>
      <c r="L258" s="16">
        <v>61</v>
      </c>
      <c r="M258" s="16" t="b">
        <v>1</v>
      </c>
      <c r="N258" s="16" t="s">
        <v>8269</v>
      </c>
      <c r="O258" s="16">
        <v>127</v>
      </c>
      <c r="P258" s="16">
        <v>72.95</v>
      </c>
      <c r="Q258" s="20" t="s">
        <v>8315</v>
      </c>
      <c r="R258" s="16" t="s">
        <v>8316</v>
      </c>
      <c r="S258" s="21">
        <v>42420.019097222219</v>
      </c>
      <c r="T258" s="21">
        <v>42479.977430555555</v>
      </c>
    </row>
    <row r="259" spans="1:20" x14ac:dyDescent="0.45">
      <c r="A259" s="16">
        <v>3467</v>
      </c>
      <c r="B259" s="17" t="s">
        <v>3466</v>
      </c>
      <c r="C259" s="17" t="s">
        <v>7577</v>
      </c>
      <c r="D259" s="18">
        <v>3000</v>
      </c>
      <c r="E259" s="19">
        <v>3030</v>
      </c>
      <c r="F259" s="16" t="s">
        <v>8218</v>
      </c>
      <c r="G259" s="16" t="s">
        <v>8223</v>
      </c>
      <c r="H259" s="16" t="s">
        <v>8245</v>
      </c>
      <c r="I259" s="16">
        <v>1426864032</v>
      </c>
      <c r="J259" s="16">
        <v>1424275632</v>
      </c>
      <c r="K259" s="16" t="b">
        <v>0</v>
      </c>
      <c r="L259" s="16">
        <v>47</v>
      </c>
      <c r="M259" s="16" t="b">
        <v>1</v>
      </c>
      <c r="N259" s="16" t="s">
        <v>8269</v>
      </c>
      <c r="O259" s="16">
        <v>101</v>
      </c>
      <c r="P259" s="16">
        <v>64.47</v>
      </c>
      <c r="Q259" s="20" t="s">
        <v>8315</v>
      </c>
      <c r="R259" s="16" t="s">
        <v>8316</v>
      </c>
      <c r="S259" s="21">
        <v>42053.671666666662</v>
      </c>
      <c r="T259" s="21">
        <v>42083.630000000005</v>
      </c>
    </row>
    <row r="260" spans="1:20" ht="42.75" x14ac:dyDescent="0.45">
      <c r="A260" s="16">
        <v>3468</v>
      </c>
      <c r="B260" s="17" t="s">
        <v>3467</v>
      </c>
      <c r="C260" s="17" t="s">
        <v>7578</v>
      </c>
      <c r="D260" s="18">
        <v>10000</v>
      </c>
      <c r="E260" s="19">
        <v>12178</v>
      </c>
      <c r="F260" s="16" t="s">
        <v>8218</v>
      </c>
      <c r="G260" s="16" t="s">
        <v>8223</v>
      </c>
      <c r="H260" s="16" t="s">
        <v>8245</v>
      </c>
      <c r="I260" s="16">
        <v>1474426800</v>
      </c>
      <c r="J260" s="16">
        <v>1471976529</v>
      </c>
      <c r="K260" s="16" t="b">
        <v>0</v>
      </c>
      <c r="L260" s="16">
        <v>17</v>
      </c>
      <c r="M260" s="16" t="b">
        <v>1</v>
      </c>
      <c r="N260" s="16" t="s">
        <v>8269</v>
      </c>
      <c r="O260" s="16">
        <v>122</v>
      </c>
      <c r="P260" s="16">
        <v>716.35</v>
      </c>
      <c r="Q260" s="20" t="s">
        <v>8315</v>
      </c>
      <c r="R260" s="16" t="s">
        <v>8316</v>
      </c>
      <c r="S260" s="21">
        <v>42605.765381944439</v>
      </c>
      <c r="T260" s="21">
        <v>42634.125</v>
      </c>
    </row>
    <row r="261" spans="1:20" ht="57" x14ac:dyDescent="0.45">
      <c r="A261" s="16">
        <v>3469</v>
      </c>
      <c r="B261" s="17" t="s">
        <v>3468</v>
      </c>
      <c r="C261" s="17" t="s">
        <v>7579</v>
      </c>
      <c r="D261" s="18">
        <v>2800</v>
      </c>
      <c r="E261" s="19">
        <v>3175</v>
      </c>
      <c r="F261" s="16" t="s">
        <v>8218</v>
      </c>
      <c r="G261" s="16" t="s">
        <v>8223</v>
      </c>
      <c r="H261" s="16" t="s">
        <v>8245</v>
      </c>
      <c r="I261" s="16">
        <v>1461857045</v>
      </c>
      <c r="J261" s="16">
        <v>1459265045</v>
      </c>
      <c r="K261" s="16" t="b">
        <v>0</v>
      </c>
      <c r="L261" s="16">
        <v>63</v>
      </c>
      <c r="M261" s="16" t="b">
        <v>1</v>
      </c>
      <c r="N261" s="16" t="s">
        <v>8269</v>
      </c>
      <c r="O261" s="16">
        <v>113</v>
      </c>
      <c r="P261" s="16">
        <v>50.4</v>
      </c>
      <c r="Q261" s="20" t="s">
        <v>8315</v>
      </c>
      <c r="R261" s="16" t="s">
        <v>8316</v>
      </c>
      <c r="S261" s="21">
        <v>42458.641724537039</v>
      </c>
      <c r="T261" s="21">
        <v>42488.641724537039</v>
      </c>
    </row>
    <row r="262" spans="1:20" ht="42.75" x14ac:dyDescent="0.45">
      <c r="A262" s="16">
        <v>3470</v>
      </c>
      <c r="B262" s="17" t="s">
        <v>3469</v>
      </c>
      <c r="C262" s="17" t="s">
        <v>7580</v>
      </c>
      <c r="D262" s="18">
        <v>250</v>
      </c>
      <c r="E262" s="19">
        <v>375</v>
      </c>
      <c r="F262" s="16" t="s">
        <v>8218</v>
      </c>
      <c r="G262" s="16" t="s">
        <v>8223</v>
      </c>
      <c r="H262" s="16" t="s">
        <v>8245</v>
      </c>
      <c r="I262" s="16">
        <v>1468618680</v>
      </c>
      <c r="J262" s="16">
        <v>1465345902</v>
      </c>
      <c r="K262" s="16" t="b">
        <v>0</v>
      </c>
      <c r="L262" s="16">
        <v>9</v>
      </c>
      <c r="M262" s="16" t="b">
        <v>1</v>
      </c>
      <c r="N262" s="16" t="s">
        <v>8269</v>
      </c>
      <c r="O262" s="16">
        <v>150</v>
      </c>
      <c r="P262" s="16">
        <v>41.67</v>
      </c>
      <c r="Q262" s="20" t="s">
        <v>8315</v>
      </c>
      <c r="R262" s="16" t="s">
        <v>8316</v>
      </c>
      <c r="S262" s="21">
        <v>42529.022013888884</v>
      </c>
      <c r="T262" s="21">
        <v>42566.901388888888</v>
      </c>
    </row>
    <row r="263" spans="1:20" ht="57" x14ac:dyDescent="0.45">
      <c r="A263" s="16">
        <v>3472</v>
      </c>
      <c r="B263" s="17" t="s">
        <v>3471</v>
      </c>
      <c r="C263" s="17" t="s">
        <v>7582</v>
      </c>
      <c r="D263" s="18">
        <v>2000</v>
      </c>
      <c r="E263" s="19">
        <v>2041</v>
      </c>
      <c r="F263" s="16" t="s">
        <v>8218</v>
      </c>
      <c r="G263" s="16" t="s">
        <v>8223</v>
      </c>
      <c r="H263" s="16" t="s">
        <v>8245</v>
      </c>
      <c r="I263" s="16">
        <v>1415253540</v>
      </c>
      <c r="J263" s="16">
        <v>1413432331</v>
      </c>
      <c r="K263" s="16" t="b">
        <v>0</v>
      </c>
      <c r="L263" s="16">
        <v>23</v>
      </c>
      <c r="M263" s="16" t="b">
        <v>1</v>
      </c>
      <c r="N263" s="16" t="s">
        <v>8269</v>
      </c>
      <c r="O263" s="16">
        <v>102</v>
      </c>
      <c r="P263" s="16">
        <v>88.74</v>
      </c>
      <c r="Q263" s="20" t="s">
        <v>8315</v>
      </c>
      <c r="R263" s="16" t="s">
        <v>8316</v>
      </c>
      <c r="S263" s="21">
        <v>41928.170497685183</v>
      </c>
      <c r="T263" s="21">
        <v>41949.249305555553</v>
      </c>
    </row>
    <row r="264" spans="1:20" ht="57" x14ac:dyDescent="0.45">
      <c r="A264" s="16">
        <v>3473</v>
      </c>
      <c r="B264" s="17" t="s">
        <v>3472</v>
      </c>
      <c r="C264" s="17" t="s">
        <v>7583</v>
      </c>
      <c r="D264" s="18">
        <v>4900</v>
      </c>
      <c r="E264" s="19">
        <v>4900</v>
      </c>
      <c r="F264" s="16" t="s">
        <v>8218</v>
      </c>
      <c r="G264" s="16" t="s">
        <v>8223</v>
      </c>
      <c r="H264" s="16" t="s">
        <v>8245</v>
      </c>
      <c r="I264" s="16">
        <v>1426883220</v>
      </c>
      <c r="J264" s="16">
        <v>1425067296</v>
      </c>
      <c r="K264" s="16" t="b">
        <v>0</v>
      </c>
      <c r="L264" s="16">
        <v>33</v>
      </c>
      <c r="M264" s="16" t="b">
        <v>1</v>
      </c>
      <c r="N264" s="16" t="s">
        <v>8269</v>
      </c>
      <c r="O264" s="16">
        <v>100</v>
      </c>
      <c r="P264" s="16">
        <v>148.47999999999999</v>
      </c>
      <c r="Q264" s="20" t="s">
        <v>8315</v>
      </c>
      <c r="R264" s="16" t="s">
        <v>8316</v>
      </c>
      <c r="S264" s="21">
        <v>42062.834444444445</v>
      </c>
      <c r="T264" s="21">
        <v>42083.852083333331</v>
      </c>
    </row>
    <row r="265" spans="1:20" ht="57" x14ac:dyDescent="0.45">
      <c r="A265" s="16">
        <v>3476</v>
      </c>
      <c r="B265" s="17" t="s">
        <v>3475</v>
      </c>
      <c r="C265" s="17" t="s">
        <v>7586</v>
      </c>
      <c r="D265" s="18">
        <v>300</v>
      </c>
      <c r="E265" s="19">
        <v>312</v>
      </c>
      <c r="F265" s="16" t="s">
        <v>8218</v>
      </c>
      <c r="G265" s="16" t="s">
        <v>8223</v>
      </c>
      <c r="H265" s="16" t="s">
        <v>8245</v>
      </c>
      <c r="I265" s="16">
        <v>1414378800</v>
      </c>
      <c r="J265" s="16">
        <v>1412836990</v>
      </c>
      <c r="K265" s="16" t="b">
        <v>0</v>
      </c>
      <c r="L265" s="16">
        <v>6</v>
      </c>
      <c r="M265" s="16" t="b">
        <v>1</v>
      </c>
      <c r="N265" s="16" t="s">
        <v>8269</v>
      </c>
      <c r="O265" s="16">
        <v>104</v>
      </c>
      <c r="P265" s="16">
        <v>52</v>
      </c>
      <c r="Q265" s="20" t="s">
        <v>8315</v>
      </c>
      <c r="R265" s="16" t="s">
        <v>8316</v>
      </c>
      <c r="S265" s="21">
        <v>41921.279976851853</v>
      </c>
      <c r="T265" s="21">
        <v>41939.125</v>
      </c>
    </row>
    <row r="266" spans="1:20" ht="57" x14ac:dyDescent="0.45">
      <c r="A266" s="16">
        <v>3477</v>
      </c>
      <c r="B266" s="17" t="s">
        <v>3476</v>
      </c>
      <c r="C266" s="17" t="s">
        <v>7587</v>
      </c>
      <c r="D266" s="18">
        <v>1800</v>
      </c>
      <c r="E266" s="19">
        <v>2076</v>
      </c>
      <c r="F266" s="16" t="s">
        <v>8218</v>
      </c>
      <c r="G266" s="16" t="s">
        <v>8223</v>
      </c>
      <c r="H266" s="16" t="s">
        <v>8245</v>
      </c>
      <c r="I266" s="16">
        <v>1431831600</v>
      </c>
      <c r="J266" s="16">
        <v>1430761243</v>
      </c>
      <c r="K266" s="16" t="b">
        <v>0</v>
      </c>
      <c r="L266" s="16">
        <v>39</v>
      </c>
      <c r="M266" s="16" t="b">
        <v>1</v>
      </c>
      <c r="N266" s="16" t="s">
        <v>8269</v>
      </c>
      <c r="O266" s="16">
        <v>115</v>
      </c>
      <c r="P266" s="16">
        <v>53.23</v>
      </c>
      <c r="Q266" s="20" t="s">
        <v>8315</v>
      </c>
      <c r="R266" s="16" t="s">
        <v>8316</v>
      </c>
      <c r="S266" s="21">
        <v>42128.736608796295</v>
      </c>
      <c r="T266" s="21">
        <v>42141.125</v>
      </c>
    </row>
    <row r="267" spans="1:20" ht="57" x14ac:dyDescent="0.45">
      <c r="A267" s="16">
        <v>3478</v>
      </c>
      <c r="B267" s="17" t="s">
        <v>3477</v>
      </c>
      <c r="C267" s="17" t="s">
        <v>7588</v>
      </c>
      <c r="D267" s="18">
        <v>2000</v>
      </c>
      <c r="E267" s="19">
        <v>2257</v>
      </c>
      <c r="F267" s="16" t="s">
        <v>8218</v>
      </c>
      <c r="G267" s="16" t="s">
        <v>8223</v>
      </c>
      <c r="H267" s="16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6" t="s">
        <v>8269</v>
      </c>
      <c r="O267" s="16">
        <v>113</v>
      </c>
      <c r="P267" s="16">
        <v>39.6</v>
      </c>
      <c r="Q267" s="20" t="s">
        <v>8315</v>
      </c>
      <c r="R267" s="16" t="s">
        <v>8316</v>
      </c>
      <c r="S267" s="21">
        <v>42053.916921296302</v>
      </c>
      <c r="T267" s="21">
        <v>42079.875</v>
      </c>
    </row>
    <row r="268" spans="1:20" ht="57" x14ac:dyDescent="0.45">
      <c r="A268" s="16">
        <v>3480</v>
      </c>
      <c r="B268" s="17" t="s">
        <v>3479</v>
      </c>
      <c r="C268" s="17" t="s">
        <v>7590</v>
      </c>
      <c r="D268" s="18">
        <v>1500</v>
      </c>
      <c r="E268" s="19">
        <v>2140</v>
      </c>
      <c r="F268" s="16" t="s">
        <v>8218</v>
      </c>
      <c r="G268" s="16" t="s">
        <v>8223</v>
      </c>
      <c r="H268" s="16" t="s">
        <v>8245</v>
      </c>
      <c r="I268" s="16">
        <v>1436562000</v>
      </c>
      <c r="J268" s="16">
        <v>1434440227</v>
      </c>
      <c r="K268" s="16" t="b">
        <v>0</v>
      </c>
      <c r="L268" s="16">
        <v>13</v>
      </c>
      <c r="M268" s="16" t="b">
        <v>1</v>
      </c>
      <c r="N268" s="16" t="s">
        <v>8269</v>
      </c>
      <c r="O268" s="16">
        <v>143</v>
      </c>
      <c r="P268" s="16">
        <v>164.62</v>
      </c>
      <c r="Q268" s="20" t="s">
        <v>8315</v>
      </c>
      <c r="R268" s="16" t="s">
        <v>8316</v>
      </c>
      <c r="S268" s="21">
        <v>42171.317442129628</v>
      </c>
      <c r="T268" s="21">
        <v>42195.875</v>
      </c>
    </row>
    <row r="269" spans="1:20" ht="57" x14ac:dyDescent="0.45">
      <c r="A269" s="16">
        <v>3483</v>
      </c>
      <c r="B269" s="17" t="s">
        <v>3482</v>
      </c>
      <c r="C269" s="17" t="s">
        <v>7593</v>
      </c>
      <c r="D269" s="18">
        <v>3350</v>
      </c>
      <c r="E269" s="19">
        <v>5358</v>
      </c>
      <c r="F269" s="16" t="s">
        <v>8218</v>
      </c>
      <c r="G269" s="16" t="s">
        <v>8223</v>
      </c>
      <c r="H269" s="16" t="s">
        <v>8245</v>
      </c>
      <c r="I269" s="16">
        <v>1404403381</v>
      </c>
      <c r="J269" s="16">
        <v>1401811381</v>
      </c>
      <c r="K269" s="16" t="b">
        <v>0</v>
      </c>
      <c r="L269" s="16">
        <v>133</v>
      </c>
      <c r="M269" s="16" t="b">
        <v>1</v>
      </c>
      <c r="N269" s="16" t="s">
        <v>8269</v>
      </c>
      <c r="O269" s="16">
        <v>160</v>
      </c>
      <c r="P269" s="16">
        <v>40.29</v>
      </c>
      <c r="Q269" s="20" t="s">
        <v>8315</v>
      </c>
      <c r="R269" s="16" t="s">
        <v>8316</v>
      </c>
      <c r="S269" s="21">
        <v>41793.668761574074</v>
      </c>
      <c r="T269" s="21">
        <v>41823.668761574074</v>
      </c>
    </row>
    <row r="270" spans="1:20" ht="71.25" x14ac:dyDescent="0.45">
      <c r="A270" s="16">
        <v>3484</v>
      </c>
      <c r="B270" s="17" t="s">
        <v>3483</v>
      </c>
      <c r="C270" s="17" t="s">
        <v>7594</v>
      </c>
      <c r="D270" s="18">
        <v>2500</v>
      </c>
      <c r="E270" s="19">
        <v>2856</v>
      </c>
      <c r="F270" s="16" t="s">
        <v>8218</v>
      </c>
      <c r="G270" s="16" t="s">
        <v>8223</v>
      </c>
      <c r="H270" s="16" t="s">
        <v>8245</v>
      </c>
      <c r="I270" s="16">
        <v>1466014499</v>
      </c>
      <c r="J270" s="16">
        <v>1463422499</v>
      </c>
      <c r="K270" s="16" t="b">
        <v>0</v>
      </c>
      <c r="L270" s="16">
        <v>44</v>
      </c>
      <c r="M270" s="16" t="b">
        <v>1</v>
      </c>
      <c r="N270" s="16" t="s">
        <v>8269</v>
      </c>
      <c r="O270" s="16">
        <v>114</v>
      </c>
      <c r="P270" s="16">
        <v>64.91</v>
      </c>
      <c r="Q270" s="20" t="s">
        <v>8315</v>
      </c>
      <c r="R270" s="16" t="s">
        <v>8316</v>
      </c>
      <c r="S270" s="21">
        <v>42506.760405092587</v>
      </c>
      <c r="T270" s="21">
        <v>42536.760405092587</v>
      </c>
    </row>
    <row r="271" spans="1:20" ht="57" x14ac:dyDescent="0.45">
      <c r="A271" s="16">
        <v>3485</v>
      </c>
      <c r="B271" s="17" t="s">
        <v>3484</v>
      </c>
      <c r="C271" s="17" t="s">
        <v>7595</v>
      </c>
      <c r="D271" s="18">
        <v>1650</v>
      </c>
      <c r="E271" s="19">
        <v>1660</v>
      </c>
      <c r="F271" s="16" t="s">
        <v>8218</v>
      </c>
      <c r="G271" s="16" t="s">
        <v>8223</v>
      </c>
      <c r="H271" s="16" t="s">
        <v>8245</v>
      </c>
      <c r="I271" s="16">
        <v>1454431080</v>
      </c>
      <c r="J271" s="16">
        <v>1451839080</v>
      </c>
      <c r="K271" s="16" t="b">
        <v>0</v>
      </c>
      <c r="L271" s="16">
        <v>30</v>
      </c>
      <c r="M271" s="16" t="b">
        <v>1</v>
      </c>
      <c r="N271" s="16" t="s">
        <v>8269</v>
      </c>
      <c r="O271" s="16">
        <v>101</v>
      </c>
      <c r="P271" s="16">
        <v>55.33</v>
      </c>
      <c r="Q271" s="20" t="s">
        <v>8315</v>
      </c>
      <c r="R271" s="16" t="s">
        <v>8316</v>
      </c>
      <c r="S271" s="21">
        <v>42372.693055555559</v>
      </c>
      <c r="T271" s="21">
        <v>42402.693055555559</v>
      </c>
    </row>
    <row r="272" spans="1:20" ht="57" x14ac:dyDescent="0.45">
      <c r="A272" s="16">
        <v>3486</v>
      </c>
      <c r="B272" s="17" t="s">
        <v>3485</v>
      </c>
      <c r="C272" s="17" t="s">
        <v>7596</v>
      </c>
      <c r="D272" s="18">
        <v>3000</v>
      </c>
      <c r="E272" s="19">
        <v>4656</v>
      </c>
      <c r="F272" s="16" t="s">
        <v>8218</v>
      </c>
      <c r="G272" s="16" t="s">
        <v>8223</v>
      </c>
      <c r="H272" s="16" t="s">
        <v>8245</v>
      </c>
      <c r="I272" s="16">
        <v>1433314740</v>
      </c>
      <c r="J272" s="16">
        <v>1430600401</v>
      </c>
      <c r="K272" s="16" t="b">
        <v>0</v>
      </c>
      <c r="L272" s="16">
        <v>56</v>
      </c>
      <c r="M272" s="16" t="b">
        <v>1</v>
      </c>
      <c r="N272" s="16" t="s">
        <v>8269</v>
      </c>
      <c r="O272" s="16">
        <v>155</v>
      </c>
      <c r="P272" s="16">
        <v>83.14</v>
      </c>
      <c r="Q272" s="20" t="s">
        <v>8315</v>
      </c>
      <c r="R272" s="16" t="s">
        <v>8316</v>
      </c>
      <c r="S272" s="21">
        <v>42126.87501157407</v>
      </c>
      <c r="T272" s="21">
        <v>42158.290972222225</v>
      </c>
    </row>
    <row r="273" spans="1:20" ht="57" x14ac:dyDescent="0.45">
      <c r="A273" s="16">
        <v>3488</v>
      </c>
      <c r="B273" s="17" t="s">
        <v>3487</v>
      </c>
      <c r="C273" s="17" t="s">
        <v>7598</v>
      </c>
      <c r="D273" s="18">
        <v>3000</v>
      </c>
      <c r="E273" s="19">
        <v>3636</v>
      </c>
      <c r="F273" s="16" t="s">
        <v>8218</v>
      </c>
      <c r="G273" s="16" t="s">
        <v>8223</v>
      </c>
      <c r="H273" s="16" t="s">
        <v>8245</v>
      </c>
      <c r="I273" s="16">
        <v>1429286400</v>
      </c>
      <c r="J273" s="16">
        <v>1427221560</v>
      </c>
      <c r="K273" s="16" t="b">
        <v>0</v>
      </c>
      <c r="L273" s="16">
        <v>29</v>
      </c>
      <c r="M273" s="16" t="b">
        <v>1</v>
      </c>
      <c r="N273" s="16" t="s">
        <v>8269</v>
      </c>
      <c r="O273" s="16">
        <v>121</v>
      </c>
      <c r="P273" s="16">
        <v>125.38</v>
      </c>
      <c r="Q273" s="20" t="s">
        <v>8315</v>
      </c>
      <c r="R273" s="16" t="s">
        <v>8316</v>
      </c>
      <c r="S273" s="21">
        <v>42087.768055555556</v>
      </c>
      <c r="T273" s="21">
        <v>42111.666666666672</v>
      </c>
    </row>
    <row r="274" spans="1:20" ht="57" x14ac:dyDescent="0.45">
      <c r="A274" s="16">
        <v>3490</v>
      </c>
      <c r="B274" s="17" t="s">
        <v>3489</v>
      </c>
      <c r="C274" s="17" t="s">
        <v>7600</v>
      </c>
      <c r="D274" s="18">
        <v>1000</v>
      </c>
      <c r="E274" s="19">
        <v>1275</v>
      </c>
      <c r="F274" s="16" t="s">
        <v>8218</v>
      </c>
      <c r="G274" s="16" t="s">
        <v>8223</v>
      </c>
      <c r="H274" s="16" t="s">
        <v>8245</v>
      </c>
      <c r="I274" s="16">
        <v>1460574924</v>
      </c>
      <c r="J274" s="16">
        <v>1457982924</v>
      </c>
      <c r="K274" s="16" t="b">
        <v>0</v>
      </c>
      <c r="L274" s="16">
        <v>27</v>
      </c>
      <c r="M274" s="16" t="b">
        <v>1</v>
      </c>
      <c r="N274" s="16" t="s">
        <v>8269</v>
      </c>
      <c r="O274" s="16">
        <v>128</v>
      </c>
      <c r="P274" s="16">
        <v>47.22</v>
      </c>
      <c r="Q274" s="20" t="s">
        <v>8315</v>
      </c>
      <c r="R274" s="16" t="s">
        <v>8316</v>
      </c>
      <c r="S274" s="21">
        <v>42443.802361111113</v>
      </c>
      <c r="T274" s="21">
        <v>42473.802361111113</v>
      </c>
    </row>
    <row r="275" spans="1:20" ht="57" x14ac:dyDescent="0.45">
      <c r="A275" s="16">
        <v>3491</v>
      </c>
      <c r="B275" s="17" t="s">
        <v>3490</v>
      </c>
      <c r="C275" s="17" t="s">
        <v>7601</v>
      </c>
      <c r="D275" s="18">
        <v>500</v>
      </c>
      <c r="E275" s="19">
        <v>791</v>
      </c>
      <c r="F275" s="16" t="s">
        <v>8218</v>
      </c>
      <c r="G275" s="16" t="s">
        <v>8223</v>
      </c>
      <c r="H275" s="16" t="s">
        <v>8245</v>
      </c>
      <c r="I275" s="16">
        <v>1431928784</v>
      </c>
      <c r="J275" s="16">
        <v>1430114384</v>
      </c>
      <c r="K275" s="16" t="b">
        <v>0</v>
      </c>
      <c r="L275" s="16">
        <v>10</v>
      </c>
      <c r="M275" s="16" t="b">
        <v>1</v>
      </c>
      <c r="N275" s="16" t="s">
        <v>8269</v>
      </c>
      <c r="O275" s="16">
        <v>158</v>
      </c>
      <c r="P275" s="16">
        <v>79.099999999999994</v>
      </c>
      <c r="Q275" s="20" t="s">
        <v>8315</v>
      </c>
      <c r="R275" s="16" t="s">
        <v>8316</v>
      </c>
      <c r="S275" s="21">
        <v>42121.249814814815</v>
      </c>
      <c r="T275" s="21">
        <v>42142.249814814815</v>
      </c>
    </row>
    <row r="276" spans="1:20" ht="57" x14ac:dyDescent="0.45">
      <c r="A276" s="16">
        <v>3492</v>
      </c>
      <c r="B276" s="17" t="s">
        <v>3491</v>
      </c>
      <c r="C276" s="17" t="s">
        <v>7602</v>
      </c>
      <c r="D276" s="18">
        <v>3800</v>
      </c>
      <c r="E276" s="19">
        <v>4000.22</v>
      </c>
      <c r="F276" s="16" t="s">
        <v>8218</v>
      </c>
      <c r="G276" s="16" t="s">
        <v>8223</v>
      </c>
      <c r="H276" s="16" t="s">
        <v>8245</v>
      </c>
      <c r="I276" s="16">
        <v>1445818397</v>
      </c>
      <c r="J276" s="16">
        <v>1442794397</v>
      </c>
      <c r="K276" s="16" t="b">
        <v>0</v>
      </c>
      <c r="L276" s="16">
        <v>35</v>
      </c>
      <c r="M276" s="16" t="b">
        <v>1</v>
      </c>
      <c r="N276" s="16" t="s">
        <v>8269</v>
      </c>
      <c r="O276" s="16">
        <v>105</v>
      </c>
      <c r="P276" s="16">
        <v>114.29</v>
      </c>
      <c r="Q276" s="20" t="s">
        <v>8315</v>
      </c>
      <c r="R276" s="16" t="s">
        <v>8316</v>
      </c>
      <c r="S276" s="21">
        <v>42268.009224537032</v>
      </c>
      <c r="T276" s="21">
        <v>42303.009224537032</v>
      </c>
    </row>
    <row r="277" spans="1:20" ht="57" x14ac:dyDescent="0.45">
      <c r="A277" s="16">
        <v>3493</v>
      </c>
      <c r="B277" s="17" t="s">
        <v>3492</v>
      </c>
      <c r="C277" s="17" t="s">
        <v>7603</v>
      </c>
      <c r="D277" s="18">
        <v>1500</v>
      </c>
      <c r="E277" s="19">
        <v>1500</v>
      </c>
      <c r="F277" s="16" t="s">
        <v>8218</v>
      </c>
      <c r="G277" s="16" t="s">
        <v>8223</v>
      </c>
      <c r="H277" s="16" t="s">
        <v>8245</v>
      </c>
      <c r="I277" s="16">
        <v>1408252260</v>
      </c>
      <c r="J277" s="16">
        <v>1406580436</v>
      </c>
      <c r="K277" s="16" t="b">
        <v>0</v>
      </c>
      <c r="L277" s="16">
        <v>29</v>
      </c>
      <c r="M277" s="16" t="b">
        <v>1</v>
      </c>
      <c r="N277" s="16" t="s">
        <v>8269</v>
      </c>
      <c r="O277" s="16">
        <v>100</v>
      </c>
      <c r="P277" s="16">
        <v>51.72</v>
      </c>
      <c r="Q277" s="20" t="s">
        <v>8315</v>
      </c>
      <c r="R277" s="16" t="s">
        <v>8316</v>
      </c>
      <c r="S277" s="21">
        <v>41848.866157407407</v>
      </c>
      <c r="T277" s="21">
        <v>41868.21597222222</v>
      </c>
    </row>
    <row r="278" spans="1:20" ht="57" x14ac:dyDescent="0.45">
      <c r="A278" s="16">
        <v>3494</v>
      </c>
      <c r="B278" s="17" t="s">
        <v>3493</v>
      </c>
      <c r="C278" s="17" t="s">
        <v>7604</v>
      </c>
      <c r="D278" s="18">
        <v>400</v>
      </c>
      <c r="E278" s="19">
        <v>400</v>
      </c>
      <c r="F278" s="16" t="s">
        <v>8218</v>
      </c>
      <c r="G278" s="16" t="s">
        <v>8223</v>
      </c>
      <c r="H278" s="16" t="s">
        <v>8245</v>
      </c>
      <c r="I278" s="16">
        <v>1480140000</v>
      </c>
      <c r="J278" s="16">
        <v>1479186575</v>
      </c>
      <c r="K278" s="16" t="b">
        <v>0</v>
      </c>
      <c r="L278" s="16">
        <v>13</v>
      </c>
      <c r="M278" s="16" t="b">
        <v>1</v>
      </c>
      <c r="N278" s="16" t="s">
        <v>8269</v>
      </c>
      <c r="O278" s="16">
        <v>100</v>
      </c>
      <c r="P278" s="16">
        <v>30.77</v>
      </c>
      <c r="Q278" s="20" t="s">
        <v>8315</v>
      </c>
      <c r="R278" s="16" t="s">
        <v>8316</v>
      </c>
      <c r="S278" s="21">
        <v>42689.214988425927</v>
      </c>
      <c r="T278" s="21">
        <v>42700.25</v>
      </c>
    </row>
    <row r="279" spans="1:20" ht="71.25" x14ac:dyDescent="0.45">
      <c r="A279" s="16">
        <v>3496</v>
      </c>
      <c r="B279" s="17" t="s">
        <v>3495</v>
      </c>
      <c r="C279" s="17" t="s">
        <v>7606</v>
      </c>
      <c r="D279" s="18">
        <v>3000</v>
      </c>
      <c r="E279" s="19">
        <v>3732</v>
      </c>
      <c r="F279" s="16" t="s">
        <v>8218</v>
      </c>
      <c r="G279" s="16" t="s">
        <v>8223</v>
      </c>
      <c r="H279" s="16" t="s">
        <v>8245</v>
      </c>
      <c r="I279" s="16">
        <v>1473625166</v>
      </c>
      <c r="J279" s="16">
        <v>1470169166</v>
      </c>
      <c r="K279" s="16" t="b">
        <v>0</v>
      </c>
      <c r="L279" s="16">
        <v>78</v>
      </c>
      <c r="M279" s="16" t="b">
        <v>1</v>
      </c>
      <c r="N279" s="16" t="s">
        <v>8269</v>
      </c>
      <c r="O279" s="16">
        <v>124</v>
      </c>
      <c r="P279" s="16">
        <v>47.85</v>
      </c>
      <c r="Q279" s="20" t="s">
        <v>8315</v>
      </c>
      <c r="R279" s="16" t="s">
        <v>8316</v>
      </c>
      <c r="S279" s="21">
        <v>42584.846828703703</v>
      </c>
      <c r="T279" s="21">
        <v>42624.846828703703</v>
      </c>
    </row>
    <row r="280" spans="1:20" ht="57" x14ac:dyDescent="0.45">
      <c r="A280" s="16">
        <v>3497</v>
      </c>
      <c r="B280" s="17" t="s">
        <v>3496</v>
      </c>
      <c r="C280" s="17" t="s">
        <v>7607</v>
      </c>
      <c r="D280" s="18">
        <v>1551</v>
      </c>
      <c r="E280" s="19">
        <v>1686</v>
      </c>
      <c r="F280" s="16" t="s">
        <v>8218</v>
      </c>
      <c r="G280" s="16" t="s">
        <v>8223</v>
      </c>
      <c r="H280" s="16" t="s">
        <v>8245</v>
      </c>
      <c r="I280" s="16">
        <v>1464904800</v>
      </c>
      <c r="J280" s="16">
        <v>1463852904</v>
      </c>
      <c r="K280" s="16" t="b">
        <v>0</v>
      </c>
      <c r="L280" s="16">
        <v>49</v>
      </c>
      <c r="M280" s="16" t="b">
        <v>1</v>
      </c>
      <c r="N280" s="16" t="s">
        <v>8269</v>
      </c>
      <c r="O280" s="16">
        <v>109</v>
      </c>
      <c r="P280" s="16">
        <v>34.409999999999997</v>
      </c>
      <c r="Q280" s="20" t="s">
        <v>8315</v>
      </c>
      <c r="R280" s="16" t="s">
        <v>8316</v>
      </c>
      <c r="S280" s="21">
        <v>42511.741944444439</v>
      </c>
      <c r="T280" s="21">
        <v>42523.916666666672</v>
      </c>
    </row>
    <row r="281" spans="1:20" ht="57" x14ac:dyDescent="0.45">
      <c r="A281" s="16">
        <v>3499</v>
      </c>
      <c r="B281" s="17" t="s">
        <v>3498</v>
      </c>
      <c r="C281" s="17" t="s">
        <v>7609</v>
      </c>
      <c r="D281" s="18">
        <v>2000</v>
      </c>
      <c r="E281" s="19">
        <v>2110</v>
      </c>
      <c r="F281" s="16" t="s">
        <v>8218</v>
      </c>
      <c r="G281" s="16" t="s">
        <v>8223</v>
      </c>
      <c r="H281" s="16" t="s">
        <v>8245</v>
      </c>
      <c r="I281" s="16">
        <v>1435733940</v>
      </c>
      <c r="J281" s="16">
        <v>1431046325</v>
      </c>
      <c r="K281" s="16" t="b">
        <v>0</v>
      </c>
      <c r="L281" s="16">
        <v>35</v>
      </c>
      <c r="M281" s="16" t="b">
        <v>1</v>
      </c>
      <c r="N281" s="16" t="s">
        <v>8269</v>
      </c>
      <c r="O281" s="16">
        <v>106</v>
      </c>
      <c r="P281" s="16">
        <v>60.29</v>
      </c>
      <c r="Q281" s="20" t="s">
        <v>8315</v>
      </c>
      <c r="R281" s="16" t="s">
        <v>8316</v>
      </c>
      <c r="S281" s="21">
        <v>42132.036168981482</v>
      </c>
      <c r="T281" s="21">
        <v>42186.290972222225</v>
      </c>
    </row>
    <row r="282" spans="1:20" ht="71.25" x14ac:dyDescent="0.45">
      <c r="A282" s="16">
        <v>3500</v>
      </c>
      <c r="B282" s="17" t="s">
        <v>3499</v>
      </c>
      <c r="C282" s="17" t="s">
        <v>7610</v>
      </c>
      <c r="D282" s="18">
        <v>1000</v>
      </c>
      <c r="E282" s="19">
        <v>1063</v>
      </c>
      <c r="F282" s="16" t="s">
        <v>8218</v>
      </c>
      <c r="G282" s="16" t="s">
        <v>8223</v>
      </c>
      <c r="H282" s="16" t="s">
        <v>8245</v>
      </c>
      <c r="I282" s="16">
        <v>1457326740</v>
      </c>
      <c r="J282" s="16">
        <v>1455919438</v>
      </c>
      <c r="K282" s="16" t="b">
        <v>0</v>
      </c>
      <c r="L282" s="16">
        <v>42</v>
      </c>
      <c r="M282" s="16" t="b">
        <v>1</v>
      </c>
      <c r="N282" s="16" t="s">
        <v>8269</v>
      </c>
      <c r="O282" s="16">
        <v>106</v>
      </c>
      <c r="P282" s="16">
        <v>25.31</v>
      </c>
      <c r="Q282" s="20" t="s">
        <v>8315</v>
      </c>
      <c r="R282" s="16" t="s">
        <v>8316</v>
      </c>
      <c r="S282" s="21">
        <v>42419.91942129629</v>
      </c>
      <c r="T282" s="21">
        <v>42436.207638888889</v>
      </c>
    </row>
    <row r="283" spans="1:20" ht="57" x14ac:dyDescent="0.45">
      <c r="A283" s="16">
        <v>3502</v>
      </c>
      <c r="B283" s="17" t="s">
        <v>3501</v>
      </c>
      <c r="C283" s="17" t="s">
        <v>7612</v>
      </c>
      <c r="D283" s="18">
        <v>4000</v>
      </c>
      <c r="E283" s="19">
        <v>4216</v>
      </c>
      <c r="F283" s="16" t="s">
        <v>8218</v>
      </c>
      <c r="G283" s="16" t="s">
        <v>8223</v>
      </c>
      <c r="H283" s="16" t="s">
        <v>8245</v>
      </c>
      <c r="I283" s="16">
        <v>1458100740</v>
      </c>
      <c r="J283" s="16">
        <v>1456862924</v>
      </c>
      <c r="K283" s="16" t="b">
        <v>0</v>
      </c>
      <c r="L283" s="16">
        <v>31</v>
      </c>
      <c r="M283" s="16" t="b">
        <v>1</v>
      </c>
      <c r="N283" s="16" t="s">
        <v>8269</v>
      </c>
      <c r="O283" s="16">
        <v>105</v>
      </c>
      <c r="P283" s="16">
        <v>136</v>
      </c>
      <c r="Q283" s="20" t="s">
        <v>8315</v>
      </c>
      <c r="R283" s="16" t="s">
        <v>8316</v>
      </c>
      <c r="S283" s="21">
        <v>42430.839398148149</v>
      </c>
      <c r="T283" s="21">
        <v>42445.165972222225</v>
      </c>
    </row>
    <row r="284" spans="1:20" ht="57" x14ac:dyDescent="0.45">
      <c r="A284" s="16">
        <v>3504</v>
      </c>
      <c r="B284" s="17" t="s">
        <v>3503</v>
      </c>
      <c r="C284" s="17" t="s">
        <v>7614</v>
      </c>
      <c r="D284" s="18">
        <v>1000</v>
      </c>
      <c r="E284" s="19">
        <v>1000</v>
      </c>
      <c r="F284" s="16" t="s">
        <v>8218</v>
      </c>
      <c r="G284" s="16" t="s">
        <v>8223</v>
      </c>
      <c r="H284" s="16" t="s">
        <v>8245</v>
      </c>
      <c r="I284" s="16">
        <v>1447959491</v>
      </c>
      <c r="J284" s="16">
        <v>1445363891</v>
      </c>
      <c r="K284" s="16" t="b">
        <v>0</v>
      </c>
      <c r="L284" s="16">
        <v>8</v>
      </c>
      <c r="M284" s="16" t="b">
        <v>1</v>
      </c>
      <c r="N284" s="16" t="s">
        <v>8269</v>
      </c>
      <c r="O284" s="16">
        <v>100</v>
      </c>
      <c r="P284" s="16">
        <v>125</v>
      </c>
      <c r="Q284" s="20" t="s">
        <v>8315</v>
      </c>
      <c r="R284" s="16" t="s">
        <v>8316</v>
      </c>
      <c r="S284" s="21">
        <v>42297.748738425929</v>
      </c>
      <c r="T284" s="21">
        <v>42327.790405092594</v>
      </c>
    </row>
    <row r="285" spans="1:20" ht="99.75" x14ac:dyDescent="0.45">
      <c r="A285" s="16">
        <v>3505</v>
      </c>
      <c r="B285" s="17" t="s">
        <v>3504</v>
      </c>
      <c r="C285" s="17" t="s">
        <v>7615</v>
      </c>
      <c r="D285" s="18">
        <v>2500</v>
      </c>
      <c r="E285" s="19">
        <v>2594</v>
      </c>
      <c r="F285" s="16" t="s">
        <v>8218</v>
      </c>
      <c r="G285" s="16" t="s">
        <v>8223</v>
      </c>
      <c r="H285" s="16" t="s">
        <v>8245</v>
      </c>
      <c r="I285" s="16">
        <v>1399953600</v>
      </c>
      <c r="J285" s="16">
        <v>1398983245</v>
      </c>
      <c r="K285" s="16" t="b">
        <v>0</v>
      </c>
      <c r="L285" s="16">
        <v>39</v>
      </c>
      <c r="M285" s="16" t="b">
        <v>1</v>
      </c>
      <c r="N285" s="16" t="s">
        <v>8269</v>
      </c>
      <c r="O285" s="16">
        <v>104</v>
      </c>
      <c r="P285" s="16">
        <v>66.510000000000005</v>
      </c>
      <c r="Q285" s="20" t="s">
        <v>8315</v>
      </c>
      <c r="R285" s="16" t="s">
        <v>8316</v>
      </c>
      <c r="S285" s="21">
        <v>41760.935706018521</v>
      </c>
      <c r="T285" s="21">
        <v>41772.166666666664</v>
      </c>
    </row>
    <row r="286" spans="1:20" ht="57" x14ac:dyDescent="0.45">
      <c r="A286" s="16">
        <v>3506</v>
      </c>
      <c r="B286" s="17" t="s">
        <v>3505</v>
      </c>
      <c r="C286" s="17" t="s">
        <v>7616</v>
      </c>
      <c r="D286" s="18">
        <v>3000</v>
      </c>
      <c r="E286" s="19">
        <v>3045</v>
      </c>
      <c r="F286" s="16" t="s">
        <v>8218</v>
      </c>
      <c r="G286" s="16" t="s">
        <v>8223</v>
      </c>
      <c r="H286" s="16" t="s">
        <v>8245</v>
      </c>
      <c r="I286" s="16">
        <v>1408815440</v>
      </c>
      <c r="J286" s="16">
        <v>1404927440</v>
      </c>
      <c r="K286" s="16" t="b">
        <v>0</v>
      </c>
      <c r="L286" s="16">
        <v>29</v>
      </c>
      <c r="M286" s="16" t="b">
        <v>1</v>
      </c>
      <c r="N286" s="16" t="s">
        <v>8269</v>
      </c>
      <c r="O286" s="16">
        <v>102</v>
      </c>
      <c r="P286" s="16">
        <v>105</v>
      </c>
      <c r="Q286" s="20" t="s">
        <v>8315</v>
      </c>
      <c r="R286" s="16" t="s">
        <v>8316</v>
      </c>
      <c r="S286" s="21">
        <v>41829.734259259261</v>
      </c>
      <c r="T286" s="21">
        <v>41874.734259259261</v>
      </c>
    </row>
    <row r="287" spans="1:20" ht="42.75" x14ac:dyDescent="0.45">
      <c r="A287" s="16">
        <v>3507</v>
      </c>
      <c r="B287" s="17" t="s">
        <v>3506</v>
      </c>
      <c r="C287" s="17" t="s">
        <v>7617</v>
      </c>
      <c r="D287" s="18">
        <v>10000</v>
      </c>
      <c r="E287" s="19">
        <v>10440</v>
      </c>
      <c r="F287" s="16" t="s">
        <v>8218</v>
      </c>
      <c r="G287" s="16" t="s">
        <v>8223</v>
      </c>
      <c r="H287" s="16" t="s">
        <v>8245</v>
      </c>
      <c r="I287" s="16">
        <v>1464732537</v>
      </c>
      <c r="J287" s="16">
        <v>1462140537</v>
      </c>
      <c r="K287" s="16" t="b">
        <v>0</v>
      </c>
      <c r="L287" s="16">
        <v>72</v>
      </c>
      <c r="M287" s="16" t="b">
        <v>1</v>
      </c>
      <c r="N287" s="16" t="s">
        <v>8269</v>
      </c>
      <c r="O287" s="16">
        <v>104</v>
      </c>
      <c r="P287" s="16">
        <v>145</v>
      </c>
      <c r="Q287" s="20" t="s">
        <v>8315</v>
      </c>
      <c r="R287" s="16" t="s">
        <v>8316</v>
      </c>
      <c r="S287" s="21">
        <v>42491.92288194444</v>
      </c>
      <c r="T287" s="21">
        <v>42521.92288194444</v>
      </c>
    </row>
    <row r="288" spans="1:20" ht="57" x14ac:dyDescent="0.45">
      <c r="A288" s="16">
        <v>3509</v>
      </c>
      <c r="B288" s="17" t="s">
        <v>3508</v>
      </c>
      <c r="C288" s="17" t="s">
        <v>7619</v>
      </c>
      <c r="D288" s="18">
        <v>3000</v>
      </c>
      <c r="E288" s="19">
        <v>3190</v>
      </c>
      <c r="F288" s="16" t="s">
        <v>8218</v>
      </c>
      <c r="G288" s="16" t="s">
        <v>8223</v>
      </c>
      <c r="H288" s="16" t="s">
        <v>8245</v>
      </c>
      <c r="I288" s="16">
        <v>1416545700</v>
      </c>
      <c r="J288" s="16">
        <v>1415392666</v>
      </c>
      <c r="K288" s="16" t="b">
        <v>0</v>
      </c>
      <c r="L288" s="16">
        <v>33</v>
      </c>
      <c r="M288" s="16" t="b">
        <v>1</v>
      </c>
      <c r="N288" s="16" t="s">
        <v>8269</v>
      </c>
      <c r="O288" s="16">
        <v>106</v>
      </c>
      <c r="P288" s="16">
        <v>96.67</v>
      </c>
      <c r="Q288" s="20" t="s">
        <v>8315</v>
      </c>
      <c r="R288" s="16" t="s">
        <v>8316</v>
      </c>
      <c r="S288" s="21">
        <v>41950.859560185185</v>
      </c>
      <c r="T288" s="21">
        <v>41964.204861111109</v>
      </c>
    </row>
    <row r="289" spans="1:20" ht="57" x14ac:dyDescent="0.45">
      <c r="A289" s="16">
        <v>3510</v>
      </c>
      <c r="B289" s="17" t="s">
        <v>3509</v>
      </c>
      <c r="C289" s="17" t="s">
        <v>7620</v>
      </c>
      <c r="D289" s="18">
        <v>900</v>
      </c>
      <c r="E289" s="19">
        <v>905</v>
      </c>
      <c r="F289" s="16" t="s">
        <v>8218</v>
      </c>
      <c r="G289" s="16" t="s">
        <v>8223</v>
      </c>
      <c r="H289" s="16" t="s">
        <v>8245</v>
      </c>
      <c r="I289" s="16">
        <v>1404312846</v>
      </c>
      <c r="J289" s="16">
        <v>1402584846</v>
      </c>
      <c r="K289" s="16" t="b">
        <v>0</v>
      </c>
      <c r="L289" s="16">
        <v>15</v>
      </c>
      <c r="M289" s="16" t="b">
        <v>1</v>
      </c>
      <c r="N289" s="16" t="s">
        <v>8269</v>
      </c>
      <c r="O289" s="16">
        <v>101</v>
      </c>
      <c r="P289" s="16">
        <v>60.33</v>
      </c>
      <c r="Q289" s="20" t="s">
        <v>8315</v>
      </c>
      <c r="R289" s="16" t="s">
        <v>8316</v>
      </c>
      <c r="S289" s="21">
        <v>41802.62090277778</v>
      </c>
      <c r="T289" s="21">
        <v>41822.62090277778</v>
      </c>
    </row>
    <row r="290" spans="1:20" ht="71.25" x14ac:dyDescent="0.45">
      <c r="A290" s="16">
        <v>3513</v>
      </c>
      <c r="B290" s="17" t="s">
        <v>3512</v>
      </c>
      <c r="C290" s="17" t="s">
        <v>7623</v>
      </c>
      <c r="D290" s="18">
        <v>2800</v>
      </c>
      <c r="E290" s="19">
        <v>3315</v>
      </c>
      <c r="F290" s="16" t="s">
        <v>8218</v>
      </c>
      <c r="G290" s="16" t="s">
        <v>8223</v>
      </c>
      <c r="H290" s="16" t="s">
        <v>8245</v>
      </c>
      <c r="I290" s="16">
        <v>1401857940</v>
      </c>
      <c r="J290" s="16">
        <v>1400725112</v>
      </c>
      <c r="K290" s="16" t="b">
        <v>0</v>
      </c>
      <c r="L290" s="16">
        <v>44</v>
      </c>
      <c r="M290" s="16" t="b">
        <v>1</v>
      </c>
      <c r="N290" s="16" t="s">
        <v>8269</v>
      </c>
      <c r="O290" s="16">
        <v>118</v>
      </c>
      <c r="P290" s="16">
        <v>75.34</v>
      </c>
      <c r="Q290" s="20" t="s">
        <v>8315</v>
      </c>
      <c r="R290" s="16" t="s">
        <v>8316</v>
      </c>
      <c r="S290" s="21">
        <v>41781.096203703702</v>
      </c>
      <c r="T290" s="21">
        <v>41794.207638888889</v>
      </c>
    </row>
    <row r="291" spans="1:20" ht="57" x14ac:dyDescent="0.45">
      <c r="A291" s="16">
        <v>3514</v>
      </c>
      <c r="B291" s="17" t="s">
        <v>3513</v>
      </c>
      <c r="C291" s="17" t="s">
        <v>7624</v>
      </c>
      <c r="D291" s="18">
        <v>500</v>
      </c>
      <c r="E291" s="19">
        <v>550</v>
      </c>
      <c r="F291" s="16" t="s">
        <v>8218</v>
      </c>
      <c r="G291" s="16" t="s">
        <v>8223</v>
      </c>
      <c r="H291" s="16" t="s">
        <v>8245</v>
      </c>
      <c r="I291" s="16">
        <v>1422853140</v>
      </c>
      <c r="J291" s="16">
        <v>1421439552</v>
      </c>
      <c r="K291" s="16" t="b">
        <v>0</v>
      </c>
      <c r="L291" s="16">
        <v>10</v>
      </c>
      <c r="M291" s="16" t="b">
        <v>1</v>
      </c>
      <c r="N291" s="16" t="s">
        <v>8269</v>
      </c>
      <c r="O291" s="16">
        <v>110</v>
      </c>
      <c r="P291" s="16">
        <v>55</v>
      </c>
      <c r="Q291" s="20" t="s">
        <v>8315</v>
      </c>
      <c r="R291" s="16" t="s">
        <v>8316</v>
      </c>
      <c r="S291" s="21">
        <v>42020.846666666665</v>
      </c>
      <c r="T291" s="21">
        <v>42037.207638888889</v>
      </c>
    </row>
    <row r="292" spans="1:20" ht="57" x14ac:dyDescent="0.45">
      <c r="A292" s="16">
        <v>3515</v>
      </c>
      <c r="B292" s="17" t="s">
        <v>3514</v>
      </c>
      <c r="C292" s="17" t="s">
        <v>7625</v>
      </c>
      <c r="D292" s="18">
        <v>3000</v>
      </c>
      <c r="E292" s="19">
        <v>3080</v>
      </c>
      <c r="F292" s="16" t="s">
        <v>8218</v>
      </c>
      <c r="G292" s="16" t="s">
        <v>8223</v>
      </c>
      <c r="H292" s="16" t="s">
        <v>8245</v>
      </c>
      <c r="I292" s="16">
        <v>1433097171</v>
      </c>
      <c r="J292" s="16">
        <v>1430505171</v>
      </c>
      <c r="K292" s="16" t="b">
        <v>0</v>
      </c>
      <c r="L292" s="16">
        <v>46</v>
      </c>
      <c r="M292" s="16" t="b">
        <v>1</v>
      </c>
      <c r="N292" s="16" t="s">
        <v>8269</v>
      </c>
      <c r="O292" s="16">
        <v>103</v>
      </c>
      <c r="P292" s="16">
        <v>66.959999999999994</v>
      </c>
      <c r="Q292" s="20" t="s">
        <v>8315</v>
      </c>
      <c r="R292" s="16" t="s">
        <v>8316</v>
      </c>
      <c r="S292" s="21">
        <v>42125.772812499999</v>
      </c>
      <c r="T292" s="21">
        <v>42155.772812499999</v>
      </c>
    </row>
    <row r="293" spans="1:20" ht="57" x14ac:dyDescent="0.45">
      <c r="A293" s="16">
        <v>3516</v>
      </c>
      <c r="B293" s="17" t="s">
        <v>3515</v>
      </c>
      <c r="C293" s="17" t="s">
        <v>7626</v>
      </c>
      <c r="D293" s="18">
        <v>2500</v>
      </c>
      <c r="E293" s="19">
        <v>2500</v>
      </c>
      <c r="F293" s="16" t="s">
        <v>8218</v>
      </c>
      <c r="G293" s="16" t="s">
        <v>8223</v>
      </c>
      <c r="H293" s="16" t="s">
        <v>8245</v>
      </c>
      <c r="I293" s="16">
        <v>1410145200</v>
      </c>
      <c r="J293" s="16">
        <v>1407197670</v>
      </c>
      <c r="K293" s="16" t="b">
        <v>0</v>
      </c>
      <c r="L293" s="16">
        <v>11</v>
      </c>
      <c r="M293" s="16" t="b">
        <v>1</v>
      </c>
      <c r="N293" s="16" t="s">
        <v>8269</v>
      </c>
      <c r="O293" s="16">
        <v>100</v>
      </c>
      <c r="P293" s="16">
        <v>227.27</v>
      </c>
      <c r="Q293" s="20" t="s">
        <v>8315</v>
      </c>
      <c r="R293" s="16" t="s">
        <v>8316</v>
      </c>
      <c r="S293" s="21">
        <v>41856.010069444441</v>
      </c>
      <c r="T293" s="21">
        <v>41890.125</v>
      </c>
    </row>
    <row r="294" spans="1:20" ht="57" x14ac:dyDescent="0.45">
      <c r="A294" s="16">
        <v>3518</v>
      </c>
      <c r="B294" s="17" t="s">
        <v>3517</v>
      </c>
      <c r="C294" s="17" t="s">
        <v>7628</v>
      </c>
      <c r="D294" s="18">
        <v>1500</v>
      </c>
      <c r="E294" s="19">
        <v>1650.69</v>
      </c>
      <c r="F294" s="16" t="s">
        <v>8218</v>
      </c>
      <c r="G294" s="16" t="s">
        <v>8223</v>
      </c>
      <c r="H294" s="16" t="s">
        <v>8245</v>
      </c>
      <c r="I294" s="16">
        <v>1412259660</v>
      </c>
      <c r="J294" s="16">
        <v>1410461299</v>
      </c>
      <c r="K294" s="16" t="b">
        <v>0</v>
      </c>
      <c r="L294" s="16">
        <v>33</v>
      </c>
      <c r="M294" s="16" t="b">
        <v>1</v>
      </c>
      <c r="N294" s="16" t="s">
        <v>8269</v>
      </c>
      <c r="O294" s="16">
        <v>110</v>
      </c>
      <c r="P294" s="16">
        <v>50.02</v>
      </c>
      <c r="Q294" s="20" t="s">
        <v>8315</v>
      </c>
      <c r="R294" s="16" t="s">
        <v>8316</v>
      </c>
      <c r="S294" s="21">
        <v>41893.783553240741</v>
      </c>
      <c r="T294" s="21">
        <v>41914.597916666666</v>
      </c>
    </row>
    <row r="295" spans="1:20" ht="57" x14ac:dyDescent="0.45">
      <c r="A295" s="16">
        <v>3521</v>
      </c>
      <c r="B295" s="17" t="s">
        <v>3520</v>
      </c>
      <c r="C295" s="17" t="s">
        <v>7631</v>
      </c>
      <c r="D295" s="18">
        <v>350</v>
      </c>
      <c r="E295" s="19">
        <v>593</v>
      </c>
      <c r="F295" s="16" t="s">
        <v>8218</v>
      </c>
      <c r="G295" s="16" t="s">
        <v>8223</v>
      </c>
      <c r="H295" s="16" t="s">
        <v>8245</v>
      </c>
      <c r="I295" s="16">
        <v>1411980020</v>
      </c>
      <c r="J295" s="16">
        <v>1409388020</v>
      </c>
      <c r="K295" s="16" t="b">
        <v>0</v>
      </c>
      <c r="L295" s="16">
        <v>13</v>
      </c>
      <c r="M295" s="16" t="b">
        <v>1</v>
      </c>
      <c r="N295" s="16" t="s">
        <v>8269</v>
      </c>
      <c r="O295" s="16">
        <v>169</v>
      </c>
      <c r="P295" s="16">
        <v>45.62</v>
      </c>
      <c r="Q295" s="20" t="s">
        <v>8315</v>
      </c>
      <c r="R295" s="16" t="s">
        <v>8316</v>
      </c>
      <c r="S295" s="21">
        <v>41881.361342592594</v>
      </c>
      <c r="T295" s="21">
        <v>41911.361342592594</v>
      </c>
    </row>
    <row r="296" spans="1:20" ht="57" x14ac:dyDescent="0.45">
      <c r="A296" s="16">
        <v>3524</v>
      </c>
      <c r="B296" s="17" t="s">
        <v>3523</v>
      </c>
      <c r="C296" s="17" t="s">
        <v>7634</v>
      </c>
      <c r="D296" s="18">
        <v>10000</v>
      </c>
      <c r="E296" s="19">
        <v>10156</v>
      </c>
      <c r="F296" s="16" t="s">
        <v>8218</v>
      </c>
      <c r="G296" s="16" t="s">
        <v>8223</v>
      </c>
      <c r="H296" s="16" t="s">
        <v>8245</v>
      </c>
      <c r="I296" s="16">
        <v>1410580800</v>
      </c>
      <c r="J296" s="16">
        <v>1409336373</v>
      </c>
      <c r="K296" s="16" t="b">
        <v>0</v>
      </c>
      <c r="L296" s="16">
        <v>74</v>
      </c>
      <c r="M296" s="16" t="b">
        <v>1</v>
      </c>
      <c r="N296" s="16" t="s">
        <v>8269</v>
      </c>
      <c r="O296" s="16">
        <v>102</v>
      </c>
      <c r="P296" s="16">
        <v>137.24</v>
      </c>
      <c r="Q296" s="20" t="s">
        <v>8315</v>
      </c>
      <c r="R296" s="16" t="s">
        <v>8316</v>
      </c>
      <c r="S296" s="21">
        <v>41880.76357638889</v>
      </c>
      <c r="T296" s="21">
        <v>41895.166666666664</v>
      </c>
    </row>
    <row r="297" spans="1:20" ht="57" x14ac:dyDescent="0.45">
      <c r="A297" s="16">
        <v>3525</v>
      </c>
      <c r="B297" s="17" t="s">
        <v>3524</v>
      </c>
      <c r="C297" s="17" t="s">
        <v>7635</v>
      </c>
      <c r="D297" s="18">
        <v>500</v>
      </c>
      <c r="E297" s="19">
        <v>530</v>
      </c>
      <c r="F297" s="16" t="s">
        <v>8218</v>
      </c>
      <c r="G297" s="16" t="s">
        <v>8223</v>
      </c>
      <c r="H297" s="16" t="s">
        <v>8245</v>
      </c>
      <c r="I297" s="16">
        <v>1439136000</v>
      </c>
      <c r="J297" s="16">
        <v>1438188106</v>
      </c>
      <c r="K297" s="16" t="b">
        <v>0</v>
      </c>
      <c r="L297" s="16">
        <v>7</v>
      </c>
      <c r="M297" s="16" t="b">
        <v>1</v>
      </c>
      <c r="N297" s="16" t="s">
        <v>8269</v>
      </c>
      <c r="O297" s="16">
        <v>106</v>
      </c>
      <c r="P297" s="16">
        <v>75.709999999999994</v>
      </c>
      <c r="Q297" s="20" t="s">
        <v>8315</v>
      </c>
      <c r="R297" s="16" t="s">
        <v>8316</v>
      </c>
      <c r="S297" s="21">
        <v>42214.6956712963</v>
      </c>
      <c r="T297" s="21">
        <v>42225.666666666672</v>
      </c>
    </row>
    <row r="298" spans="1:20" ht="57" x14ac:dyDescent="0.45">
      <c r="A298" s="16">
        <v>3526</v>
      </c>
      <c r="B298" s="17" t="s">
        <v>3525</v>
      </c>
      <c r="C298" s="17" t="s">
        <v>7636</v>
      </c>
      <c r="D298" s="18">
        <v>3300</v>
      </c>
      <c r="E298" s="19">
        <v>3366</v>
      </c>
      <c r="F298" s="16" t="s">
        <v>8218</v>
      </c>
      <c r="G298" s="16" t="s">
        <v>8223</v>
      </c>
      <c r="H298" s="16" t="s">
        <v>8245</v>
      </c>
      <c r="I298" s="16">
        <v>1461823140</v>
      </c>
      <c r="J298" s="16">
        <v>1459411371</v>
      </c>
      <c r="K298" s="16" t="b">
        <v>0</v>
      </c>
      <c r="L298" s="16">
        <v>34</v>
      </c>
      <c r="M298" s="16" t="b">
        <v>1</v>
      </c>
      <c r="N298" s="16" t="s">
        <v>8269</v>
      </c>
      <c r="O298" s="16">
        <v>102</v>
      </c>
      <c r="P298" s="16">
        <v>99</v>
      </c>
      <c r="Q298" s="20" t="s">
        <v>8315</v>
      </c>
      <c r="R298" s="16" t="s">
        <v>8316</v>
      </c>
      <c r="S298" s="21">
        <v>42460.335312499999</v>
      </c>
      <c r="T298" s="21">
        <v>42488.249305555553</v>
      </c>
    </row>
    <row r="299" spans="1:20" ht="57" x14ac:dyDescent="0.45">
      <c r="A299" s="16">
        <v>3527</v>
      </c>
      <c r="B299" s="17" t="s">
        <v>3526</v>
      </c>
      <c r="C299" s="17" t="s">
        <v>7637</v>
      </c>
      <c r="D299" s="18">
        <v>6000</v>
      </c>
      <c r="E299" s="19">
        <v>7015</v>
      </c>
      <c r="F299" s="16" t="s">
        <v>8218</v>
      </c>
      <c r="G299" s="16" t="s">
        <v>8223</v>
      </c>
      <c r="H299" s="16" t="s">
        <v>8245</v>
      </c>
      <c r="I299" s="16">
        <v>1436587140</v>
      </c>
      <c r="J299" s="16">
        <v>1434069205</v>
      </c>
      <c r="K299" s="16" t="b">
        <v>0</v>
      </c>
      <c r="L299" s="16">
        <v>86</v>
      </c>
      <c r="M299" s="16" t="b">
        <v>1</v>
      </c>
      <c r="N299" s="16" t="s">
        <v>8269</v>
      </c>
      <c r="O299" s="16">
        <v>117</v>
      </c>
      <c r="P299" s="16">
        <v>81.569999999999993</v>
      </c>
      <c r="Q299" s="20" t="s">
        <v>8315</v>
      </c>
      <c r="R299" s="16" t="s">
        <v>8316</v>
      </c>
      <c r="S299" s="21">
        <v>42167.023206018523</v>
      </c>
      <c r="T299" s="21">
        <v>42196.165972222225</v>
      </c>
    </row>
    <row r="300" spans="1:20" ht="57" x14ac:dyDescent="0.45">
      <c r="A300" s="16">
        <v>3529</v>
      </c>
      <c r="B300" s="17" t="s">
        <v>3528</v>
      </c>
      <c r="C300" s="17" t="s">
        <v>7639</v>
      </c>
      <c r="D300" s="18">
        <v>500</v>
      </c>
      <c r="E300" s="19">
        <v>660</v>
      </c>
      <c r="F300" s="16" t="s">
        <v>8218</v>
      </c>
      <c r="G300" s="16" t="s">
        <v>8223</v>
      </c>
      <c r="H300" s="16" t="s">
        <v>8245</v>
      </c>
      <c r="I300" s="16">
        <v>1436749200</v>
      </c>
      <c r="J300" s="16">
        <v>1434997018</v>
      </c>
      <c r="K300" s="16" t="b">
        <v>0</v>
      </c>
      <c r="L300" s="16">
        <v>18</v>
      </c>
      <c r="M300" s="16" t="b">
        <v>1</v>
      </c>
      <c r="N300" s="16" t="s">
        <v>8269</v>
      </c>
      <c r="O300" s="16">
        <v>132</v>
      </c>
      <c r="P300" s="16">
        <v>36.67</v>
      </c>
      <c r="Q300" s="20" t="s">
        <v>8315</v>
      </c>
      <c r="R300" s="16" t="s">
        <v>8316</v>
      </c>
      <c r="S300" s="21">
        <v>42177.761782407411</v>
      </c>
      <c r="T300" s="21">
        <v>42198.041666666672</v>
      </c>
    </row>
    <row r="301" spans="1:20" ht="28.5" x14ac:dyDescent="0.45">
      <c r="A301" s="16">
        <v>3531</v>
      </c>
      <c r="B301" s="17" t="s">
        <v>3530</v>
      </c>
      <c r="C301" s="17" t="s">
        <v>7641</v>
      </c>
      <c r="D301" s="18">
        <v>1000</v>
      </c>
      <c r="E301" s="19">
        <v>1280</v>
      </c>
      <c r="F301" s="16" t="s">
        <v>8218</v>
      </c>
      <c r="G301" s="16" t="s">
        <v>8223</v>
      </c>
      <c r="H301" s="16" t="s">
        <v>8245</v>
      </c>
      <c r="I301" s="16">
        <v>1467301334</v>
      </c>
      <c r="J301" s="16">
        <v>1464709334</v>
      </c>
      <c r="K301" s="16" t="b">
        <v>0</v>
      </c>
      <c r="L301" s="16">
        <v>26</v>
      </c>
      <c r="M301" s="16" t="b">
        <v>1</v>
      </c>
      <c r="N301" s="16" t="s">
        <v>8269</v>
      </c>
      <c r="O301" s="16">
        <v>128</v>
      </c>
      <c r="P301" s="16">
        <v>49.23</v>
      </c>
      <c r="Q301" s="20" t="s">
        <v>8315</v>
      </c>
      <c r="R301" s="16" t="s">
        <v>8316</v>
      </c>
      <c r="S301" s="21">
        <v>42521.654328703706</v>
      </c>
      <c r="T301" s="21">
        <v>42551.654328703706</v>
      </c>
    </row>
    <row r="302" spans="1:20" ht="57" x14ac:dyDescent="0.45">
      <c r="A302" s="16">
        <v>3532</v>
      </c>
      <c r="B302" s="17" t="s">
        <v>3531</v>
      </c>
      <c r="C302" s="17" t="s">
        <v>7642</v>
      </c>
      <c r="D302" s="18">
        <v>960</v>
      </c>
      <c r="E302" s="19">
        <v>1142</v>
      </c>
      <c r="F302" s="16" t="s">
        <v>8218</v>
      </c>
      <c r="G302" s="16" t="s">
        <v>8223</v>
      </c>
      <c r="H302" s="16" t="s">
        <v>8245</v>
      </c>
      <c r="I302" s="16">
        <v>1411012740</v>
      </c>
      <c r="J302" s="16">
        <v>1409667827</v>
      </c>
      <c r="K302" s="16" t="b">
        <v>0</v>
      </c>
      <c r="L302" s="16">
        <v>27</v>
      </c>
      <c r="M302" s="16" t="b">
        <v>1</v>
      </c>
      <c r="N302" s="16" t="s">
        <v>8269</v>
      </c>
      <c r="O302" s="16">
        <v>119</v>
      </c>
      <c r="P302" s="16">
        <v>42.3</v>
      </c>
      <c r="Q302" s="20" t="s">
        <v>8315</v>
      </c>
      <c r="R302" s="16" t="s">
        <v>8316</v>
      </c>
      <c r="S302" s="21">
        <v>41884.599849537037</v>
      </c>
      <c r="T302" s="21">
        <v>41900.165972222225</v>
      </c>
    </row>
    <row r="303" spans="1:20" ht="71.25" x14ac:dyDescent="0.45">
      <c r="A303" s="16">
        <v>3533</v>
      </c>
      <c r="B303" s="17" t="s">
        <v>3532</v>
      </c>
      <c r="C303" s="17" t="s">
        <v>7643</v>
      </c>
      <c r="D303" s="18">
        <v>500</v>
      </c>
      <c r="E303" s="19">
        <v>631</v>
      </c>
      <c r="F303" s="16" t="s">
        <v>8218</v>
      </c>
      <c r="G303" s="16" t="s">
        <v>8223</v>
      </c>
      <c r="H303" s="16" t="s">
        <v>8245</v>
      </c>
      <c r="I303" s="16">
        <v>1447269367</v>
      </c>
      <c r="J303" s="16">
        <v>1444673767</v>
      </c>
      <c r="K303" s="16" t="b">
        <v>0</v>
      </c>
      <c r="L303" s="16">
        <v>8</v>
      </c>
      <c r="M303" s="16" t="b">
        <v>1</v>
      </c>
      <c r="N303" s="16" t="s">
        <v>8269</v>
      </c>
      <c r="O303" s="16">
        <v>126</v>
      </c>
      <c r="P303" s="16">
        <v>78.88</v>
      </c>
      <c r="Q303" s="20" t="s">
        <v>8315</v>
      </c>
      <c r="R303" s="16" t="s">
        <v>8316</v>
      </c>
      <c r="S303" s="21">
        <v>42289.761192129634</v>
      </c>
      <c r="T303" s="21">
        <v>42319.802858796291</v>
      </c>
    </row>
    <row r="304" spans="1:20" ht="42.75" x14ac:dyDescent="0.45">
      <c r="A304" s="16">
        <v>3534</v>
      </c>
      <c r="B304" s="17" t="s">
        <v>3533</v>
      </c>
      <c r="C304" s="17" t="s">
        <v>7644</v>
      </c>
      <c r="D304" s="18">
        <v>5000</v>
      </c>
      <c r="E304" s="19">
        <v>7810</v>
      </c>
      <c r="F304" s="16" t="s">
        <v>8218</v>
      </c>
      <c r="G304" s="16" t="s">
        <v>8223</v>
      </c>
      <c r="H304" s="16" t="s">
        <v>8245</v>
      </c>
      <c r="I304" s="16">
        <v>1443711623</v>
      </c>
      <c r="J304" s="16">
        <v>1440687623</v>
      </c>
      <c r="K304" s="16" t="b">
        <v>0</v>
      </c>
      <c r="L304" s="16">
        <v>204</v>
      </c>
      <c r="M304" s="16" t="b">
        <v>1</v>
      </c>
      <c r="N304" s="16" t="s">
        <v>8269</v>
      </c>
      <c r="O304" s="16">
        <v>156</v>
      </c>
      <c r="P304" s="16">
        <v>38.28</v>
      </c>
      <c r="Q304" s="20" t="s">
        <v>8315</v>
      </c>
      <c r="R304" s="16" t="s">
        <v>8316</v>
      </c>
      <c r="S304" s="21">
        <v>42243.6252662037</v>
      </c>
      <c r="T304" s="21">
        <v>42278.6252662037</v>
      </c>
    </row>
    <row r="305" spans="1:20" ht="57" x14ac:dyDescent="0.45">
      <c r="A305" s="16">
        <v>3539</v>
      </c>
      <c r="B305" s="17" t="s">
        <v>3538</v>
      </c>
      <c r="C305" s="17" t="s">
        <v>7649</v>
      </c>
      <c r="D305" s="18">
        <v>600</v>
      </c>
      <c r="E305" s="19">
        <v>718</v>
      </c>
      <c r="F305" s="16" t="s">
        <v>8218</v>
      </c>
      <c r="G305" s="16" t="s">
        <v>8223</v>
      </c>
      <c r="H305" s="16" t="s">
        <v>8245</v>
      </c>
      <c r="I305" s="16">
        <v>1473358122</v>
      </c>
      <c r="J305" s="16">
        <v>1471543722</v>
      </c>
      <c r="K305" s="16" t="b">
        <v>0</v>
      </c>
      <c r="L305" s="16">
        <v>13</v>
      </c>
      <c r="M305" s="16" t="b">
        <v>1</v>
      </c>
      <c r="N305" s="16" t="s">
        <v>8269</v>
      </c>
      <c r="O305" s="16">
        <v>120</v>
      </c>
      <c r="P305" s="16">
        <v>55.23</v>
      </c>
      <c r="Q305" s="20" t="s">
        <v>8315</v>
      </c>
      <c r="R305" s="16" t="s">
        <v>8316</v>
      </c>
      <c r="S305" s="21">
        <v>42600.756041666667</v>
      </c>
      <c r="T305" s="21">
        <v>42621.756041666667</v>
      </c>
    </row>
    <row r="306" spans="1:20" ht="57" x14ac:dyDescent="0.45">
      <c r="A306" s="16">
        <v>3542</v>
      </c>
      <c r="B306" s="17" t="s">
        <v>3541</v>
      </c>
      <c r="C306" s="17" t="s">
        <v>7652</v>
      </c>
      <c r="D306" s="18">
        <v>5500</v>
      </c>
      <c r="E306" s="19">
        <v>5623</v>
      </c>
      <c r="F306" s="16" t="s">
        <v>8218</v>
      </c>
      <c r="G306" s="16" t="s">
        <v>8223</v>
      </c>
      <c r="H306" s="16" t="s">
        <v>8245</v>
      </c>
      <c r="I306" s="16">
        <v>1410099822</v>
      </c>
      <c r="J306" s="16">
        <v>1404915822</v>
      </c>
      <c r="K306" s="16" t="b">
        <v>0</v>
      </c>
      <c r="L306" s="16">
        <v>85</v>
      </c>
      <c r="M306" s="16" t="b">
        <v>1</v>
      </c>
      <c r="N306" s="16" t="s">
        <v>8269</v>
      </c>
      <c r="O306" s="16">
        <v>102</v>
      </c>
      <c r="P306" s="16">
        <v>66.150000000000006</v>
      </c>
      <c r="Q306" s="20" t="s">
        <v>8315</v>
      </c>
      <c r="R306" s="16" t="s">
        <v>8316</v>
      </c>
      <c r="S306" s="21">
        <v>41829.599791666667</v>
      </c>
      <c r="T306" s="21">
        <v>41889.599791666667</v>
      </c>
    </row>
    <row r="307" spans="1:20" ht="42.75" x14ac:dyDescent="0.45">
      <c r="A307" s="16">
        <v>3544</v>
      </c>
      <c r="B307" s="17" t="s">
        <v>3543</v>
      </c>
      <c r="C307" s="17" t="s">
        <v>7654</v>
      </c>
      <c r="D307" s="18">
        <v>2500</v>
      </c>
      <c r="E307" s="19">
        <v>2500</v>
      </c>
      <c r="F307" s="16" t="s">
        <v>8218</v>
      </c>
      <c r="G307" s="16" t="s">
        <v>8223</v>
      </c>
      <c r="H307" s="16" t="s">
        <v>8245</v>
      </c>
      <c r="I307" s="16">
        <v>1425758257</v>
      </c>
      <c r="J307" s="16">
        <v>1423166257</v>
      </c>
      <c r="K307" s="16" t="b">
        <v>0</v>
      </c>
      <c r="L307" s="16">
        <v>24</v>
      </c>
      <c r="M307" s="16" t="b">
        <v>1</v>
      </c>
      <c r="N307" s="16" t="s">
        <v>8269</v>
      </c>
      <c r="O307" s="16">
        <v>100</v>
      </c>
      <c r="P307" s="16">
        <v>104.17</v>
      </c>
      <c r="Q307" s="20" t="s">
        <v>8315</v>
      </c>
      <c r="R307" s="16" t="s">
        <v>8316</v>
      </c>
      <c r="S307" s="21">
        <v>42040.831678240742</v>
      </c>
      <c r="T307" s="21">
        <v>42070.831678240742</v>
      </c>
    </row>
    <row r="308" spans="1:20" ht="71.25" x14ac:dyDescent="0.45">
      <c r="A308" s="16">
        <v>3545</v>
      </c>
      <c r="B308" s="17" t="s">
        <v>3544</v>
      </c>
      <c r="C308" s="17" t="s">
        <v>7655</v>
      </c>
      <c r="D308" s="18">
        <v>250</v>
      </c>
      <c r="E308" s="19">
        <v>251</v>
      </c>
      <c r="F308" s="16" t="s">
        <v>8218</v>
      </c>
      <c r="G308" s="16" t="s">
        <v>8223</v>
      </c>
      <c r="H308" s="16" t="s">
        <v>8245</v>
      </c>
      <c r="I308" s="16">
        <v>1428780159</v>
      </c>
      <c r="J308" s="16">
        <v>1426188159</v>
      </c>
      <c r="K308" s="16" t="b">
        <v>0</v>
      </c>
      <c r="L308" s="16">
        <v>8</v>
      </c>
      <c r="M308" s="16" t="b">
        <v>1</v>
      </c>
      <c r="N308" s="16" t="s">
        <v>8269</v>
      </c>
      <c r="O308" s="16">
        <v>100</v>
      </c>
      <c r="P308" s="16">
        <v>31.38</v>
      </c>
      <c r="Q308" s="20" t="s">
        <v>8315</v>
      </c>
      <c r="R308" s="16" t="s">
        <v>8316</v>
      </c>
      <c r="S308" s="21">
        <v>42075.807395833333</v>
      </c>
      <c r="T308" s="21">
        <v>42105.807395833333</v>
      </c>
    </row>
    <row r="309" spans="1:20" ht="57" x14ac:dyDescent="0.45">
      <c r="A309" s="16">
        <v>3546</v>
      </c>
      <c r="B309" s="17" t="s">
        <v>3545</v>
      </c>
      <c r="C309" s="17" t="s">
        <v>7656</v>
      </c>
      <c r="D309" s="18">
        <v>1100</v>
      </c>
      <c r="E309" s="19">
        <v>1125</v>
      </c>
      <c r="F309" s="16" t="s">
        <v>8218</v>
      </c>
      <c r="G309" s="16" t="s">
        <v>8223</v>
      </c>
      <c r="H309" s="16" t="s">
        <v>8245</v>
      </c>
      <c r="I309" s="16">
        <v>1427860740</v>
      </c>
      <c r="J309" s="16">
        <v>1426002684</v>
      </c>
      <c r="K309" s="16" t="b">
        <v>0</v>
      </c>
      <c r="L309" s="16">
        <v>19</v>
      </c>
      <c r="M309" s="16" t="b">
        <v>1</v>
      </c>
      <c r="N309" s="16" t="s">
        <v>8269</v>
      </c>
      <c r="O309" s="16">
        <v>102</v>
      </c>
      <c r="P309" s="16">
        <v>59.21</v>
      </c>
      <c r="Q309" s="20" t="s">
        <v>8315</v>
      </c>
      <c r="R309" s="16" t="s">
        <v>8316</v>
      </c>
      <c r="S309" s="21">
        <v>42073.660694444443</v>
      </c>
      <c r="T309" s="21">
        <v>42095.165972222225</v>
      </c>
    </row>
    <row r="310" spans="1:20" ht="57" x14ac:dyDescent="0.45">
      <c r="A310" s="16">
        <v>3547</v>
      </c>
      <c r="B310" s="17" t="s">
        <v>3546</v>
      </c>
      <c r="C310" s="17" t="s">
        <v>7657</v>
      </c>
      <c r="D310" s="18">
        <v>35000</v>
      </c>
      <c r="E310" s="19">
        <v>40043.25</v>
      </c>
      <c r="F310" s="16" t="s">
        <v>8218</v>
      </c>
      <c r="G310" s="16" t="s">
        <v>8223</v>
      </c>
      <c r="H310" s="16" t="s">
        <v>8245</v>
      </c>
      <c r="I310" s="16">
        <v>1463198340</v>
      </c>
      <c r="J310" s="16">
        <v>1461117201</v>
      </c>
      <c r="K310" s="16" t="b">
        <v>0</v>
      </c>
      <c r="L310" s="16">
        <v>336</v>
      </c>
      <c r="M310" s="16" t="b">
        <v>1</v>
      </c>
      <c r="N310" s="16" t="s">
        <v>8269</v>
      </c>
      <c r="O310" s="16">
        <v>114</v>
      </c>
      <c r="P310" s="16">
        <v>119.18</v>
      </c>
      <c r="Q310" s="20" t="s">
        <v>8315</v>
      </c>
      <c r="R310" s="16" t="s">
        <v>8316</v>
      </c>
      <c r="S310" s="21">
        <v>42480.078715277778</v>
      </c>
      <c r="T310" s="21">
        <v>42504.165972222225</v>
      </c>
    </row>
    <row r="311" spans="1:20" ht="57" x14ac:dyDescent="0.45">
      <c r="A311" s="16">
        <v>3548</v>
      </c>
      <c r="B311" s="17" t="s">
        <v>3547</v>
      </c>
      <c r="C311" s="17" t="s">
        <v>7658</v>
      </c>
      <c r="D311" s="18">
        <v>2100</v>
      </c>
      <c r="E311" s="19">
        <v>2140</v>
      </c>
      <c r="F311" s="16" t="s">
        <v>8218</v>
      </c>
      <c r="G311" s="16" t="s">
        <v>8223</v>
      </c>
      <c r="H311" s="16" t="s">
        <v>8245</v>
      </c>
      <c r="I311" s="16">
        <v>1457139600</v>
      </c>
      <c r="J311" s="16">
        <v>1455230214</v>
      </c>
      <c r="K311" s="16" t="b">
        <v>0</v>
      </c>
      <c r="L311" s="16">
        <v>13</v>
      </c>
      <c r="M311" s="16" t="b">
        <v>1</v>
      </c>
      <c r="N311" s="16" t="s">
        <v>8269</v>
      </c>
      <c r="O311" s="16">
        <v>102</v>
      </c>
      <c r="P311" s="16">
        <v>164.62</v>
      </c>
      <c r="Q311" s="20" t="s">
        <v>8315</v>
      </c>
      <c r="R311" s="16" t="s">
        <v>8316</v>
      </c>
      <c r="S311" s="21">
        <v>42411.942291666666</v>
      </c>
      <c r="T311" s="21">
        <v>42434.041666666672</v>
      </c>
    </row>
    <row r="312" spans="1:20" ht="57" x14ac:dyDescent="0.45">
      <c r="A312" s="16">
        <v>3551</v>
      </c>
      <c r="B312" s="17" t="s">
        <v>3550</v>
      </c>
      <c r="C312" s="17" t="s">
        <v>7661</v>
      </c>
      <c r="D312" s="18">
        <v>1500</v>
      </c>
      <c r="E312" s="19">
        <v>1527.5</v>
      </c>
      <c r="F312" s="16" t="s">
        <v>8218</v>
      </c>
      <c r="G312" s="16" t="s">
        <v>8223</v>
      </c>
      <c r="H312" s="16" t="s">
        <v>8245</v>
      </c>
      <c r="I312" s="16">
        <v>1400796420</v>
      </c>
      <c r="J312" s="16">
        <v>1398342170</v>
      </c>
      <c r="K312" s="16" t="b">
        <v>0</v>
      </c>
      <c r="L312" s="16">
        <v>25</v>
      </c>
      <c r="M312" s="16" t="b">
        <v>1</v>
      </c>
      <c r="N312" s="16" t="s">
        <v>8269</v>
      </c>
      <c r="O312" s="16">
        <v>102</v>
      </c>
      <c r="P312" s="16">
        <v>61.1</v>
      </c>
      <c r="Q312" s="20" t="s">
        <v>8315</v>
      </c>
      <c r="R312" s="16" t="s">
        <v>8316</v>
      </c>
      <c r="S312" s="21">
        <v>41753.515856481477</v>
      </c>
      <c r="T312" s="21">
        <v>41781.921527777777</v>
      </c>
    </row>
    <row r="313" spans="1:20" ht="57" x14ac:dyDescent="0.45">
      <c r="A313" s="16">
        <v>3553</v>
      </c>
      <c r="B313" s="17" t="s">
        <v>3552</v>
      </c>
      <c r="C313" s="17" t="s">
        <v>7663</v>
      </c>
      <c r="D313" s="18">
        <v>5500</v>
      </c>
      <c r="E313" s="19">
        <v>5845</v>
      </c>
      <c r="F313" s="16" t="s">
        <v>8218</v>
      </c>
      <c r="G313" s="16" t="s">
        <v>8223</v>
      </c>
      <c r="H313" s="16" t="s">
        <v>8245</v>
      </c>
      <c r="I313" s="16">
        <v>1439337600</v>
      </c>
      <c r="J313" s="16">
        <v>1436575280</v>
      </c>
      <c r="K313" s="16" t="b">
        <v>0</v>
      </c>
      <c r="L313" s="16">
        <v>104</v>
      </c>
      <c r="M313" s="16" t="b">
        <v>1</v>
      </c>
      <c r="N313" s="16" t="s">
        <v>8269</v>
      </c>
      <c r="O313" s="16">
        <v>106</v>
      </c>
      <c r="P313" s="16">
        <v>56.2</v>
      </c>
      <c r="Q313" s="20" t="s">
        <v>8315</v>
      </c>
      <c r="R313" s="16" t="s">
        <v>8316</v>
      </c>
      <c r="S313" s="21">
        <v>42196.028703703705</v>
      </c>
      <c r="T313" s="21">
        <v>42228</v>
      </c>
    </row>
    <row r="314" spans="1:20" ht="57" x14ac:dyDescent="0.45">
      <c r="A314" s="16">
        <v>3554</v>
      </c>
      <c r="B314" s="17" t="s">
        <v>3553</v>
      </c>
      <c r="C314" s="17" t="s">
        <v>7664</v>
      </c>
      <c r="D314" s="18">
        <v>5000</v>
      </c>
      <c r="E314" s="19">
        <v>5671.11</v>
      </c>
      <c r="F314" s="16" t="s">
        <v>8218</v>
      </c>
      <c r="G314" s="16" t="s">
        <v>8223</v>
      </c>
      <c r="H314" s="16" t="s">
        <v>8245</v>
      </c>
      <c r="I314" s="16">
        <v>1423674000</v>
      </c>
      <c r="J314" s="16">
        <v>1421025159</v>
      </c>
      <c r="K314" s="16" t="b">
        <v>0</v>
      </c>
      <c r="L314" s="16">
        <v>53</v>
      </c>
      <c r="M314" s="16" t="b">
        <v>1</v>
      </c>
      <c r="N314" s="16" t="s">
        <v>8269</v>
      </c>
      <c r="O314" s="16">
        <v>113</v>
      </c>
      <c r="P314" s="16">
        <v>107</v>
      </c>
      <c r="Q314" s="20" t="s">
        <v>8315</v>
      </c>
      <c r="R314" s="16" t="s">
        <v>8316</v>
      </c>
      <c r="S314" s="21">
        <v>42016.050451388888</v>
      </c>
      <c r="T314" s="21">
        <v>42046.708333333328</v>
      </c>
    </row>
    <row r="315" spans="1:20" ht="57" x14ac:dyDescent="0.45">
      <c r="A315" s="16">
        <v>3557</v>
      </c>
      <c r="B315" s="17" t="s">
        <v>3556</v>
      </c>
      <c r="C315" s="17" t="s">
        <v>7667</v>
      </c>
      <c r="D315" s="18">
        <v>100000</v>
      </c>
      <c r="E315" s="19">
        <v>100036</v>
      </c>
      <c r="F315" s="16" t="s">
        <v>8218</v>
      </c>
      <c r="G315" s="16" t="s">
        <v>8223</v>
      </c>
      <c r="H315" s="16" t="s">
        <v>8245</v>
      </c>
      <c r="I315" s="16">
        <v>1399271911</v>
      </c>
      <c r="J315" s="16">
        <v>1396334311</v>
      </c>
      <c r="K315" s="16" t="b">
        <v>0</v>
      </c>
      <c r="L315" s="16">
        <v>558</v>
      </c>
      <c r="M315" s="16" t="b">
        <v>1</v>
      </c>
      <c r="N315" s="16" t="s">
        <v>8269</v>
      </c>
      <c r="O315" s="16">
        <v>100</v>
      </c>
      <c r="P315" s="16">
        <v>179.28</v>
      </c>
      <c r="Q315" s="20" t="s">
        <v>8315</v>
      </c>
      <c r="R315" s="16" t="s">
        <v>8316</v>
      </c>
      <c r="S315" s="21">
        <v>41730.276747685188</v>
      </c>
      <c r="T315" s="21">
        <v>41764.276747685188</v>
      </c>
    </row>
    <row r="316" spans="1:20" ht="114" x14ac:dyDescent="0.45">
      <c r="A316" s="16">
        <v>3561</v>
      </c>
      <c r="B316" s="17" t="s">
        <v>3560</v>
      </c>
      <c r="C316" s="17" t="s">
        <v>7671</v>
      </c>
      <c r="D316" s="18">
        <v>2500</v>
      </c>
      <c r="E316" s="19">
        <v>2560</v>
      </c>
      <c r="F316" s="16" t="s">
        <v>8218</v>
      </c>
      <c r="G316" s="16" t="s">
        <v>8223</v>
      </c>
      <c r="H316" s="16" t="s">
        <v>8245</v>
      </c>
      <c r="I316" s="16">
        <v>1438799760</v>
      </c>
      <c r="J316" s="16">
        <v>1437236378</v>
      </c>
      <c r="K316" s="16" t="b">
        <v>0</v>
      </c>
      <c r="L316" s="16">
        <v>54</v>
      </c>
      <c r="M316" s="16" t="b">
        <v>1</v>
      </c>
      <c r="N316" s="16" t="s">
        <v>8269</v>
      </c>
      <c r="O316" s="16">
        <v>102</v>
      </c>
      <c r="P316" s="16">
        <v>47.41</v>
      </c>
      <c r="Q316" s="20" t="s">
        <v>8315</v>
      </c>
      <c r="R316" s="16" t="s">
        <v>8316</v>
      </c>
      <c r="S316" s="21">
        <v>42203.680300925931</v>
      </c>
      <c r="T316" s="21">
        <v>42221.774999999994</v>
      </c>
    </row>
    <row r="317" spans="1:20" ht="57" x14ac:dyDescent="0.45">
      <c r="A317" s="16">
        <v>3565</v>
      </c>
      <c r="B317" s="17" t="s">
        <v>3564</v>
      </c>
      <c r="C317" s="17" t="s">
        <v>7675</v>
      </c>
      <c r="D317" s="18">
        <v>900</v>
      </c>
      <c r="E317" s="19">
        <v>1175</v>
      </c>
      <c r="F317" s="16" t="s">
        <v>8218</v>
      </c>
      <c r="G317" s="16" t="s">
        <v>8223</v>
      </c>
      <c r="H317" s="16" t="s">
        <v>8245</v>
      </c>
      <c r="I317" s="16">
        <v>1420048208</v>
      </c>
      <c r="J317" s="16">
        <v>1417456208</v>
      </c>
      <c r="K317" s="16" t="b">
        <v>0</v>
      </c>
      <c r="L317" s="16">
        <v>12</v>
      </c>
      <c r="M317" s="16" t="b">
        <v>1</v>
      </c>
      <c r="N317" s="16" t="s">
        <v>8269</v>
      </c>
      <c r="O317" s="16">
        <v>131</v>
      </c>
      <c r="P317" s="16">
        <v>97.92</v>
      </c>
      <c r="Q317" s="20" t="s">
        <v>8315</v>
      </c>
      <c r="R317" s="16" t="s">
        <v>8316</v>
      </c>
      <c r="S317" s="21">
        <v>41974.743148148147</v>
      </c>
      <c r="T317" s="21">
        <v>42004.743148148147</v>
      </c>
    </row>
    <row r="318" spans="1:20" ht="57" x14ac:dyDescent="0.45">
      <c r="A318" s="16">
        <v>3568</v>
      </c>
      <c r="B318" s="17" t="s">
        <v>3567</v>
      </c>
      <c r="C318" s="17" t="s">
        <v>7678</v>
      </c>
      <c r="D318" s="18">
        <v>1000</v>
      </c>
      <c r="E318" s="19">
        <v>1110</v>
      </c>
      <c r="F318" s="16" t="s">
        <v>8218</v>
      </c>
      <c r="G318" s="16" t="s">
        <v>8223</v>
      </c>
      <c r="H318" s="16" t="s">
        <v>8245</v>
      </c>
      <c r="I318" s="16">
        <v>1410975994</v>
      </c>
      <c r="J318" s="16">
        <v>1408383994</v>
      </c>
      <c r="K318" s="16" t="b">
        <v>0</v>
      </c>
      <c r="L318" s="16">
        <v>19</v>
      </c>
      <c r="M318" s="16" t="b">
        <v>1</v>
      </c>
      <c r="N318" s="16" t="s">
        <v>8269</v>
      </c>
      <c r="O318" s="16">
        <v>111</v>
      </c>
      <c r="P318" s="16">
        <v>58.42</v>
      </c>
      <c r="Q318" s="20" t="s">
        <v>8315</v>
      </c>
      <c r="R318" s="16" t="s">
        <v>8316</v>
      </c>
      <c r="S318" s="21">
        <v>41869.740671296298</v>
      </c>
      <c r="T318" s="21">
        <v>41899.740671296298</v>
      </c>
    </row>
    <row r="319" spans="1:20" ht="57" x14ac:dyDescent="0.45">
      <c r="A319" s="16">
        <v>3569</v>
      </c>
      <c r="B319" s="17" t="s">
        <v>3568</v>
      </c>
      <c r="C319" s="17" t="s">
        <v>7679</v>
      </c>
      <c r="D319" s="18">
        <v>5000</v>
      </c>
      <c r="E319" s="19">
        <v>5024</v>
      </c>
      <c r="F319" s="16" t="s">
        <v>8218</v>
      </c>
      <c r="G319" s="16" t="s">
        <v>8223</v>
      </c>
      <c r="H319" s="16" t="s">
        <v>8245</v>
      </c>
      <c r="I319" s="16">
        <v>1420734696</v>
      </c>
      <c r="J319" s="16">
        <v>1418142696</v>
      </c>
      <c r="K319" s="16" t="b">
        <v>0</v>
      </c>
      <c r="L319" s="16">
        <v>41</v>
      </c>
      <c r="M319" s="16" t="b">
        <v>1</v>
      </c>
      <c r="N319" s="16" t="s">
        <v>8269</v>
      </c>
      <c r="O319" s="16">
        <v>100</v>
      </c>
      <c r="P319" s="16">
        <v>122.54</v>
      </c>
      <c r="Q319" s="20" t="s">
        <v>8315</v>
      </c>
      <c r="R319" s="16" t="s">
        <v>8316</v>
      </c>
      <c r="S319" s="21">
        <v>41982.688611111109</v>
      </c>
      <c r="T319" s="21">
        <v>42012.688611111109</v>
      </c>
    </row>
    <row r="320" spans="1:20" ht="57" x14ac:dyDescent="0.45">
      <c r="A320" s="16">
        <v>3570</v>
      </c>
      <c r="B320" s="17" t="s">
        <v>3569</v>
      </c>
      <c r="C320" s="17" t="s">
        <v>7680</v>
      </c>
      <c r="D320" s="18">
        <v>2000</v>
      </c>
      <c r="E320" s="19">
        <v>2287</v>
      </c>
      <c r="F320" s="16" t="s">
        <v>8218</v>
      </c>
      <c r="G320" s="16" t="s">
        <v>8223</v>
      </c>
      <c r="H320" s="16" t="s">
        <v>8245</v>
      </c>
      <c r="I320" s="16">
        <v>1420009200</v>
      </c>
      <c r="J320" s="16">
        <v>1417593483</v>
      </c>
      <c r="K320" s="16" t="b">
        <v>0</v>
      </c>
      <c r="L320" s="16">
        <v>26</v>
      </c>
      <c r="M320" s="16" t="b">
        <v>1</v>
      </c>
      <c r="N320" s="16" t="s">
        <v>8269</v>
      </c>
      <c r="O320" s="16">
        <v>114</v>
      </c>
      <c r="P320" s="16">
        <v>87.96</v>
      </c>
      <c r="Q320" s="20" t="s">
        <v>8315</v>
      </c>
      <c r="R320" s="16" t="s">
        <v>8316</v>
      </c>
      <c r="S320" s="21">
        <v>41976.331979166673</v>
      </c>
      <c r="T320" s="21">
        <v>42004.291666666672</v>
      </c>
    </row>
    <row r="321" spans="1:20" ht="57" x14ac:dyDescent="0.45">
      <c r="A321" s="16">
        <v>3574</v>
      </c>
      <c r="B321" s="17" t="s">
        <v>3573</v>
      </c>
      <c r="C321" s="17" t="s">
        <v>7684</v>
      </c>
      <c r="D321" s="18">
        <v>5800</v>
      </c>
      <c r="E321" s="19">
        <v>6155</v>
      </c>
      <c r="F321" s="16" t="s">
        <v>8218</v>
      </c>
      <c r="G321" s="16" t="s">
        <v>8223</v>
      </c>
      <c r="H321" s="16" t="s">
        <v>8245</v>
      </c>
      <c r="I321" s="16">
        <v>1415921848</v>
      </c>
      <c r="J321" s="16">
        <v>1413326248</v>
      </c>
      <c r="K321" s="16" t="b">
        <v>0</v>
      </c>
      <c r="L321" s="16">
        <v>45</v>
      </c>
      <c r="M321" s="16" t="b">
        <v>1</v>
      </c>
      <c r="N321" s="16" t="s">
        <v>8269</v>
      </c>
      <c r="O321" s="16">
        <v>106</v>
      </c>
      <c r="P321" s="16">
        <v>136.78</v>
      </c>
      <c r="Q321" s="20" t="s">
        <v>8315</v>
      </c>
      <c r="R321" s="16" t="s">
        <v>8316</v>
      </c>
      <c r="S321" s="21">
        <v>41926.942685185182</v>
      </c>
      <c r="T321" s="21">
        <v>41956.984351851846</v>
      </c>
    </row>
    <row r="322" spans="1:20" ht="57" x14ac:dyDescent="0.45">
      <c r="A322" s="16">
        <v>3575</v>
      </c>
      <c r="B322" s="17" t="s">
        <v>3574</v>
      </c>
      <c r="C322" s="17" t="s">
        <v>7685</v>
      </c>
      <c r="D322" s="18">
        <v>10000</v>
      </c>
      <c r="E322" s="19">
        <v>10133</v>
      </c>
      <c r="F322" s="16" t="s">
        <v>8218</v>
      </c>
      <c r="G322" s="16" t="s">
        <v>8223</v>
      </c>
      <c r="H322" s="16" t="s">
        <v>8245</v>
      </c>
      <c r="I322" s="16">
        <v>1470887940</v>
      </c>
      <c r="J322" s="16">
        <v>1468176527</v>
      </c>
      <c r="K322" s="16" t="b">
        <v>0</v>
      </c>
      <c r="L322" s="16">
        <v>102</v>
      </c>
      <c r="M322" s="16" t="b">
        <v>1</v>
      </c>
      <c r="N322" s="16" t="s">
        <v>8269</v>
      </c>
      <c r="O322" s="16">
        <v>101</v>
      </c>
      <c r="P322" s="16">
        <v>99.34</v>
      </c>
      <c r="Q322" s="20" t="s">
        <v>8315</v>
      </c>
      <c r="R322" s="16" t="s">
        <v>8316</v>
      </c>
      <c r="S322" s="21">
        <v>42561.783877314811</v>
      </c>
      <c r="T322" s="21">
        <v>42593.165972222225</v>
      </c>
    </row>
    <row r="323" spans="1:20" ht="57" x14ac:dyDescent="0.45">
      <c r="A323" s="16">
        <v>3576</v>
      </c>
      <c r="B323" s="17" t="s">
        <v>3575</v>
      </c>
      <c r="C323" s="17" t="s">
        <v>7686</v>
      </c>
      <c r="D323" s="18">
        <v>100</v>
      </c>
      <c r="E323" s="19">
        <v>100</v>
      </c>
      <c r="F323" s="16" t="s">
        <v>8218</v>
      </c>
      <c r="G323" s="16" t="s">
        <v>8223</v>
      </c>
      <c r="H323" s="16" t="s">
        <v>8245</v>
      </c>
      <c r="I323" s="16">
        <v>1480947054</v>
      </c>
      <c r="J323" s="16">
        <v>1475759454</v>
      </c>
      <c r="K323" s="16" t="b">
        <v>0</v>
      </c>
      <c r="L323" s="16">
        <v>5</v>
      </c>
      <c r="M323" s="16" t="b">
        <v>1</v>
      </c>
      <c r="N323" s="16" t="s">
        <v>8269</v>
      </c>
      <c r="O323" s="16">
        <v>100</v>
      </c>
      <c r="P323" s="16">
        <v>20</v>
      </c>
      <c r="Q323" s="20" t="s">
        <v>8315</v>
      </c>
      <c r="R323" s="16" t="s">
        <v>8316</v>
      </c>
      <c r="S323" s="21">
        <v>42649.54923611111</v>
      </c>
      <c r="T323" s="21">
        <v>42709.590902777782</v>
      </c>
    </row>
    <row r="324" spans="1:20" ht="57" x14ac:dyDescent="0.45">
      <c r="A324" s="16">
        <v>3577</v>
      </c>
      <c r="B324" s="17" t="s">
        <v>3576</v>
      </c>
      <c r="C324" s="17" t="s">
        <v>7687</v>
      </c>
      <c r="D324" s="18">
        <v>600</v>
      </c>
      <c r="E324" s="19">
        <v>780</v>
      </c>
      <c r="F324" s="16" t="s">
        <v>8218</v>
      </c>
      <c r="G324" s="16" t="s">
        <v>8223</v>
      </c>
      <c r="H324" s="16" t="s">
        <v>8245</v>
      </c>
      <c r="I324" s="16">
        <v>1430029680</v>
      </c>
      <c r="J324" s="16">
        <v>1427741583</v>
      </c>
      <c r="K324" s="16" t="b">
        <v>0</v>
      </c>
      <c r="L324" s="16">
        <v>27</v>
      </c>
      <c r="M324" s="16" t="b">
        <v>1</v>
      </c>
      <c r="N324" s="16" t="s">
        <v>8269</v>
      </c>
      <c r="O324" s="16">
        <v>130</v>
      </c>
      <c r="P324" s="16">
        <v>28.89</v>
      </c>
      <c r="Q324" s="20" t="s">
        <v>8315</v>
      </c>
      <c r="R324" s="16" t="s">
        <v>8316</v>
      </c>
      <c r="S324" s="21">
        <v>42093.786840277782</v>
      </c>
      <c r="T324" s="21">
        <v>42120.26944444445</v>
      </c>
    </row>
    <row r="325" spans="1:20" ht="57" x14ac:dyDescent="0.45">
      <c r="A325" s="16">
        <v>3580</v>
      </c>
      <c r="B325" s="17" t="s">
        <v>3579</v>
      </c>
      <c r="C325" s="17" t="s">
        <v>7690</v>
      </c>
      <c r="D325" s="18">
        <v>900</v>
      </c>
      <c r="E325" s="19">
        <v>1025</v>
      </c>
      <c r="F325" s="16" t="s">
        <v>8218</v>
      </c>
      <c r="G325" s="16" t="s">
        <v>8223</v>
      </c>
      <c r="H325" s="16" t="s">
        <v>8245</v>
      </c>
      <c r="I325" s="16">
        <v>1425185940</v>
      </c>
      <c r="J325" s="16">
        <v>1421900022</v>
      </c>
      <c r="K325" s="16" t="b">
        <v>0</v>
      </c>
      <c r="L325" s="16">
        <v>27</v>
      </c>
      <c r="M325" s="16" t="b">
        <v>1</v>
      </c>
      <c r="N325" s="16" t="s">
        <v>8269</v>
      </c>
      <c r="O325" s="16">
        <v>114</v>
      </c>
      <c r="P325" s="16">
        <v>37.96</v>
      </c>
      <c r="Q325" s="20" t="s">
        <v>8315</v>
      </c>
      <c r="R325" s="16" t="s">
        <v>8316</v>
      </c>
      <c r="S325" s="21">
        <v>42026.176180555558</v>
      </c>
      <c r="T325" s="21">
        <v>42064.207638888889</v>
      </c>
    </row>
    <row r="326" spans="1:20" ht="57" x14ac:dyDescent="0.45">
      <c r="A326" s="16">
        <v>3582</v>
      </c>
      <c r="B326" s="17" t="s">
        <v>3581</v>
      </c>
      <c r="C326" s="17" t="s">
        <v>7692</v>
      </c>
      <c r="D326" s="18">
        <v>1000</v>
      </c>
      <c r="E326" s="19">
        <v>2870</v>
      </c>
      <c r="F326" s="16" t="s">
        <v>8218</v>
      </c>
      <c r="G326" s="16" t="s">
        <v>8223</v>
      </c>
      <c r="H326" s="16" t="s">
        <v>8245</v>
      </c>
      <c r="I326" s="16">
        <v>1459822682</v>
      </c>
      <c r="J326" s="16">
        <v>1458613082</v>
      </c>
      <c r="K326" s="16" t="b">
        <v>0</v>
      </c>
      <c r="L326" s="16">
        <v>49</v>
      </c>
      <c r="M326" s="16" t="b">
        <v>1</v>
      </c>
      <c r="N326" s="16" t="s">
        <v>8269</v>
      </c>
      <c r="O326" s="16">
        <v>287</v>
      </c>
      <c r="P326" s="16">
        <v>58.57</v>
      </c>
      <c r="Q326" s="20" t="s">
        <v>8315</v>
      </c>
      <c r="R326" s="16" t="s">
        <v>8316</v>
      </c>
      <c r="S326" s="21">
        <v>42451.095856481479</v>
      </c>
      <c r="T326" s="21">
        <v>42465.095856481479</v>
      </c>
    </row>
    <row r="327" spans="1:20" ht="57" x14ac:dyDescent="0.45">
      <c r="A327" s="16">
        <v>3583</v>
      </c>
      <c r="B327" s="17" t="s">
        <v>3582</v>
      </c>
      <c r="C327" s="17" t="s">
        <v>7693</v>
      </c>
      <c r="D327" s="18">
        <v>3000</v>
      </c>
      <c r="E327" s="19">
        <v>3255</v>
      </c>
      <c r="F327" s="16" t="s">
        <v>8218</v>
      </c>
      <c r="G327" s="16" t="s">
        <v>8223</v>
      </c>
      <c r="H327" s="16" t="s">
        <v>8245</v>
      </c>
      <c r="I327" s="16">
        <v>1460970805</v>
      </c>
      <c r="J327" s="16">
        <v>1455790405</v>
      </c>
      <c r="K327" s="16" t="b">
        <v>0</v>
      </c>
      <c r="L327" s="16">
        <v>24</v>
      </c>
      <c r="M327" s="16" t="b">
        <v>1</v>
      </c>
      <c r="N327" s="16" t="s">
        <v>8269</v>
      </c>
      <c r="O327" s="16">
        <v>109</v>
      </c>
      <c r="P327" s="16">
        <v>135.63</v>
      </c>
      <c r="Q327" s="20" t="s">
        <v>8315</v>
      </c>
      <c r="R327" s="16" t="s">
        <v>8316</v>
      </c>
      <c r="S327" s="21">
        <v>42418.425983796296</v>
      </c>
      <c r="T327" s="21">
        <v>42478.384317129632</v>
      </c>
    </row>
    <row r="328" spans="1:20" ht="57" x14ac:dyDescent="0.45">
      <c r="A328" s="16">
        <v>3585</v>
      </c>
      <c r="B328" s="17" t="s">
        <v>3584</v>
      </c>
      <c r="C328" s="17" t="s">
        <v>7695</v>
      </c>
      <c r="D328" s="18">
        <v>3400</v>
      </c>
      <c r="E328" s="19">
        <v>4050</v>
      </c>
      <c r="F328" s="16" t="s">
        <v>8218</v>
      </c>
      <c r="G328" s="16" t="s">
        <v>8223</v>
      </c>
      <c r="H328" s="16" t="s">
        <v>8245</v>
      </c>
      <c r="I328" s="16">
        <v>1419181890</v>
      </c>
      <c r="J328" s="16">
        <v>1416589890</v>
      </c>
      <c r="K328" s="16" t="b">
        <v>0</v>
      </c>
      <c r="L328" s="16">
        <v>23</v>
      </c>
      <c r="M328" s="16" t="b">
        <v>1</v>
      </c>
      <c r="N328" s="16" t="s">
        <v>8269</v>
      </c>
      <c r="O328" s="16">
        <v>119</v>
      </c>
      <c r="P328" s="16">
        <v>176.09</v>
      </c>
      <c r="Q328" s="20" t="s">
        <v>8315</v>
      </c>
      <c r="R328" s="16" t="s">
        <v>8316</v>
      </c>
      <c r="S328" s="21">
        <v>41964.716319444444</v>
      </c>
      <c r="T328" s="21">
        <v>41994.716319444444</v>
      </c>
    </row>
    <row r="329" spans="1:20" ht="28.5" x14ac:dyDescent="0.45">
      <c r="A329" s="16">
        <v>3586</v>
      </c>
      <c r="B329" s="17" t="s">
        <v>3585</v>
      </c>
      <c r="C329" s="17" t="s">
        <v>7696</v>
      </c>
      <c r="D329" s="18">
        <v>7500</v>
      </c>
      <c r="E329" s="19">
        <v>8207</v>
      </c>
      <c r="F329" s="16" t="s">
        <v>8218</v>
      </c>
      <c r="G329" s="16" t="s">
        <v>8223</v>
      </c>
      <c r="H329" s="16" t="s">
        <v>8245</v>
      </c>
      <c r="I329" s="16">
        <v>1474649070</v>
      </c>
      <c r="J329" s="16">
        <v>1469465070</v>
      </c>
      <c r="K329" s="16" t="b">
        <v>0</v>
      </c>
      <c r="L329" s="16">
        <v>54</v>
      </c>
      <c r="M329" s="16" t="b">
        <v>1</v>
      </c>
      <c r="N329" s="16" t="s">
        <v>8269</v>
      </c>
      <c r="O329" s="16">
        <v>109</v>
      </c>
      <c r="P329" s="16">
        <v>151.97999999999999</v>
      </c>
      <c r="Q329" s="20" t="s">
        <v>8315</v>
      </c>
      <c r="R329" s="16" t="s">
        <v>8316</v>
      </c>
      <c r="S329" s="21">
        <v>42576.697569444441</v>
      </c>
      <c r="T329" s="21">
        <v>42636.697569444441</v>
      </c>
    </row>
    <row r="330" spans="1:20" ht="57" x14ac:dyDescent="0.45">
      <c r="A330" s="16">
        <v>3589</v>
      </c>
      <c r="B330" s="17" t="s">
        <v>3588</v>
      </c>
      <c r="C330" s="17" t="s">
        <v>7699</v>
      </c>
      <c r="D330" s="18">
        <v>4000</v>
      </c>
      <c r="E330" s="19">
        <v>5100</v>
      </c>
      <c r="F330" s="16" t="s">
        <v>8218</v>
      </c>
      <c r="G330" s="16" t="s">
        <v>8223</v>
      </c>
      <c r="H330" s="16" t="s">
        <v>8245</v>
      </c>
      <c r="I330" s="16">
        <v>1432654347</v>
      </c>
      <c r="J330" s="16">
        <v>1430494347</v>
      </c>
      <c r="K330" s="16" t="b">
        <v>0</v>
      </c>
      <c r="L330" s="16">
        <v>62</v>
      </c>
      <c r="M330" s="16" t="b">
        <v>1</v>
      </c>
      <c r="N330" s="16" t="s">
        <v>8269</v>
      </c>
      <c r="O330" s="16">
        <v>128</v>
      </c>
      <c r="P330" s="16">
        <v>82.26</v>
      </c>
      <c r="Q330" s="20" t="s">
        <v>8315</v>
      </c>
      <c r="R330" s="16" t="s">
        <v>8316</v>
      </c>
      <c r="S330" s="21">
        <v>42125.647534722222</v>
      </c>
      <c r="T330" s="21">
        <v>42150.647534722222</v>
      </c>
    </row>
    <row r="331" spans="1:20" ht="57" x14ac:dyDescent="0.45">
      <c r="A331" s="16">
        <v>3591</v>
      </c>
      <c r="B331" s="17" t="s">
        <v>3590</v>
      </c>
      <c r="C331" s="17" t="s">
        <v>7701</v>
      </c>
      <c r="D331" s="18">
        <v>700</v>
      </c>
      <c r="E331" s="19">
        <v>1225</v>
      </c>
      <c r="F331" s="16" t="s">
        <v>8218</v>
      </c>
      <c r="G331" s="16" t="s">
        <v>8223</v>
      </c>
      <c r="H331" s="16" t="s">
        <v>8245</v>
      </c>
      <c r="I331" s="16">
        <v>1422075540</v>
      </c>
      <c r="J331" s="16">
        <v>1419979544</v>
      </c>
      <c r="K331" s="16" t="b">
        <v>0</v>
      </c>
      <c r="L331" s="16">
        <v>18</v>
      </c>
      <c r="M331" s="16" t="b">
        <v>1</v>
      </c>
      <c r="N331" s="16" t="s">
        <v>8269</v>
      </c>
      <c r="O331" s="16">
        <v>175</v>
      </c>
      <c r="P331" s="16">
        <v>68.06</v>
      </c>
      <c r="Q331" s="20" t="s">
        <v>8315</v>
      </c>
      <c r="R331" s="16" t="s">
        <v>8316</v>
      </c>
      <c r="S331" s="21">
        <v>42003.948425925926</v>
      </c>
      <c r="T331" s="21">
        <v>42028.207638888889</v>
      </c>
    </row>
    <row r="332" spans="1:20" ht="57" x14ac:dyDescent="0.45">
      <c r="A332" s="16">
        <v>3592</v>
      </c>
      <c r="B332" s="17" t="s">
        <v>3591</v>
      </c>
      <c r="C332" s="17" t="s">
        <v>7702</v>
      </c>
      <c r="D332" s="18">
        <v>2000</v>
      </c>
      <c r="E332" s="19">
        <v>2545</v>
      </c>
      <c r="F332" s="16" t="s">
        <v>8218</v>
      </c>
      <c r="G332" s="16" t="s">
        <v>8223</v>
      </c>
      <c r="H332" s="16" t="s">
        <v>8245</v>
      </c>
      <c r="I332" s="16">
        <v>1423630740</v>
      </c>
      <c r="J332" s="16">
        <v>1418673307</v>
      </c>
      <c r="K332" s="16" t="b">
        <v>0</v>
      </c>
      <c r="L332" s="16">
        <v>35</v>
      </c>
      <c r="M332" s="16" t="b">
        <v>1</v>
      </c>
      <c r="N332" s="16" t="s">
        <v>8269</v>
      </c>
      <c r="O332" s="16">
        <v>127</v>
      </c>
      <c r="P332" s="16">
        <v>72.709999999999994</v>
      </c>
      <c r="Q332" s="20" t="s">
        <v>8315</v>
      </c>
      <c r="R332" s="16" t="s">
        <v>8316</v>
      </c>
      <c r="S332" s="21">
        <v>41988.829942129625</v>
      </c>
      <c r="T332" s="21">
        <v>42046.207638888889</v>
      </c>
    </row>
    <row r="333" spans="1:20" ht="57" x14ac:dyDescent="0.45">
      <c r="A333" s="16">
        <v>3593</v>
      </c>
      <c r="B333" s="17" t="s">
        <v>3592</v>
      </c>
      <c r="C333" s="17" t="s">
        <v>7703</v>
      </c>
      <c r="D333" s="18">
        <v>3000</v>
      </c>
      <c r="E333" s="19">
        <v>3319</v>
      </c>
      <c r="F333" s="16" t="s">
        <v>8218</v>
      </c>
      <c r="G333" s="16" t="s">
        <v>8223</v>
      </c>
      <c r="H333" s="16" t="s">
        <v>8245</v>
      </c>
      <c r="I333" s="16">
        <v>1420489560</v>
      </c>
      <c r="J333" s="16">
        <v>1417469639</v>
      </c>
      <c r="K333" s="16" t="b">
        <v>0</v>
      </c>
      <c r="L333" s="16">
        <v>43</v>
      </c>
      <c r="M333" s="16" t="b">
        <v>1</v>
      </c>
      <c r="N333" s="16" t="s">
        <v>8269</v>
      </c>
      <c r="O333" s="16">
        <v>111</v>
      </c>
      <c r="P333" s="16">
        <v>77.19</v>
      </c>
      <c r="Q333" s="20" t="s">
        <v>8315</v>
      </c>
      <c r="R333" s="16" t="s">
        <v>8316</v>
      </c>
      <c r="S333" s="21">
        <v>41974.898599537039</v>
      </c>
      <c r="T333" s="21">
        <v>42009.851388888885</v>
      </c>
    </row>
    <row r="334" spans="1:20" ht="71.25" x14ac:dyDescent="0.45">
      <c r="A334" s="16">
        <v>3594</v>
      </c>
      <c r="B334" s="17" t="s">
        <v>3593</v>
      </c>
      <c r="C334" s="17" t="s">
        <v>7704</v>
      </c>
      <c r="D334" s="18">
        <v>1600</v>
      </c>
      <c r="E334" s="19">
        <v>2015</v>
      </c>
      <c r="F334" s="16" t="s">
        <v>8218</v>
      </c>
      <c r="G334" s="16" t="s">
        <v>8223</v>
      </c>
      <c r="H334" s="16" t="s">
        <v>8245</v>
      </c>
      <c r="I334" s="16">
        <v>1472952982</v>
      </c>
      <c r="J334" s="16">
        <v>1470792982</v>
      </c>
      <c r="K334" s="16" t="b">
        <v>0</v>
      </c>
      <c r="L334" s="16">
        <v>36</v>
      </c>
      <c r="M334" s="16" t="b">
        <v>1</v>
      </c>
      <c r="N334" s="16" t="s">
        <v>8269</v>
      </c>
      <c r="O334" s="16">
        <v>126</v>
      </c>
      <c r="P334" s="16">
        <v>55.97</v>
      </c>
      <c r="Q334" s="20" t="s">
        <v>8315</v>
      </c>
      <c r="R334" s="16" t="s">
        <v>8316</v>
      </c>
      <c r="S334" s="21">
        <v>42592.066921296297</v>
      </c>
      <c r="T334" s="21">
        <v>42617.066921296297</v>
      </c>
    </row>
    <row r="335" spans="1:20" ht="28.5" x14ac:dyDescent="0.45">
      <c r="A335" s="16">
        <v>3595</v>
      </c>
      <c r="B335" s="17" t="s">
        <v>3594</v>
      </c>
      <c r="C335" s="17" t="s">
        <v>7705</v>
      </c>
      <c r="D335" s="18">
        <v>2600</v>
      </c>
      <c r="E335" s="19">
        <v>3081</v>
      </c>
      <c r="F335" s="16" t="s">
        <v>8218</v>
      </c>
      <c r="G335" s="16" t="s">
        <v>8223</v>
      </c>
      <c r="H335" s="16" t="s">
        <v>8245</v>
      </c>
      <c r="I335" s="16">
        <v>1426229940</v>
      </c>
      <c r="J335" s="16">
        <v>1423959123</v>
      </c>
      <c r="K335" s="16" t="b">
        <v>0</v>
      </c>
      <c r="L335" s="16">
        <v>62</v>
      </c>
      <c r="M335" s="16" t="b">
        <v>1</v>
      </c>
      <c r="N335" s="16" t="s">
        <v>8269</v>
      </c>
      <c r="O335" s="16">
        <v>119</v>
      </c>
      <c r="P335" s="16">
        <v>49.69</v>
      </c>
      <c r="Q335" s="20" t="s">
        <v>8315</v>
      </c>
      <c r="R335" s="16" t="s">
        <v>8316</v>
      </c>
      <c r="S335" s="21">
        <v>42050.008368055554</v>
      </c>
      <c r="T335" s="21">
        <v>42076.290972222225</v>
      </c>
    </row>
    <row r="336" spans="1:20" ht="42.75" x14ac:dyDescent="0.45">
      <c r="A336" s="16">
        <v>3597</v>
      </c>
      <c r="B336" s="17" t="s">
        <v>3596</v>
      </c>
      <c r="C336" s="17" t="s">
        <v>7707</v>
      </c>
      <c r="D336" s="18">
        <v>2500</v>
      </c>
      <c r="E336" s="19">
        <v>2565</v>
      </c>
      <c r="F336" s="16" t="s">
        <v>8218</v>
      </c>
      <c r="G336" s="16" t="s">
        <v>8223</v>
      </c>
      <c r="H336" s="16" t="s">
        <v>8245</v>
      </c>
      <c r="I336" s="16">
        <v>1456984740</v>
      </c>
      <c r="J336" s="16">
        <v>1455717790</v>
      </c>
      <c r="K336" s="16" t="b">
        <v>0</v>
      </c>
      <c r="L336" s="16">
        <v>33</v>
      </c>
      <c r="M336" s="16" t="b">
        <v>1</v>
      </c>
      <c r="N336" s="16" t="s">
        <v>8269</v>
      </c>
      <c r="O336" s="16">
        <v>103</v>
      </c>
      <c r="P336" s="16">
        <v>77.73</v>
      </c>
      <c r="Q336" s="20" t="s">
        <v>8315</v>
      </c>
      <c r="R336" s="16" t="s">
        <v>8316</v>
      </c>
      <c r="S336" s="21">
        <v>42417.585532407407</v>
      </c>
      <c r="T336" s="21">
        <v>42432.249305555553</v>
      </c>
    </row>
    <row r="337" spans="1:20" ht="42.75" x14ac:dyDescent="0.45">
      <c r="A337" s="16">
        <v>3598</v>
      </c>
      <c r="B337" s="17" t="s">
        <v>3597</v>
      </c>
      <c r="C337" s="17" t="s">
        <v>7708</v>
      </c>
      <c r="D337" s="18">
        <v>1000</v>
      </c>
      <c r="E337" s="19">
        <v>1101</v>
      </c>
      <c r="F337" s="16" t="s">
        <v>8218</v>
      </c>
      <c r="G337" s="16" t="s">
        <v>8223</v>
      </c>
      <c r="H337" s="16" t="s">
        <v>8245</v>
      </c>
      <c r="I337" s="16">
        <v>1409720340</v>
      </c>
      <c r="J337" s="16">
        <v>1408129822</v>
      </c>
      <c r="K337" s="16" t="b">
        <v>0</v>
      </c>
      <c r="L337" s="16">
        <v>27</v>
      </c>
      <c r="M337" s="16" t="b">
        <v>1</v>
      </c>
      <c r="N337" s="16" t="s">
        <v>8269</v>
      </c>
      <c r="O337" s="16">
        <v>110</v>
      </c>
      <c r="P337" s="16">
        <v>40.78</v>
      </c>
      <c r="Q337" s="20" t="s">
        <v>8315</v>
      </c>
      <c r="R337" s="16" t="s">
        <v>8316</v>
      </c>
      <c r="S337" s="21">
        <v>41866.79886574074</v>
      </c>
      <c r="T337" s="21">
        <v>41885.207638888889</v>
      </c>
    </row>
    <row r="338" spans="1:20" ht="57" x14ac:dyDescent="0.45">
      <c r="A338" s="16">
        <v>3599</v>
      </c>
      <c r="B338" s="17" t="s">
        <v>3598</v>
      </c>
      <c r="C338" s="17" t="s">
        <v>7709</v>
      </c>
      <c r="D338" s="18">
        <v>500</v>
      </c>
      <c r="E338" s="19">
        <v>1010</v>
      </c>
      <c r="F338" s="16" t="s">
        <v>8218</v>
      </c>
      <c r="G338" s="16" t="s">
        <v>8223</v>
      </c>
      <c r="H338" s="16" t="s">
        <v>8245</v>
      </c>
      <c r="I338" s="16">
        <v>1440892800</v>
      </c>
      <c r="J338" s="16">
        <v>1438715077</v>
      </c>
      <c r="K338" s="16" t="b">
        <v>0</v>
      </c>
      <c r="L338" s="16">
        <v>17</v>
      </c>
      <c r="M338" s="16" t="b">
        <v>1</v>
      </c>
      <c r="N338" s="16" t="s">
        <v>8269</v>
      </c>
      <c r="O338" s="16">
        <v>202</v>
      </c>
      <c r="P338" s="16">
        <v>59.41</v>
      </c>
      <c r="Q338" s="20" t="s">
        <v>8315</v>
      </c>
      <c r="R338" s="16" t="s">
        <v>8316</v>
      </c>
      <c r="S338" s="21">
        <v>42220.79487268519</v>
      </c>
      <c r="T338" s="21">
        <v>42246</v>
      </c>
    </row>
    <row r="339" spans="1:20" ht="28.5" x14ac:dyDescent="0.45">
      <c r="A339" s="16">
        <v>3600</v>
      </c>
      <c r="B339" s="17" t="s">
        <v>3599</v>
      </c>
      <c r="C339" s="17" t="s">
        <v>7710</v>
      </c>
      <c r="D339" s="18">
        <v>10</v>
      </c>
      <c r="E339" s="19">
        <v>13</v>
      </c>
      <c r="F339" s="16" t="s">
        <v>8218</v>
      </c>
      <c r="G339" s="16" t="s">
        <v>8223</v>
      </c>
      <c r="H339" s="16" t="s">
        <v>8245</v>
      </c>
      <c r="I339" s="16">
        <v>1476390164</v>
      </c>
      <c r="J339" s="16">
        <v>1473970964</v>
      </c>
      <c r="K339" s="16" t="b">
        <v>0</v>
      </c>
      <c r="L339" s="16">
        <v>4</v>
      </c>
      <c r="M339" s="16" t="b">
        <v>1</v>
      </c>
      <c r="N339" s="16" t="s">
        <v>8269</v>
      </c>
      <c r="O339" s="16">
        <v>130</v>
      </c>
      <c r="P339" s="16">
        <v>3.25</v>
      </c>
      <c r="Q339" s="20" t="s">
        <v>8315</v>
      </c>
      <c r="R339" s="16" t="s">
        <v>8316</v>
      </c>
      <c r="S339" s="21">
        <v>42628.849120370374</v>
      </c>
      <c r="T339" s="21">
        <v>42656.849120370374</v>
      </c>
    </row>
    <row r="340" spans="1:20" ht="71.25" x14ac:dyDescent="0.45">
      <c r="A340" s="16">
        <v>3602</v>
      </c>
      <c r="B340" s="17" t="s">
        <v>3601</v>
      </c>
      <c r="C340" s="17" t="s">
        <v>7712</v>
      </c>
      <c r="D340" s="18">
        <v>4000</v>
      </c>
      <c r="E340" s="19">
        <v>4002</v>
      </c>
      <c r="F340" s="16" t="s">
        <v>8218</v>
      </c>
      <c r="G340" s="16" t="s">
        <v>8223</v>
      </c>
      <c r="H340" s="16" t="s">
        <v>8245</v>
      </c>
      <c r="I340" s="16">
        <v>1463520479</v>
      </c>
      <c r="J340" s="16">
        <v>1458336479</v>
      </c>
      <c r="K340" s="16" t="b">
        <v>0</v>
      </c>
      <c r="L340" s="16">
        <v>49</v>
      </c>
      <c r="M340" s="16" t="b">
        <v>1</v>
      </c>
      <c r="N340" s="16" t="s">
        <v>8269</v>
      </c>
      <c r="O340" s="16">
        <v>100</v>
      </c>
      <c r="P340" s="16">
        <v>81.67</v>
      </c>
      <c r="Q340" s="20" t="s">
        <v>8315</v>
      </c>
      <c r="R340" s="16" t="s">
        <v>8316</v>
      </c>
      <c r="S340" s="21">
        <v>42447.894432870366</v>
      </c>
      <c r="T340" s="21">
        <v>42507.894432870366</v>
      </c>
    </row>
    <row r="341" spans="1:20" ht="57" x14ac:dyDescent="0.45">
      <c r="A341" s="16">
        <v>3603</v>
      </c>
      <c r="B341" s="17" t="s">
        <v>3602</v>
      </c>
      <c r="C341" s="17" t="s">
        <v>7713</v>
      </c>
      <c r="D341" s="18">
        <v>1500</v>
      </c>
      <c r="E341" s="19">
        <v>2560</v>
      </c>
      <c r="F341" s="16" t="s">
        <v>8218</v>
      </c>
      <c r="G341" s="16" t="s">
        <v>8223</v>
      </c>
      <c r="H341" s="16" t="s">
        <v>8245</v>
      </c>
      <c r="I341" s="16">
        <v>1446759880</v>
      </c>
      <c r="J341" s="16">
        <v>1444164280</v>
      </c>
      <c r="K341" s="16" t="b">
        <v>0</v>
      </c>
      <c r="L341" s="16">
        <v>57</v>
      </c>
      <c r="M341" s="16" t="b">
        <v>1</v>
      </c>
      <c r="N341" s="16" t="s">
        <v>8269</v>
      </c>
      <c r="O341" s="16">
        <v>171</v>
      </c>
      <c r="P341" s="16">
        <v>44.91</v>
      </c>
      <c r="Q341" s="20" t="s">
        <v>8315</v>
      </c>
      <c r="R341" s="16" t="s">
        <v>8316</v>
      </c>
      <c r="S341" s="21">
        <v>42283.864351851851</v>
      </c>
      <c r="T341" s="21">
        <v>42313.906018518523</v>
      </c>
    </row>
    <row r="342" spans="1:20" ht="57" x14ac:dyDescent="0.45">
      <c r="A342" s="16">
        <v>3604</v>
      </c>
      <c r="B342" s="17" t="s">
        <v>3603</v>
      </c>
      <c r="C342" s="17" t="s">
        <v>7714</v>
      </c>
      <c r="D342" s="18">
        <v>3000</v>
      </c>
      <c r="E342" s="19">
        <v>3385</v>
      </c>
      <c r="F342" s="16" t="s">
        <v>8218</v>
      </c>
      <c r="G342" s="16" t="s">
        <v>8223</v>
      </c>
      <c r="H342" s="16" t="s">
        <v>8245</v>
      </c>
      <c r="I342" s="16">
        <v>1461913140</v>
      </c>
      <c r="J342" s="16">
        <v>1461370956</v>
      </c>
      <c r="K342" s="16" t="b">
        <v>0</v>
      </c>
      <c r="L342" s="16">
        <v>69</v>
      </c>
      <c r="M342" s="16" t="b">
        <v>1</v>
      </c>
      <c r="N342" s="16" t="s">
        <v>8269</v>
      </c>
      <c r="O342" s="16">
        <v>113</v>
      </c>
      <c r="P342" s="16">
        <v>49.06</v>
      </c>
      <c r="Q342" s="20" t="s">
        <v>8315</v>
      </c>
      <c r="R342" s="16" t="s">
        <v>8316</v>
      </c>
      <c r="S342" s="21">
        <v>42483.015694444446</v>
      </c>
      <c r="T342" s="21">
        <v>42489.290972222225</v>
      </c>
    </row>
    <row r="343" spans="1:20" ht="42.75" x14ac:dyDescent="0.45">
      <c r="A343" s="16">
        <v>3613</v>
      </c>
      <c r="B343" s="17" t="s">
        <v>3612</v>
      </c>
      <c r="C343" s="17" t="s">
        <v>7723</v>
      </c>
      <c r="D343" s="18">
        <v>1250</v>
      </c>
      <c r="E343" s="19">
        <v>1250</v>
      </c>
      <c r="F343" s="16" t="s">
        <v>8218</v>
      </c>
      <c r="G343" s="16" t="s">
        <v>8223</v>
      </c>
      <c r="H343" s="16" t="s">
        <v>8245</v>
      </c>
      <c r="I343" s="16">
        <v>1403964574</v>
      </c>
      <c r="J343" s="16">
        <v>1401372574</v>
      </c>
      <c r="K343" s="16" t="b">
        <v>0</v>
      </c>
      <c r="L343" s="16">
        <v>20</v>
      </c>
      <c r="M343" s="16" t="b">
        <v>1</v>
      </c>
      <c r="N343" s="16" t="s">
        <v>8269</v>
      </c>
      <c r="O343" s="16">
        <v>100</v>
      </c>
      <c r="P343" s="16">
        <v>62.5</v>
      </c>
      <c r="Q343" s="20" t="s">
        <v>8315</v>
      </c>
      <c r="R343" s="16" t="s">
        <v>8316</v>
      </c>
      <c r="S343" s="21">
        <v>41788.58997685185</v>
      </c>
      <c r="T343" s="21">
        <v>41818.58997685185</v>
      </c>
    </row>
    <row r="344" spans="1:20" ht="57" x14ac:dyDescent="0.45">
      <c r="A344" s="16">
        <v>3614</v>
      </c>
      <c r="B344" s="17" t="s">
        <v>3439</v>
      </c>
      <c r="C344" s="17" t="s">
        <v>7724</v>
      </c>
      <c r="D344" s="18">
        <v>2500</v>
      </c>
      <c r="E344" s="19">
        <v>2520</v>
      </c>
      <c r="F344" s="16" t="s">
        <v>8218</v>
      </c>
      <c r="G344" s="16" t="s">
        <v>8223</v>
      </c>
      <c r="H344" s="16" t="s">
        <v>8245</v>
      </c>
      <c r="I344" s="16">
        <v>1434675616</v>
      </c>
      <c r="J344" s="16">
        <v>1432083616</v>
      </c>
      <c r="K344" s="16" t="b">
        <v>0</v>
      </c>
      <c r="L344" s="16">
        <v>71</v>
      </c>
      <c r="M344" s="16" t="b">
        <v>1</v>
      </c>
      <c r="N344" s="16" t="s">
        <v>8269</v>
      </c>
      <c r="O344" s="16">
        <v>101</v>
      </c>
      <c r="P344" s="16">
        <v>35.49</v>
      </c>
      <c r="Q344" s="20" t="s">
        <v>8315</v>
      </c>
      <c r="R344" s="16" t="s">
        <v>8316</v>
      </c>
      <c r="S344" s="21">
        <v>42144.041851851856</v>
      </c>
      <c r="T344" s="21">
        <v>42174.041851851856</v>
      </c>
    </row>
    <row r="345" spans="1:20" ht="57" x14ac:dyDescent="0.45">
      <c r="A345" s="16">
        <v>3619</v>
      </c>
      <c r="B345" s="17" t="s">
        <v>3617</v>
      </c>
      <c r="C345" s="17" t="s">
        <v>7729</v>
      </c>
      <c r="D345" s="18">
        <v>1000</v>
      </c>
      <c r="E345" s="19">
        <v>1130</v>
      </c>
      <c r="F345" s="16" t="s">
        <v>8218</v>
      </c>
      <c r="G345" s="16" t="s">
        <v>8223</v>
      </c>
      <c r="H345" s="16" t="s">
        <v>8245</v>
      </c>
      <c r="I345" s="16">
        <v>1479592800</v>
      </c>
      <c r="J345" s="16">
        <v>1476760226</v>
      </c>
      <c r="K345" s="16" t="b">
        <v>0</v>
      </c>
      <c r="L345" s="16">
        <v>17</v>
      </c>
      <c r="M345" s="16" t="b">
        <v>1</v>
      </c>
      <c r="N345" s="16" t="s">
        <v>8269</v>
      </c>
      <c r="O345" s="16">
        <v>113</v>
      </c>
      <c r="P345" s="16">
        <v>66.47</v>
      </c>
      <c r="Q345" s="20" t="s">
        <v>8315</v>
      </c>
      <c r="R345" s="16" t="s">
        <v>8316</v>
      </c>
      <c r="S345" s="21">
        <v>42661.132245370376</v>
      </c>
      <c r="T345" s="21">
        <v>42693.916666666672</v>
      </c>
    </row>
    <row r="346" spans="1:20" ht="57" x14ac:dyDescent="0.45">
      <c r="A346" s="16">
        <v>3620</v>
      </c>
      <c r="B346" s="17" t="s">
        <v>3618</v>
      </c>
      <c r="C346" s="17" t="s">
        <v>7730</v>
      </c>
      <c r="D346" s="18">
        <v>10500</v>
      </c>
      <c r="E346" s="19">
        <v>11045</v>
      </c>
      <c r="F346" s="16" t="s">
        <v>8218</v>
      </c>
      <c r="G346" s="16" t="s">
        <v>8223</v>
      </c>
      <c r="H346" s="16" t="s">
        <v>8245</v>
      </c>
      <c r="I346" s="16">
        <v>1425528000</v>
      </c>
      <c r="J346" s="16">
        <v>1422916261</v>
      </c>
      <c r="K346" s="16" t="b">
        <v>0</v>
      </c>
      <c r="L346" s="16">
        <v>197</v>
      </c>
      <c r="M346" s="16" t="b">
        <v>1</v>
      </c>
      <c r="N346" s="16" t="s">
        <v>8269</v>
      </c>
      <c r="O346" s="16">
        <v>105</v>
      </c>
      <c r="P346" s="16">
        <v>56.07</v>
      </c>
      <c r="Q346" s="20" t="s">
        <v>8315</v>
      </c>
      <c r="R346" s="16" t="s">
        <v>8316</v>
      </c>
      <c r="S346" s="21">
        <v>42037.938206018516</v>
      </c>
      <c r="T346" s="21">
        <v>42068.166666666672</v>
      </c>
    </row>
    <row r="347" spans="1:20" ht="57" x14ac:dyDescent="0.45">
      <c r="A347" s="16">
        <v>3621</v>
      </c>
      <c r="B347" s="17" t="s">
        <v>3619</v>
      </c>
      <c r="C347" s="17" t="s">
        <v>7731</v>
      </c>
      <c r="D347" s="18">
        <v>3000</v>
      </c>
      <c r="E347" s="19">
        <v>3292</v>
      </c>
      <c r="F347" s="16" t="s">
        <v>8218</v>
      </c>
      <c r="G347" s="16" t="s">
        <v>8223</v>
      </c>
      <c r="H347" s="16" t="s">
        <v>8245</v>
      </c>
      <c r="I347" s="16">
        <v>1475269200</v>
      </c>
      <c r="J347" s="16">
        <v>1473200844</v>
      </c>
      <c r="K347" s="16" t="b">
        <v>0</v>
      </c>
      <c r="L347" s="16">
        <v>70</v>
      </c>
      <c r="M347" s="16" t="b">
        <v>1</v>
      </c>
      <c r="N347" s="16" t="s">
        <v>8269</v>
      </c>
      <c r="O347" s="16">
        <v>110</v>
      </c>
      <c r="P347" s="16">
        <v>47.03</v>
      </c>
      <c r="Q347" s="20" t="s">
        <v>8315</v>
      </c>
      <c r="R347" s="16" t="s">
        <v>8316</v>
      </c>
      <c r="S347" s="21">
        <v>42619.935694444444</v>
      </c>
      <c r="T347" s="21">
        <v>42643.875</v>
      </c>
    </row>
    <row r="348" spans="1:20" ht="42.75" x14ac:dyDescent="0.45">
      <c r="A348" s="16">
        <v>3622</v>
      </c>
      <c r="B348" s="17" t="s">
        <v>3620</v>
      </c>
      <c r="C348" s="17" t="s">
        <v>7732</v>
      </c>
      <c r="D348" s="18">
        <v>1000</v>
      </c>
      <c r="E348" s="19">
        <v>1000.99</v>
      </c>
      <c r="F348" s="16" t="s">
        <v>8218</v>
      </c>
      <c r="G348" s="16" t="s">
        <v>8223</v>
      </c>
      <c r="H348" s="16" t="s">
        <v>8245</v>
      </c>
      <c r="I348" s="16">
        <v>1411874580</v>
      </c>
      <c r="J348" s="16">
        <v>1409030371</v>
      </c>
      <c r="K348" s="16" t="b">
        <v>0</v>
      </c>
      <c r="L348" s="16">
        <v>21</v>
      </c>
      <c r="M348" s="16" t="b">
        <v>1</v>
      </c>
      <c r="N348" s="16" t="s">
        <v>8269</v>
      </c>
      <c r="O348" s="16">
        <v>100</v>
      </c>
      <c r="P348" s="16">
        <v>47.67</v>
      </c>
      <c r="Q348" s="20" t="s">
        <v>8315</v>
      </c>
      <c r="R348" s="16" t="s">
        <v>8316</v>
      </c>
      <c r="S348" s="21">
        <v>41877.221886574072</v>
      </c>
      <c r="T348" s="21">
        <v>41910.140972222223</v>
      </c>
    </row>
    <row r="349" spans="1:20" ht="42.75" x14ac:dyDescent="0.45">
      <c r="A349" s="16">
        <v>3623</v>
      </c>
      <c r="B349" s="17" t="s">
        <v>3621</v>
      </c>
      <c r="C349" s="17" t="s">
        <v>7733</v>
      </c>
      <c r="D349" s="18">
        <v>2500</v>
      </c>
      <c r="E349" s="19">
        <v>3000</v>
      </c>
      <c r="F349" s="16" t="s">
        <v>8218</v>
      </c>
      <c r="G349" s="16" t="s">
        <v>8223</v>
      </c>
      <c r="H349" s="16" t="s">
        <v>8245</v>
      </c>
      <c r="I349" s="16">
        <v>1406358000</v>
      </c>
      <c r="J349" s="16">
        <v>1404841270</v>
      </c>
      <c r="K349" s="16" t="b">
        <v>0</v>
      </c>
      <c r="L349" s="16">
        <v>34</v>
      </c>
      <c r="M349" s="16" t="b">
        <v>1</v>
      </c>
      <c r="N349" s="16" t="s">
        <v>8269</v>
      </c>
      <c r="O349" s="16">
        <v>120</v>
      </c>
      <c r="P349" s="16">
        <v>88.24</v>
      </c>
      <c r="Q349" s="20" t="s">
        <v>8315</v>
      </c>
      <c r="R349" s="16" t="s">
        <v>8316</v>
      </c>
      <c r="S349" s="21">
        <v>41828.736921296295</v>
      </c>
      <c r="T349" s="21">
        <v>41846.291666666664</v>
      </c>
    </row>
    <row r="350" spans="1:20" ht="71.25" x14ac:dyDescent="0.45">
      <c r="A350" s="16">
        <v>3624</v>
      </c>
      <c r="B350" s="17" t="s">
        <v>3622</v>
      </c>
      <c r="C350" s="17" t="s">
        <v>7734</v>
      </c>
      <c r="D350" s="18">
        <v>3000</v>
      </c>
      <c r="E350" s="19">
        <v>3148</v>
      </c>
      <c r="F350" s="16" t="s">
        <v>8218</v>
      </c>
      <c r="G350" s="16" t="s">
        <v>8223</v>
      </c>
      <c r="H350" s="16" t="s">
        <v>8245</v>
      </c>
      <c r="I350" s="16">
        <v>1471977290</v>
      </c>
      <c r="J350" s="16">
        <v>1466793290</v>
      </c>
      <c r="K350" s="16" t="b">
        <v>0</v>
      </c>
      <c r="L350" s="16">
        <v>39</v>
      </c>
      <c r="M350" s="16" t="b">
        <v>1</v>
      </c>
      <c r="N350" s="16" t="s">
        <v>8269</v>
      </c>
      <c r="O350" s="16">
        <v>105</v>
      </c>
      <c r="P350" s="16">
        <v>80.72</v>
      </c>
      <c r="Q350" s="20" t="s">
        <v>8315</v>
      </c>
      <c r="R350" s="16" t="s">
        <v>8316</v>
      </c>
      <c r="S350" s="21">
        <v>42545.774189814809</v>
      </c>
      <c r="T350" s="21">
        <v>42605.774189814809</v>
      </c>
    </row>
    <row r="351" spans="1:20" ht="57" x14ac:dyDescent="0.45">
      <c r="A351" s="16">
        <v>3627</v>
      </c>
      <c r="B351" s="17" t="s">
        <v>3625</v>
      </c>
      <c r="C351" s="17" t="s">
        <v>7737</v>
      </c>
      <c r="D351" s="18">
        <v>2000</v>
      </c>
      <c r="E351" s="19">
        <v>2000</v>
      </c>
      <c r="F351" s="16" t="s">
        <v>8218</v>
      </c>
      <c r="G351" s="16" t="s">
        <v>8223</v>
      </c>
      <c r="H351" s="16" t="s">
        <v>8245</v>
      </c>
      <c r="I351" s="16">
        <v>1463803140</v>
      </c>
      <c r="J351" s="16">
        <v>1459446487</v>
      </c>
      <c r="K351" s="16" t="b">
        <v>0</v>
      </c>
      <c r="L351" s="16">
        <v>29</v>
      </c>
      <c r="M351" s="16" t="b">
        <v>1</v>
      </c>
      <c r="N351" s="16" t="s">
        <v>8269</v>
      </c>
      <c r="O351" s="16">
        <v>100</v>
      </c>
      <c r="P351" s="16">
        <v>68.97</v>
      </c>
      <c r="Q351" s="20" t="s">
        <v>8315</v>
      </c>
      <c r="R351" s="16" t="s">
        <v>8316</v>
      </c>
      <c r="S351" s="21">
        <v>42460.741747685184</v>
      </c>
      <c r="T351" s="21">
        <v>42511.165972222225</v>
      </c>
    </row>
    <row r="352" spans="1:20" ht="42.75" x14ac:dyDescent="0.45">
      <c r="A352" s="16">
        <v>3648</v>
      </c>
      <c r="B352" s="17" t="s">
        <v>3646</v>
      </c>
      <c r="C352" s="17" t="s">
        <v>7758</v>
      </c>
      <c r="D352" s="18">
        <v>40000</v>
      </c>
      <c r="E352" s="19">
        <v>40153</v>
      </c>
      <c r="F352" s="16" t="s">
        <v>8218</v>
      </c>
      <c r="G352" s="16" t="s">
        <v>8223</v>
      </c>
      <c r="H352" s="16" t="s">
        <v>8245</v>
      </c>
      <c r="I352" s="16">
        <v>1412492445</v>
      </c>
      <c r="J352" s="16">
        <v>1409900445</v>
      </c>
      <c r="K352" s="16" t="b">
        <v>0</v>
      </c>
      <c r="L352" s="16">
        <v>73</v>
      </c>
      <c r="M352" s="16" t="b">
        <v>1</v>
      </c>
      <c r="N352" s="16" t="s">
        <v>8269</v>
      </c>
      <c r="O352" s="16">
        <v>100</v>
      </c>
      <c r="P352" s="16">
        <v>550.04</v>
      </c>
      <c r="Q352" s="20" t="s">
        <v>8315</v>
      </c>
      <c r="R352" s="16" t="s">
        <v>8316</v>
      </c>
      <c r="S352" s="21">
        <v>41887.292187500003</v>
      </c>
      <c r="T352" s="21">
        <v>41917.292187500003</v>
      </c>
    </row>
    <row r="353" spans="1:20" ht="42.75" x14ac:dyDescent="0.45">
      <c r="A353" s="16">
        <v>3651</v>
      </c>
      <c r="B353" s="17" t="s">
        <v>3649</v>
      </c>
      <c r="C353" s="17" t="s">
        <v>7761</v>
      </c>
      <c r="D353" s="18">
        <v>500</v>
      </c>
      <c r="E353" s="19">
        <v>520</v>
      </c>
      <c r="F353" s="16" t="s">
        <v>8218</v>
      </c>
      <c r="G353" s="16" t="s">
        <v>8223</v>
      </c>
      <c r="H353" s="16" t="s">
        <v>8245</v>
      </c>
      <c r="I353" s="16">
        <v>1407686340</v>
      </c>
      <c r="J353" s="16">
        <v>1404833442</v>
      </c>
      <c r="K353" s="16" t="b">
        <v>0</v>
      </c>
      <c r="L353" s="16">
        <v>9</v>
      </c>
      <c r="M353" s="16" t="b">
        <v>1</v>
      </c>
      <c r="N353" s="16" t="s">
        <v>8269</v>
      </c>
      <c r="O353" s="16">
        <v>104</v>
      </c>
      <c r="P353" s="16">
        <v>57.78</v>
      </c>
      <c r="Q353" s="20" t="s">
        <v>8315</v>
      </c>
      <c r="R353" s="16" t="s">
        <v>8316</v>
      </c>
      <c r="S353" s="21">
        <v>41828.646319444444</v>
      </c>
      <c r="T353" s="21">
        <v>41861.665972222225</v>
      </c>
    </row>
    <row r="354" spans="1:20" ht="57" x14ac:dyDescent="0.45">
      <c r="A354" s="16">
        <v>3655</v>
      </c>
      <c r="B354" s="17" t="s">
        <v>3652</v>
      </c>
      <c r="C354" s="17" t="s">
        <v>7765</v>
      </c>
      <c r="D354" s="18">
        <v>5000</v>
      </c>
      <c r="E354" s="19">
        <v>5813</v>
      </c>
      <c r="F354" s="16" t="s">
        <v>8218</v>
      </c>
      <c r="G354" s="16" t="s">
        <v>8223</v>
      </c>
      <c r="H354" s="16" t="s">
        <v>8245</v>
      </c>
      <c r="I354" s="16">
        <v>1437202740</v>
      </c>
      <c r="J354" s="16">
        <v>1434654998</v>
      </c>
      <c r="K354" s="16" t="b">
        <v>0</v>
      </c>
      <c r="L354" s="16">
        <v>79</v>
      </c>
      <c r="M354" s="16" t="b">
        <v>1</v>
      </c>
      <c r="N354" s="16" t="s">
        <v>8269</v>
      </c>
      <c r="O354" s="16">
        <v>116</v>
      </c>
      <c r="P354" s="16">
        <v>73.58</v>
      </c>
      <c r="Q354" s="20" t="s">
        <v>8315</v>
      </c>
      <c r="R354" s="16" t="s">
        <v>8316</v>
      </c>
      <c r="S354" s="21">
        <v>42173.803217592591</v>
      </c>
      <c r="T354" s="21">
        <v>42203.290972222225</v>
      </c>
    </row>
    <row r="355" spans="1:20" ht="28.5" x14ac:dyDescent="0.45">
      <c r="A355" s="16">
        <v>3658</v>
      </c>
      <c r="B355" s="17" t="s">
        <v>3655</v>
      </c>
      <c r="C355" s="17" t="s">
        <v>7768</v>
      </c>
      <c r="D355" s="18">
        <v>1500</v>
      </c>
      <c r="E355" s="19">
        <v>1510</v>
      </c>
      <c r="F355" s="16" t="s">
        <v>8218</v>
      </c>
      <c r="G355" s="16" t="s">
        <v>8223</v>
      </c>
      <c r="H355" s="16" t="s">
        <v>8245</v>
      </c>
      <c r="I355" s="16">
        <v>1404273540</v>
      </c>
      <c r="J355" s="16">
        <v>1400272580</v>
      </c>
      <c r="K355" s="16" t="b">
        <v>0</v>
      </c>
      <c r="L355" s="16">
        <v>20</v>
      </c>
      <c r="M355" s="16" t="b">
        <v>1</v>
      </c>
      <c r="N355" s="16" t="s">
        <v>8269</v>
      </c>
      <c r="O355" s="16">
        <v>101</v>
      </c>
      <c r="P355" s="16">
        <v>75.5</v>
      </c>
      <c r="Q355" s="20" t="s">
        <v>8315</v>
      </c>
      <c r="R355" s="16" t="s">
        <v>8316</v>
      </c>
      <c r="S355" s="21">
        <v>41775.858564814815</v>
      </c>
      <c r="T355" s="21">
        <v>41822.165972222225</v>
      </c>
    </row>
    <row r="356" spans="1:20" ht="42.75" x14ac:dyDescent="0.45">
      <c r="A356" s="16">
        <v>3659</v>
      </c>
      <c r="B356" s="17" t="s">
        <v>3656</v>
      </c>
      <c r="C356" s="17" t="s">
        <v>7769</v>
      </c>
      <c r="D356" s="18">
        <v>3000</v>
      </c>
      <c r="E356" s="19">
        <v>3061</v>
      </c>
      <c r="F356" s="16" t="s">
        <v>8218</v>
      </c>
      <c r="G356" s="16" t="s">
        <v>8223</v>
      </c>
      <c r="H356" s="16" t="s">
        <v>8245</v>
      </c>
      <c r="I356" s="16">
        <v>1426775940</v>
      </c>
      <c r="J356" s="16">
        <v>1424414350</v>
      </c>
      <c r="K356" s="16" t="b">
        <v>0</v>
      </c>
      <c r="L356" s="16">
        <v>13</v>
      </c>
      <c r="M356" s="16" t="b">
        <v>1</v>
      </c>
      <c r="N356" s="16" t="s">
        <v>8269</v>
      </c>
      <c r="O356" s="16">
        <v>102</v>
      </c>
      <c r="P356" s="16">
        <v>235.46</v>
      </c>
      <c r="Q356" s="20" t="s">
        <v>8315</v>
      </c>
      <c r="R356" s="16" t="s">
        <v>8316</v>
      </c>
      <c r="S356" s="21">
        <v>42055.277199074073</v>
      </c>
      <c r="T356" s="21">
        <v>42082.610416666663</v>
      </c>
    </row>
    <row r="357" spans="1:20" ht="57" x14ac:dyDescent="0.45">
      <c r="A357" s="16">
        <v>3661</v>
      </c>
      <c r="B357" s="17" t="s">
        <v>3658</v>
      </c>
      <c r="C357" s="17" t="s">
        <v>7771</v>
      </c>
      <c r="D357" s="18">
        <v>3000</v>
      </c>
      <c r="E357" s="19">
        <v>3330</v>
      </c>
      <c r="F357" s="16" t="s">
        <v>8218</v>
      </c>
      <c r="G357" s="16" t="s">
        <v>8223</v>
      </c>
      <c r="H357" s="16" t="s">
        <v>8245</v>
      </c>
      <c r="I357" s="16">
        <v>1460260800</v>
      </c>
      <c r="J357" s="16">
        <v>1458336672</v>
      </c>
      <c r="K357" s="16" t="b">
        <v>0</v>
      </c>
      <c r="L357" s="16">
        <v>36</v>
      </c>
      <c r="M357" s="16" t="b">
        <v>1</v>
      </c>
      <c r="N357" s="16" t="s">
        <v>8269</v>
      </c>
      <c r="O357" s="16">
        <v>111</v>
      </c>
      <c r="P357" s="16">
        <v>92.5</v>
      </c>
      <c r="Q357" s="20" t="s">
        <v>8315</v>
      </c>
      <c r="R357" s="16" t="s">
        <v>8316</v>
      </c>
      <c r="S357" s="21">
        <v>42447.896666666667</v>
      </c>
      <c r="T357" s="21">
        <v>42470.166666666672</v>
      </c>
    </row>
    <row r="358" spans="1:20" ht="57" x14ac:dyDescent="0.45">
      <c r="A358" s="16">
        <v>3664</v>
      </c>
      <c r="B358" s="17" t="s">
        <v>3661</v>
      </c>
      <c r="C358" s="17" t="s">
        <v>7774</v>
      </c>
      <c r="D358" s="18">
        <v>800</v>
      </c>
      <c r="E358" s="19">
        <v>875</v>
      </c>
      <c r="F358" s="16" t="s">
        <v>8218</v>
      </c>
      <c r="G358" s="16" t="s">
        <v>8223</v>
      </c>
      <c r="H358" s="16" t="s">
        <v>8245</v>
      </c>
      <c r="I358" s="16">
        <v>1466056689</v>
      </c>
      <c r="J358" s="16">
        <v>1464847089</v>
      </c>
      <c r="K358" s="16" t="b">
        <v>0</v>
      </c>
      <c r="L358" s="16">
        <v>19</v>
      </c>
      <c r="M358" s="16" t="b">
        <v>1</v>
      </c>
      <c r="N358" s="16" t="s">
        <v>8269</v>
      </c>
      <c r="O358" s="16">
        <v>109</v>
      </c>
      <c r="P358" s="16">
        <v>46.05</v>
      </c>
      <c r="Q358" s="20" t="s">
        <v>8315</v>
      </c>
      <c r="R358" s="16" t="s">
        <v>8316</v>
      </c>
      <c r="S358" s="21">
        <v>42523.248715277776</v>
      </c>
      <c r="T358" s="21">
        <v>42537.248715277776</v>
      </c>
    </row>
    <row r="359" spans="1:20" ht="28.5" x14ac:dyDescent="0.45">
      <c r="A359" s="16">
        <v>3666</v>
      </c>
      <c r="B359" s="17" t="s">
        <v>3663</v>
      </c>
      <c r="C359" s="17" t="s">
        <v>7776</v>
      </c>
      <c r="D359" s="18">
        <v>1200</v>
      </c>
      <c r="E359" s="19">
        <v>1200</v>
      </c>
      <c r="F359" s="16" t="s">
        <v>8218</v>
      </c>
      <c r="G359" s="16" t="s">
        <v>8223</v>
      </c>
      <c r="H359" s="16" t="s">
        <v>8245</v>
      </c>
      <c r="I359" s="16">
        <v>1406185200</v>
      </c>
      <c r="J359" s="16">
        <v>1404337382</v>
      </c>
      <c r="K359" s="16" t="b">
        <v>0</v>
      </c>
      <c r="L359" s="16">
        <v>38</v>
      </c>
      <c r="M359" s="16" t="b">
        <v>1</v>
      </c>
      <c r="N359" s="16" t="s">
        <v>8269</v>
      </c>
      <c r="O359" s="16">
        <v>100</v>
      </c>
      <c r="P359" s="16">
        <v>31.58</v>
      </c>
      <c r="Q359" s="20" t="s">
        <v>8315</v>
      </c>
      <c r="R359" s="16" t="s">
        <v>8316</v>
      </c>
      <c r="S359" s="21">
        <v>41822.90488425926</v>
      </c>
      <c r="T359" s="21">
        <v>41844.291666666664</v>
      </c>
    </row>
    <row r="360" spans="1:20" ht="57" x14ac:dyDescent="0.45">
      <c r="A360" s="16">
        <v>3668</v>
      </c>
      <c r="B360" s="17" t="s">
        <v>3665</v>
      </c>
      <c r="C360" s="17" t="s">
        <v>7778</v>
      </c>
      <c r="D360" s="18">
        <v>1000</v>
      </c>
      <c r="E360" s="19">
        <v>1035</v>
      </c>
      <c r="F360" s="16" t="s">
        <v>8218</v>
      </c>
      <c r="G360" s="16" t="s">
        <v>8223</v>
      </c>
      <c r="H360" s="16" t="s">
        <v>8245</v>
      </c>
      <c r="I360" s="16">
        <v>1437676380</v>
      </c>
      <c r="J360" s="16">
        <v>1435670452</v>
      </c>
      <c r="K360" s="16" t="b">
        <v>0</v>
      </c>
      <c r="L360" s="16">
        <v>28</v>
      </c>
      <c r="M360" s="16" t="b">
        <v>1</v>
      </c>
      <c r="N360" s="16" t="s">
        <v>8269</v>
      </c>
      <c r="O360" s="16">
        <v>104</v>
      </c>
      <c r="P360" s="16">
        <v>36.96</v>
      </c>
      <c r="Q360" s="20" t="s">
        <v>8315</v>
      </c>
      <c r="R360" s="16" t="s">
        <v>8316</v>
      </c>
      <c r="S360" s="21">
        <v>42185.556157407409</v>
      </c>
      <c r="T360" s="21">
        <v>42208.772916666669</v>
      </c>
    </row>
    <row r="361" spans="1:20" ht="57" x14ac:dyDescent="0.45">
      <c r="A361" s="16">
        <v>3671</v>
      </c>
      <c r="B361" s="17" t="s">
        <v>3668</v>
      </c>
      <c r="C361" s="17" t="s">
        <v>7781</v>
      </c>
      <c r="D361" s="18">
        <v>3500</v>
      </c>
      <c r="E361" s="19">
        <v>3530</v>
      </c>
      <c r="F361" s="16" t="s">
        <v>8218</v>
      </c>
      <c r="G361" s="16" t="s">
        <v>8223</v>
      </c>
      <c r="H361" s="16" t="s">
        <v>8245</v>
      </c>
      <c r="I361" s="16">
        <v>1405915140</v>
      </c>
      <c r="J361" s="16">
        <v>1404140667</v>
      </c>
      <c r="K361" s="16" t="b">
        <v>0</v>
      </c>
      <c r="L361" s="16">
        <v>40</v>
      </c>
      <c r="M361" s="16" t="b">
        <v>1</v>
      </c>
      <c r="N361" s="16" t="s">
        <v>8269</v>
      </c>
      <c r="O361" s="16">
        <v>101</v>
      </c>
      <c r="P361" s="16">
        <v>88.25</v>
      </c>
      <c r="Q361" s="20" t="s">
        <v>8315</v>
      </c>
      <c r="R361" s="16" t="s">
        <v>8316</v>
      </c>
      <c r="S361" s="21">
        <v>41820.62809027778</v>
      </c>
      <c r="T361" s="21">
        <v>41841.165972222225</v>
      </c>
    </row>
    <row r="362" spans="1:20" ht="57" x14ac:dyDescent="0.45">
      <c r="A362" s="16">
        <v>3676</v>
      </c>
      <c r="B362" s="17" t="s">
        <v>3673</v>
      </c>
      <c r="C362" s="17" t="s">
        <v>7786</v>
      </c>
      <c r="D362" s="18">
        <v>800</v>
      </c>
      <c r="E362" s="19">
        <v>1030</v>
      </c>
      <c r="F362" s="16" t="s">
        <v>8218</v>
      </c>
      <c r="G362" s="16" t="s">
        <v>8223</v>
      </c>
      <c r="H362" s="16" t="s">
        <v>8245</v>
      </c>
      <c r="I362" s="16">
        <v>1410550484</v>
      </c>
      <c r="J362" s="16">
        <v>1408995284</v>
      </c>
      <c r="K362" s="16" t="b">
        <v>0</v>
      </c>
      <c r="L362" s="16">
        <v>16</v>
      </c>
      <c r="M362" s="16" t="b">
        <v>1</v>
      </c>
      <c r="N362" s="16" t="s">
        <v>8269</v>
      </c>
      <c r="O362" s="16">
        <v>129</v>
      </c>
      <c r="P362" s="16">
        <v>64.38</v>
      </c>
      <c r="Q362" s="20" t="s">
        <v>8315</v>
      </c>
      <c r="R362" s="16" t="s">
        <v>8316</v>
      </c>
      <c r="S362" s="21">
        <v>41876.815787037034</v>
      </c>
      <c r="T362" s="21">
        <v>41894.815787037034</v>
      </c>
    </row>
    <row r="363" spans="1:20" ht="42.75" x14ac:dyDescent="0.45">
      <c r="A363" s="16">
        <v>3677</v>
      </c>
      <c r="B363" s="17" t="s">
        <v>3674</v>
      </c>
      <c r="C363" s="17" t="s">
        <v>7787</v>
      </c>
      <c r="D363" s="18">
        <v>12000</v>
      </c>
      <c r="E363" s="19">
        <v>12348.5</v>
      </c>
      <c r="F363" s="16" t="s">
        <v>8218</v>
      </c>
      <c r="G363" s="16" t="s">
        <v>8223</v>
      </c>
      <c r="H363" s="16" t="s">
        <v>8245</v>
      </c>
      <c r="I363" s="16">
        <v>1404359940</v>
      </c>
      <c r="J363" s="16">
        <v>1402580818</v>
      </c>
      <c r="K363" s="16" t="b">
        <v>0</v>
      </c>
      <c r="L363" s="16">
        <v>199</v>
      </c>
      <c r="M363" s="16" t="b">
        <v>1</v>
      </c>
      <c r="N363" s="16" t="s">
        <v>8269</v>
      </c>
      <c r="O363" s="16">
        <v>103</v>
      </c>
      <c r="P363" s="16">
        <v>62.05</v>
      </c>
      <c r="Q363" s="20" t="s">
        <v>8315</v>
      </c>
      <c r="R363" s="16" t="s">
        <v>8316</v>
      </c>
      <c r="S363" s="21">
        <v>41802.574282407404</v>
      </c>
      <c r="T363" s="21">
        <v>41823.165972222225</v>
      </c>
    </row>
    <row r="364" spans="1:20" ht="57" x14ac:dyDescent="0.45">
      <c r="A364" s="16">
        <v>3679</v>
      </c>
      <c r="B364" s="17" t="s">
        <v>3676</v>
      </c>
      <c r="C364" s="17" t="s">
        <v>7789</v>
      </c>
      <c r="D364" s="18">
        <v>2000</v>
      </c>
      <c r="E364" s="19">
        <v>2202</v>
      </c>
      <c r="F364" s="16" t="s">
        <v>8218</v>
      </c>
      <c r="G364" s="16" t="s">
        <v>8223</v>
      </c>
      <c r="H364" s="16" t="s">
        <v>8245</v>
      </c>
      <c r="I364" s="16">
        <v>1404190740</v>
      </c>
      <c r="J364" s="16">
        <v>1401214581</v>
      </c>
      <c r="K364" s="16" t="b">
        <v>0</v>
      </c>
      <c r="L364" s="16">
        <v>30</v>
      </c>
      <c r="M364" s="16" t="b">
        <v>1</v>
      </c>
      <c r="N364" s="16" t="s">
        <v>8269</v>
      </c>
      <c r="O364" s="16">
        <v>110</v>
      </c>
      <c r="P364" s="16">
        <v>73.400000000000006</v>
      </c>
      <c r="Q364" s="20" t="s">
        <v>8315</v>
      </c>
      <c r="R364" s="16" t="s">
        <v>8316</v>
      </c>
      <c r="S364" s="21">
        <v>41786.761354166665</v>
      </c>
      <c r="T364" s="21">
        <v>41821.207638888889</v>
      </c>
    </row>
    <row r="365" spans="1:20" ht="42.75" x14ac:dyDescent="0.45">
      <c r="A365" s="16">
        <v>3680</v>
      </c>
      <c r="B365" s="17" t="s">
        <v>3677</v>
      </c>
      <c r="C365" s="17" t="s">
        <v>7790</v>
      </c>
      <c r="D365" s="18">
        <v>3000</v>
      </c>
      <c r="E365" s="19">
        <v>3383</v>
      </c>
      <c r="F365" s="16" t="s">
        <v>8218</v>
      </c>
      <c r="G365" s="16" t="s">
        <v>8223</v>
      </c>
      <c r="H365" s="16" t="s">
        <v>8245</v>
      </c>
      <c r="I365" s="16">
        <v>1475664834</v>
      </c>
      <c r="J365" s="16">
        <v>1473850434</v>
      </c>
      <c r="K365" s="16" t="b">
        <v>0</v>
      </c>
      <c r="L365" s="16">
        <v>34</v>
      </c>
      <c r="M365" s="16" t="b">
        <v>1</v>
      </c>
      <c r="N365" s="16" t="s">
        <v>8269</v>
      </c>
      <c r="O365" s="16">
        <v>113</v>
      </c>
      <c r="P365" s="16">
        <v>99.5</v>
      </c>
      <c r="Q365" s="20" t="s">
        <v>8315</v>
      </c>
      <c r="R365" s="16" t="s">
        <v>8316</v>
      </c>
      <c r="S365" s="21">
        <v>42627.454097222217</v>
      </c>
      <c r="T365" s="21">
        <v>42648.454097222217</v>
      </c>
    </row>
    <row r="366" spans="1:20" ht="71.25" x14ac:dyDescent="0.45">
      <c r="A366" s="16">
        <v>3681</v>
      </c>
      <c r="B366" s="17" t="s">
        <v>3678</v>
      </c>
      <c r="C366" s="17" t="s">
        <v>7791</v>
      </c>
      <c r="D366" s="18">
        <v>1000</v>
      </c>
      <c r="E366" s="19">
        <v>1119</v>
      </c>
      <c r="F366" s="16" t="s">
        <v>8218</v>
      </c>
      <c r="G366" s="16" t="s">
        <v>8223</v>
      </c>
      <c r="H366" s="16" t="s">
        <v>8245</v>
      </c>
      <c r="I366" s="16">
        <v>1452872290</v>
      </c>
      <c r="J366" s="16">
        <v>1452008290</v>
      </c>
      <c r="K366" s="16" t="b">
        <v>0</v>
      </c>
      <c r="L366" s="16">
        <v>18</v>
      </c>
      <c r="M366" s="16" t="b">
        <v>1</v>
      </c>
      <c r="N366" s="16" t="s">
        <v>8269</v>
      </c>
      <c r="O366" s="16">
        <v>112</v>
      </c>
      <c r="P366" s="16">
        <v>62.17</v>
      </c>
      <c r="Q366" s="20" t="s">
        <v>8315</v>
      </c>
      <c r="R366" s="16" t="s">
        <v>8316</v>
      </c>
      <c r="S366" s="21">
        <v>42374.651504629626</v>
      </c>
      <c r="T366" s="21">
        <v>42384.651504629626</v>
      </c>
    </row>
    <row r="367" spans="1:20" ht="57" x14ac:dyDescent="0.45">
      <c r="A367" s="16">
        <v>3682</v>
      </c>
      <c r="B367" s="17" t="s">
        <v>3679</v>
      </c>
      <c r="C367" s="17" t="s">
        <v>7792</v>
      </c>
      <c r="D367" s="18">
        <v>3000</v>
      </c>
      <c r="E367" s="19">
        <v>4176</v>
      </c>
      <c r="F367" s="16" t="s">
        <v>8218</v>
      </c>
      <c r="G367" s="16" t="s">
        <v>8223</v>
      </c>
      <c r="H367" s="16" t="s">
        <v>8245</v>
      </c>
      <c r="I367" s="16">
        <v>1402901940</v>
      </c>
      <c r="J367" s="16">
        <v>1399998418</v>
      </c>
      <c r="K367" s="16" t="b">
        <v>0</v>
      </c>
      <c r="L367" s="16">
        <v>67</v>
      </c>
      <c r="M367" s="16" t="b">
        <v>1</v>
      </c>
      <c r="N367" s="16" t="s">
        <v>8269</v>
      </c>
      <c r="O367" s="16">
        <v>139</v>
      </c>
      <c r="P367" s="16">
        <v>62.33</v>
      </c>
      <c r="Q367" s="20" t="s">
        <v>8315</v>
      </c>
      <c r="R367" s="16" t="s">
        <v>8316</v>
      </c>
      <c r="S367" s="21">
        <v>41772.685393518521</v>
      </c>
      <c r="T367" s="21">
        <v>41806.290972222225</v>
      </c>
    </row>
    <row r="368" spans="1:20" ht="42.75" x14ac:dyDescent="0.45">
      <c r="A368" s="16">
        <v>3683</v>
      </c>
      <c r="B368" s="17" t="s">
        <v>3680</v>
      </c>
      <c r="C368" s="17" t="s">
        <v>7793</v>
      </c>
      <c r="D368" s="18">
        <v>3500</v>
      </c>
      <c r="E368" s="19">
        <v>3880</v>
      </c>
      <c r="F368" s="16" t="s">
        <v>8218</v>
      </c>
      <c r="G368" s="16" t="s">
        <v>8223</v>
      </c>
      <c r="H368" s="16" t="s">
        <v>8245</v>
      </c>
      <c r="I368" s="16">
        <v>1476931696</v>
      </c>
      <c r="J368" s="16">
        <v>1474339696</v>
      </c>
      <c r="K368" s="16" t="b">
        <v>0</v>
      </c>
      <c r="L368" s="16">
        <v>66</v>
      </c>
      <c r="M368" s="16" t="b">
        <v>1</v>
      </c>
      <c r="N368" s="16" t="s">
        <v>8269</v>
      </c>
      <c r="O368" s="16">
        <v>111</v>
      </c>
      <c r="P368" s="16">
        <v>58.79</v>
      </c>
      <c r="Q368" s="20" t="s">
        <v>8315</v>
      </c>
      <c r="R368" s="16" t="s">
        <v>8316</v>
      </c>
      <c r="S368" s="21">
        <v>42633.116851851853</v>
      </c>
      <c r="T368" s="21">
        <v>42663.116851851853</v>
      </c>
    </row>
    <row r="369" spans="1:20" ht="57" x14ac:dyDescent="0.45">
      <c r="A369" s="16">
        <v>3684</v>
      </c>
      <c r="B369" s="17" t="s">
        <v>3681</v>
      </c>
      <c r="C369" s="17" t="s">
        <v>7794</v>
      </c>
      <c r="D369" s="18">
        <v>750</v>
      </c>
      <c r="E369" s="19">
        <v>1043</v>
      </c>
      <c r="F369" s="16" t="s">
        <v>8218</v>
      </c>
      <c r="G369" s="16" t="s">
        <v>8223</v>
      </c>
      <c r="H369" s="16" t="s">
        <v>8245</v>
      </c>
      <c r="I369" s="16">
        <v>1441167586</v>
      </c>
      <c r="J369" s="16">
        <v>1438575586</v>
      </c>
      <c r="K369" s="16" t="b">
        <v>0</v>
      </c>
      <c r="L369" s="16">
        <v>23</v>
      </c>
      <c r="M369" s="16" t="b">
        <v>1</v>
      </c>
      <c r="N369" s="16" t="s">
        <v>8269</v>
      </c>
      <c r="O369" s="16">
        <v>139</v>
      </c>
      <c r="P369" s="16">
        <v>45.35</v>
      </c>
      <c r="Q369" s="20" t="s">
        <v>8315</v>
      </c>
      <c r="R369" s="16" t="s">
        <v>8316</v>
      </c>
      <c r="S369" s="21">
        <v>42219.180393518516</v>
      </c>
      <c r="T369" s="21">
        <v>42249.180393518516</v>
      </c>
    </row>
    <row r="370" spans="1:20" ht="57" x14ac:dyDescent="0.45">
      <c r="A370" s="16">
        <v>3685</v>
      </c>
      <c r="B370" s="17" t="s">
        <v>3682</v>
      </c>
      <c r="C370" s="17" t="s">
        <v>7795</v>
      </c>
      <c r="D370" s="18">
        <v>5000</v>
      </c>
      <c r="E370" s="19">
        <v>5285</v>
      </c>
      <c r="F370" s="16" t="s">
        <v>8218</v>
      </c>
      <c r="G370" s="16" t="s">
        <v>8223</v>
      </c>
      <c r="H370" s="16" t="s">
        <v>8245</v>
      </c>
      <c r="I370" s="16">
        <v>1400533200</v>
      </c>
      <c r="J370" s="16">
        <v>1398348859</v>
      </c>
      <c r="K370" s="16" t="b">
        <v>0</v>
      </c>
      <c r="L370" s="16">
        <v>126</v>
      </c>
      <c r="M370" s="16" t="b">
        <v>1</v>
      </c>
      <c r="N370" s="16" t="s">
        <v>8269</v>
      </c>
      <c r="O370" s="16">
        <v>106</v>
      </c>
      <c r="P370" s="16">
        <v>41.94</v>
      </c>
      <c r="Q370" s="20" t="s">
        <v>8315</v>
      </c>
      <c r="R370" s="16" t="s">
        <v>8316</v>
      </c>
      <c r="S370" s="21">
        <v>41753.593275462961</v>
      </c>
      <c r="T370" s="21">
        <v>41778.875</v>
      </c>
    </row>
    <row r="371" spans="1:20" ht="57" x14ac:dyDescent="0.45">
      <c r="A371" s="16">
        <v>3686</v>
      </c>
      <c r="B371" s="17" t="s">
        <v>3683</v>
      </c>
      <c r="C371" s="17" t="s">
        <v>7796</v>
      </c>
      <c r="D371" s="18">
        <v>350</v>
      </c>
      <c r="E371" s="19">
        <v>355</v>
      </c>
      <c r="F371" s="16" t="s">
        <v>8218</v>
      </c>
      <c r="G371" s="16" t="s">
        <v>8223</v>
      </c>
      <c r="H371" s="16" t="s">
        <v>8245</v>
      </c>
      <c r="I371" s="16">
        <v>1440820740</v>
      </c>
      <c r="J371" s="16">
        <v>1439567660</v>
      </c>
      <c r="K371" s="16" t="b">
        <v>0</v>
      </c>
      <c r="L371" s="16">
        <v>6</v>
      </c>
      <c r="M371" s="16" t="b">
        <v>1</v>
      </c>
      <c r="N371" s="16" t="s">
        <v>8269</v>
      </c>
      <c r="O371" s="16">
        <v>101</v>
      </c>
      <c r="P371" s="16">
        <v>59.17</v>
      </c>
      <c r="Q371" s="20" t="s">
        <v>8315</v>
      </c>
      <c r="R371" s="16" t="s">
        <v>8316</v>
      </c>
      <c r="S371" s="21">
        <v>42230.662731481483</v>
      </c>
      <c r="T371" s="21">
        <v>42245.165972222225</v>
      </c>
    </row>
    <row r="372" spans="1:20" ht="57" x14ac:dyDescent="0.45">
      <c r="A372" s="16">
        <v>3687</v>
      </c>
      <c r="B372" s="17" t="s">
        <v>3684</v>
      </c>
      <c r="C372" s="17" t="s">
        <v>7797</v>
      </c>
      <c r="D372" s="18">
        <v>5000</v>
      </c>
      <c r="E372" s="19">
        <v>5012.25</v>
      </c>
      <c r="F372" s="16" t="s">
        <v>8218</v>
      </c>
      <c r="G372" s="16" t="s">
        <v>8223</v>
      </c>
      <c r="H372" s="16" t="s">
        <v>8245</v>
      </c>
      <c r="I372" s="16">
        <v>1403846055</v>
      </c>
      <c r="J372" s="16">
        <v>1401254055</v>
      </c>
      <c r="K372" s="16" t="b">
        <v>0</v>
      </c>
      <c r="L372" s="16">
        <v>25</v>
      </c>
      <c r="M372" s="16" t="b">
        <v>1</v>
      </c>
      <c r="N372" s="16" t="s">
        <v>8269</v>
      </c>
      <c r="O372" s="16">
        <v>100</v>
      </c>
      <c r="P372" s="16">
        <v>200.49</v>
      </c>
      <c r="Q372" s="20" t="s">
        <v>8315</v>
      </c>
      <c r="R372" s="16" t="s">
        <v>8316</v>
      </c>
      <c r="S372" s="21">
        <v>41787.218229166669</v>
      </c>
      <c r="T372" s="21">
        <v>41817.218229166669</v>
      </c>
    </row>
    <row r="373" spans="1:20" ht="57" x14ac:dyDescent="0.45">
      <c r="A373" s="16">
        <v>3689</v>
      </c>
      <c r="B373" s="17" t="s">
        <v>3686</v>
      </c>
      <c r="C373" s="17" t="s">
        <v>7799</v>
      </c>
      <c r="D373" s="18">
        <v>3000</v>
      </c>
      <c r="E373" s="19">
        <v>3550</v>
      </c>
      <c r="F373" s="16" t="s">
        <v>8218</v>
      </c>
      <c r="G373" s="16" t="s">
        <v>8223</v>
      </c>
      <c r="H373" s="16" t="s">
        <v>8245</v>
      </c>
      <c r="I373" s="16">
        <v>1434925500</v>
      </c>
      <c r="J373" s="16">
        <v>1432410639</v>
      </c>
      <c r="K373" s="16" t="b">
        <v>0</v>
      </c>
      <c r="L373" s="16">
        <v>62</v>
      </c>
      <c r="M373" s="16" t="b">
        <v>1</v>
      </c>
      <c r="N373" s="16" t="s">
        <v>8269</v>
      </c>
      <c r="O373" s="16">
        <v>118</v>
      </c>
      <c r="P373" s="16">
        <v>57.26</v>
      </c>
      <c r="Q373" s="20" t="s">
        <v>8315</v>
      </c>
      <c r="R373" s="16" t="s">
        <v>8316</v>
      </c>
      <c r="S373" s="21">
        <v>42147.826840277776</v>
      </c>
      <c r="T373" s="21">
        <v>42176.934027777781</v>
      </c>
    </row>
    <row r="374" spans="1:20" ht="57" x14ac:dyDescent="0.45">
      <c r="A374" s="16">
        <v>3690</v>
      </c>
      <c r="B374" s="17" t="s">
        <v>3687</v>
      </c>
      <c r="C374" s="17" t="s">
        <v>7800</v>
      </c>
      <c r="D374" s="18">
        <v>1500</v>
      </c>
      <c r="E374" s="19">
        <v>1800</v>
      </c>
      <c r="F374" s="16" t="s">
        <v>8218</v>
      </c>
      <c r="G374" s="16" t="s">
        <v>8223</v>
      </c>
      <c r="H374" s="16" t="s">
        <v>8245</v>
      </c>
      <c r="I374" s="16">
        <v>1417101683</v>
      </c>
      <c r="J374" s="16">
        <v>1414506083</v>
      </c>
      <c r="K374" s="16" t="b">
        <v>0</v>
      </c>
      <c r="L374" s="16">
        <v>31</v>
      </c>
      <c r="M374" s="16" t="b">
        <v>1</v>
      </c>
      <c r="N374" s="16" t="s">
        <v>8269</v>
      </c>
      <c r="O374" s="16">
        <v>120</v>
      </c>
      <c r="P374" s="16">
        <v>58.06</v>
      </c>
      <c r="Q374" s="20" t="s">
        <v>8315</v>
      </c>
      <c r="R374" s="16" t="s">
        <v>8316</v>
      </c>
      <c r="S374" s="21">
        <v>41940.598182870373</v>
      </c>
      <c r="T374" s="21">
        <v>41970.639849537038</v>
      </c>
    </row>
    <row r="375" spans="1:20" ht="42.75" x14ac:dyDescent="0.45">
      <c r="A375" s="16">
        <v>3691</v>
      </c>
      <c r="B375" s="17" t="s">
        <v>3688</v>
      </c>
      <c r="C375" s="17" t="s">
        <v>7801</v>
      </c>
      <c r="D375" s="18">
        <v>40000</v>
      </c>
      <c r="E375" s="19">
        <v>51184</v>
      </c>
      <c r="F375" s="16" t="s">
        <v>8218</v>
      </c>
      <c r="G375" s="16" t="s">
        <v>8223</v>
      </c>
      <c r="H375" s="16" t="s">
        <v>8245</v>
      </c>
      <c r="I375" s="16">
        <v>1425272340</v>
      </c>
      <c r="J375" s="16">
        <v>1421426929</v>
      </c>
      <c r="K375" s="16" t="b">
        <v>0</v>
      </c>
      <c r="L375" s="16">
        <v>274</v>
      </c>
      <c r="M375" s="16" t="b">
        <v>1</v>
      </c>
      <c r="N375" s="16" t="s">
        <v>8269</v>
      </c>
      <c r="O375" s="16">
        <v>128</v>
      </c>
      <c r="P375" s="16">
        <v>186.8</v>
      </c>
      <c r="Q375" s="20" t="s">
        <v>8315</v>
      </c>
      <c r="R375" s="16" t="s">
        <v>8316</v>
      </c>
      <c r="S375" s="21">
        <v>42020.700567129628</v>
      </c>
      <c r="T375" s="21">
        <v>42065.207638888889</v>
      </c>
    </row>
    <row r="376" spans="1:20" ht="42.75" x14ac:dyDescent="0.45">
      <c r="A376" s="16">
        <v>3692</v>
      </c>
      <c r="B376" s="17" t="s">
        <v>3689</v>
      </c>
      <c r="C376" s="17" t="s">
        <v>7802</v>
      </c>
      <c r="D376" s="18">
        <v>1000</v>
      </c>
      <c r="E376" s="19">
        <v>1260</v>
      </c>
      <c r="F376" s="16" t="s">
        <v>8218</v>
      </c>
      <c r="G376" s="16" t="s">
        <v>8223</v>
      </c>
      <c r="H376" s="16" t="s">
        <v>8245</v>
      </c>
      <c r="I376" s="16">
        <v>1411084800</v>
      </c>
      <c r="J376" s="16">
        <v>1410304179</v>
      </c>
      <c r="K376" s="16" t="b">
        <v>0</v>
      </c>
      <c r="L376" s="16">
        <v>17</v>
      </c>
      <c r="M376" s="16" t="b">
        <v>1</v>
      </c>
      <c r="N376" s="16" t="s">
        <v>8269</v>
      </c>
      <c r="O376" s="16">
        <v>126</v>
      </c>
      <c r="P376" s="16">
        <v>74.12</v>
      </c>
      <c r="Q376" s="20" t="s">
        <v>8315</v>
      </c>
      <c r="R376" s="16" t="s">
        <v>8316</v>
      </c>
      <c r="S376" s="21">
        <v>41891.96503472222</v>
      </c>
      <c r="T376" s="21">
        <v>41901</v>
      </c>
    </row>
    <row r="377" spans="1:20" ht="57" x14ac:dyDescent="0.45">
      <c r="A377" s="16">
        <v>3694</v>
      </c>
      <c r="B377" s="17" t="s">
        <v>3691</v>
      </c>
      <c r="C377" s="17" t="s">
        <v>7804</v>
      </c>
      <c r="D377" s="18">
        <v>3500</v>
      </c>
      <c r="E377" s="19">
        <v>3760</v>
      </c>
      <c r="F377" s="16" t="s">
        <v>8218</v>
      </c>
      <c r="G377" s="16" t="s">
        <v>8223</v>
      </c>
      <c r="H377" s="16" t="s">
        <v>8245</v>
      </c>
      <c r="I377" s="16">
        <v>1465178400</v>
      </c>
      <c r="J377" s="16">
        <v>1461985967</v>
      </c>
      <c r="K377" s="16" t="b">
        <v>0</v>
      </c>
      <c r="L377" s="16">
        <v>60</v>
      </c>
      <c r="M377" s="16" t="b">
        <v>1</v>
      </c>
      <c r="N377" s="16" t="s">
        <v>8269</v>
      </c>
      <c r="O377" s="16">
        <v>107</v>
      </c>
      <c r="P377" s="16">
        <v>62.67</v>
      </c>
      <c r="Q377" s="20" t="s">
        <v>8315</v>
      </c>
      <c r="R377" s="16" t="s">
        <v>8316</v>
      </c>
      <c r="S377" s="21">
        <v>42490.133877314816</v>
      </c>
      <c r="T377" s="21">
        <v>42527.083333333328</v>
      </c>
    </row>
    <row r="378" spans="1:20" ht="71.25" x14ac:dyDescent="0.45">
      <c r="A378" s="16">
        <v>3695</v>
      </c>
      <c r="B378" s="17" t="s">
        <v>3692</v>
      </c>
      <c r="C378" s="17" t="s">
        <v>7805</v>
      </c>
      <c r="D378" s="18">
        <v>4000</v>
      </c>
      <c r="E378" s="19">
        <v>4005</v>
      </c>
      <c r="F378" s="16" t="s">
        <v>8218</v>
      </c>
      <c r="G378" s="16" t="s">
        <v>8223</v>
      </c>
      <c r="H378" s="16" t="s">
        <v>8245</v>
      </c>
      <c r="I378" s="16">
        <v>1421009610</v>
      </c>
      <c r="J378" s="16">
        <v>1419281610</v>
      </c>
      <c r="K378" s="16" t="b">
        <v>0</v>
      </c>
      <c r="L378" s="16">
        <v>33</v>
      </c>
      <c r="M378" s="16" t="b">
        <v>1</v>
      </c>
      <c r="N378" s="16" t="s">
        <v>8269</v>
      </c>
      <c r="O378" s="16">
        <v>100</v>
      </c>
      <c r="P378" s="16">
        <v>121.36</v>
      </c>
      <c r="Q378" s="20" t="s">
        <v>8315</v>
      </c>
      <c r="R378" s="16" t="s">
        <v>8316</v>
      </c>
      <c r="S378" s="21">
        <v>41995.870486111111</v>
      </c>
      <c r="T378" s="21">
        <v>42015.870486111111</v>
      </c>
    </row>
    <row r="379" spans="1:20" ht="42.75" x14ac:dyDescent="0.45">
      <c r="A379" s="16">
        <v>3698</v>
      </c>
      <c r="B379" s="17" t="s">
        <v>3695</v>
      </c>
      <c r="C379" s="17" t="s">
        <v>7808</v>
      </c>
      <c r="D379" s="18">
        <v>5000</v>
      </c>
      <c r="E379" s="19">
        <v>5526</v>
      </c>
      <c r="F379" s="16" t="s">
        <v>8218</v>
      </c>
      <c r="G379" s="16" t="s">
        <v>8223</v>
      </c>
      <c r="H379" s="16" t="s">
        <v>8245</v>
      </c>
      <c r="I379" s="16">
        <v>1456946487</v>
      </c>
      <c r="J379" s="16">
        <v>1454354487</v>
      </c>
      <c r="K379" s="16" t="b">
        <v>0</v>
      </c>
      <c r="L379" s="16">
        <v>136</v>
      </c>
      <c r="M379" s="16" t="b">
        <v>1</v>
      </c>
      <c r="N379" s="16" t="s">
        <v>8269</v>
      </c>
      <c r="O379" s="16">
        <v>111</v>
      </c>
      <c r="P379" s="16">
        <v>40.630000000000003</v>
      </c>
      <c r="Q379" s="20" t="s">
        <v>8315</v>
      </c>
      <c r="R379" s="16" t="s">
        <v>8316</v>
      </c>
      <c r="S379" s="21">
        <v>42401.806562500002</v>
      </c>
      <c r="T379" s="21">
        <v>42431.806562500002</v>
      </c>
    </row>
    <row r="380" spans="1:20" ht="57" x14ac:dyDescent="0.45">
      <c r="A380" s="16">
        <v>3699</v>
      </c>
      <c r="B380" s="17" t="s">
        <v>3696</v>
      </c>
      <c r="C380" s="17" t="s">
        <v>7809</v>
      </c>
      <c r="D380" s="18">
        <v>2500</v>
      </c>
      <c r="E380" s="19">
        <v>2520</v>
      </c>
      <c r="F380" s="16" t="s">
        <v>8218</v>
      </c>
      <c r="G380" s="16" t="s">
        <v>8223</v>
      </c>
      <c r="H380" s="16" t="s">
        <v>8245</v>
      </c>
      <c r="I380" s="16">
        <v>1413383216</v>
      </c>
      <c r="J380" s="16">
        <v>1410791216</v>
      </c>
      <c r="K380" s="16" t="b">
        <v>0</v>
      </c>
      <c r="L380" s="16">
        <v>40</v>
      </c>
      <c r="M380" s="16" t="b">
        <v>1</v>
      </c>
      <c r="N380" s="16" t="s">
        <v>8269</v>
      </c>
      <c r="O380" s="16">
        <v>101</v>
      </c>
      <c r="P380" s="16">
        <v>63</v>
      </c>
      <c r="Q380" s="20" t="s">
        <v>8315</v>
      </c>
      <c r="R380" s="16" t="s">
        <v>8316</v>
      </c>
      <c r="S380" s="21">
        <v>41897.602037037039</v>
      </c>
      <c r="T380" s="21">
        <v>41927.602037037039</v>
      </c>
    </row>
    <row r="381" spans="1:20" ht="28.5" x14ac:dyDescent="0.45">
      <c r="A381" s="16">
        <v>3700</v>
      </c>
      <c r="B381" s="17" t="s">
        <v>3697</v>
      </c>
      <c r="C381" s="17" t="s">
        <v>7810</v>
      </c>
      <c r="D381" s="18">
        <v>500</v>
      </c>
      <c r="E381" s="19">
        <v>606</v>
      </c>
      <c r="F381" s="16" t="s">
        <v>8218</v>
      </c>
      <c r="G381" s="16" t="s">
        <v>8223</v>
      </c>
      <c r="H381" s="16" t="s">
        <v>8245</v>
      </c>
      <c r="I381" s="16">
        <v>1412092800</v>
      </c>
      <c r="J381" s="16">
        <v>1409493800</v>
      </c>
      <c r="K381" s="16" t="b">
        <v>0</v>
      </c>
      <c r="L381" s="16">
        <v>18</v>
      </c>
      <c r="M381" s="16" t="b">
        <v>1</v>
      </c>
      <c r="N381" s="16" t="s">
        <v>8269</v>
      </c>
      <c r="O381" s="16">
        <v>121</v>
      </c>
      <c r="P381" s="16">
        <v>33.67</v>
      </c>
      <c r="Q381" s="20" t="s">
        <v>8315</v>
      </c>
      <c r="R381" s="16" t="s">
        <v>8316</v>
      </c>
      <c r="S381" s="21">
        <v>41882.585648148146</v>
      </c>
      <c r="T381" s="21">
        <v>41912.666666666664</v>
      </c>
    </row>
    <row r="382" spans="1:20" ht="57" x14ac:dyDescent="0.45">
      <c r="A382" s="16">
        <v>3703</v>
      </c>
      <c r="B382" s="17" t="s">
        <v>3700</v>
      </c>
      <c r="C382" s="17" t="s">
        <v>7813</v>
      </c>
      <c r="D382" s="18">
        <v>1050</v>
      </c>
      <c r="E382" s="19">
        <v>1296</v>
      </c>
      <c r="F382" s="16" t="s">
        <v>8218</v>
      </c>
      <c r="G382" s="16" t="s">
        <v>8223</v>
      </c>
      <c r="H382" s="16" t="s">
        <v>8245</v>
      </c>
      <c r="I382" s="16">
        <v>1471071540</v>
      </c>
      <c r="J382" s="16">
        <v>1467720388</v>
      </c>
      <c r="K382" s="16" t="b">
        <v>0</v>
      </c>
      <c r="L382" s="16">
        <v>30</v>
      </c>
      <c r="M382" s="16" t="b">
        <v>1</v>
      </c>
      <c r="N382" s="16" t="s">
        <v>8269</v>
      </c>
      <c r="O382" s="16">
        <v>123</v>
      </c>
      <c r="P382" s="16">
        <v>43.2</v>
      </c>
      <c r="Q382" s="20" t="s">
        <v>8315</v>
      </c>
      <c r="R382" s="16" t="s">
        <v>8316</v>
      </c>
      <c r="S382" s="21">
        <v>42556.504490740743</v>
      </c>
      <c r="T382" s="21">
        <v>42595.290972222225</v>
      </c>
    </row>
    <row r="383" spans="1:20" ht="57" x14ac:dyDescent="0.45">
      <c r="A383" s="16">
        <v>3705</v>
      </c>
      <c r="B383" s="17" t="s">
        <v>3702</v>
      </c>
      <c r="C383" s="17" t="s">
        <v>7815</v>
      </c>
      <c r="D383" s="18">
        <v>2827</v>
      </c>
      <c r="E383" s="19">
        <v>2925</v>
      </c>
      <c r="F383" s="16" t="s">
        <v>8218</v>
      </c>
      <c r="G383" s="16" t="s">
        <v>8223</v>
      </c>
      <c r="H383" s="16" t="s">
        <v>8245</v>
      </c>
      <c r="I383" s="16">
        <v>1403546400</v>
      </c>
      <c r="J383" s="16">
        <v>1401714114</v>
      </c>
      <c r="K383" s="16" t="b">
        <v>0</v>
      </c>
      <c r="L383" s="16">
        <v>35</v>
      </c>
      <c r="M383" s="16" t="b">
        <v>1</v>
      </c>
      <c r="N383" s="16" t="s">
        <v>8269</v>
      </c>
      <c r="O383" s="16">
        <v>103</v>
      </c>
      <c r="P383" s="16">
        <v>83.57</v>
      </c>
      <c r="Q383" s="20" t="s">
        <v>8315</v>
      </c>
      <c r="R383" s="16" t="s">
        <v>8316</v>
      </c>
      <c r="S383" s="21">
        <v>41792.542986111112</v>
      </c>
      <c r="T383" s="21">
        <v>41813.75</v>
      </c>
    </row>
    <row r="384" spans="1:20" ht="42.75" x14ac:dyDescent="0.45">
      <c r="A384" s="16">
        <v>3706</v>
      </c>
      <c r="B384" s="17" t="s">
        <v>3703</v>
      </c>
      <c r="C384" s="17" t="s">
        <v>7816</v>
      </c>
      <c r="D384" s="18">
        <v>1500</v>
      </c>
      <c r="E384" s="19">
        <v>1820</v>
      </c>
      <c r="F384" s="16" t="s">
        <v>8218</v>
      </c>
      <c r="G384" s="16" t="s">
        <v>8223</v>
      </c>
      <c r="H384" s="16" t="s">
        <v>8245</v>
      </c>
      <c r="I384" s="16">
        <v>1410558949</v>
      </c>
      <c r="J384" s="16">
        <v>1409262949</v>
      </c>
      <c r="K384" s="16" t="b">
        <v>0</v>
      </c>
      <c r="L384" s="16">
        <v>13</v>
      </c>
      <c r="M384" s="16" t="b">
        <v>1</v>
      </c>
      <c r="N384" s="16" t="s">
        <v>8269</v>
      </c>
      <c r="O384" s="16">
        <v>121</v>
      </c>
      <c r="P384" s="16">
        <v>140</v>
      </c>
      <c r="Q384" s="20" t="s">
        <v>8315</v>
      </c>
      <c r="R384" s="16" t="s">
        <v>8316</v>
      </c>
      <c r="S384" s="21">
        <v>41879.913761574076</v>
      </c>
      <c r="T384" s="21">
        <v>41894.913761574076</v>
      </c>
    </row>
    <row r="385" spans="1:20" ht="42.75" x14ac:dyDescent="0.45">
      <c r="A385" s="16">
        <v>3707</v>
      </c>
      <c r="B385" s="17" t="s">
        <v>3704</v>
      </c>
      <c r="C385" s="17" t="s">
        <v>7817</v>
      </c>
      <c r="D385" s="18">
        <v>1000</v>
      </c>
      <c r="E385" s="19">
        <v>1860</v>
      </c>
      <c r="F385" s="16" t="s">
        <v>8218</v>
      </c>
      <c r="G385" s="16" t="s">
        <v>8223</v>
      </c>
      <c r="H385" s="16" t="s">
        <v>8245</v>
      </c>
      <c r="I385" s="16">
        <v>1469165160</v>
      </c>
      <c r="J385" s="16">
        <v>1467335378</v>
      </c>
      <c r="K385" s="16" t="b">
        <v>0</v>
      </c>
      <c r="L385" s="16">
        <v>23</v>
      </c>
      <c r="M385" s="16" t="b">
        <v>1</v>
      </c>
      <c r="N385" s="16" t="s">
        <v>8269</v>
      </c>
      <c r="O385" s="16">
        <v>186</v>
      </c>
      <c r="P385" s="16">
        <v>80.87</v>
      </c>
      <c r="Q385" s="20" t="s">
        <v>8315</v>
      </c>
      <c r="R385" s="16" t="s">
        <v>8316</v>
      </c>
      <c r="S385" s="21">
        <v>42552.048356481479</v>
      </c>
      <c r="T385" s="21">
        <v>42573.226388888885</v>
      </c>
    </row>
    <row r="386" spans="1:20" ht="57" x14ac:dyDescent="0.45">
      <c r="A386" s="16">
        <v>3708</v>
      </c>
      <c r="B386" s="17" t="s">
        <v>3705</v>
      </c>
      <c r="C386" s="17" t="s">
        <v>7818</v>
      </c>
      <c r="D386" s="18">
        <v>700</v>
      </c>
      <c r="E386" s="19">
        <v>2100</v>
      </c>
      <c r="F386" s="16" t="s">
        <v>8218</v>
      </c>
      <c r="G386" s="16" t="s">
        <v>8223</v>
      </c>
      <c r="H386" s="16" t="s">
        <v>8245</v>
      </c>
      <c r="I386" s="16">
        <v>1404444286</v>
      </c>
      <c r="J386" s="16">
        <v>1403234686</v>
      </c>
      <c r="K386" s="16" t="b">
        <v>0</v>
      </c>
      <c r="L386" s="16">
        <v>39</v>
      </c>
      <c r="M386" s="16" t="b">
        <v>1</v>
      </c>
      <c r="N386" s="16" t="s">
        <v>8269</v>
      </c>
      <c r="O386" s="16">
        <v>300</v>
      </c>
      <c r="P386" s="16">
        <v>53.85</v>
      </c>
      <c r="Q386" s="20" t="s">
        <v>8315</v>
      </c>
      <c r="R386" s="16" t="s">
        <v>8316</v>
      </c>
      <c r="S386" s="21">
        <v>41810.142199074071</v>
      </c>
      <c r="T386" s="21">
        <v>41824.142199074071</v>
      </c>
    </row>
    <row r="387" spans="1:20" ht="42.75" x14ac:dyDescent="0.45">
      <c r="A387" s="16">
        <v>3710</v>
      </c>
      <c r="B387" s="17" t="s">
        <v>3707</v>
      </c>
      <c r="C387" s="17" t="s">
        <v>7820</v>
      </c>
      <c r="D387" s="18">
        <v>1300</v>
      </c>
      <c r="E387" s="19">
        <v>1835</v>
      </c>
      <c r="F387" s="16" t="s">
        <v>8218</v>
      </c>
      <c r="G387" s="16" t="s">
        <v>8223</v>
      </c>
      <c r="H387" s="16" t="s">
        <v>8245</v>
      </c>
      <c r="I387" s="16">
        <v>1428068988</v>
      </c>
      <c r="J387" s="16">
        <v>1425908988</v>
      </c>
      <c r="K387" s="16" t="b">
        <v>0</v>
      </c>
      <c r="L387" s="16">
        <v>27</v>
      </c>
      <c r="M387" s="16" t="b">
        <v>1</v>
      </c>
      <c r="N387" s="16" t="s">
        <v>8269</v>
      </c>
      <c r="O387" s="16">
        <v>141</v>
      </c>
      <c r="P387" s="16">
        <v>67.959999999999994</v>
      </c>
      <c r="Q387" s="20" t="s">
        <v>8315</v>
      </c>
      <c r="R387" s="16" t="s">
        <v>8316</v>
      </c>
      <c r="S387" s="21">
        <v>42072.576249999998</v>
      </c>
      <c r="T387" s="21">
        <v>42097.576249999998</v>
      </c>
    </row>
    <row r="388" spans="1:20" ht="28.5" x14ac:dyDescent="0.45">
      <c r="A388" s="16">
        <v>3711</v>
      </c>
      <c r="B388" s="17" t="s">
        <v>3708</v>
      </c>
      <c r="C388" s="17" t="s">
        <v>7821</v>
      </c>
      <c r="D388" s="18">
        <v>500</v>
      </c>
      <c r="E388" s="19">
        <v>570</v>
      </c>
      <c r="F388" s="16" t="s">
        <v>8218</v>
      </c>
      <c r="G388" s="16" t="s">
        <v>8223</v>
      </c>
      <c r="H388" s="16" t="s">
        <v>8245</v>
      </c>
      <c r="I388" s="16">
        <v>1402848000</v>
      </c>
      <c r="J388" s="16">
        <v>1400606573</v>
      </c>
      <c r="K388" s="16" t="b">
        <v>0</v>
      </c>
      <c r="L388" s="16">
        <v>21</v>
      </c>
      <c r="M388" s="16" t="b">
        <v>1</v>
      </c>
      <c r="N388" s="16" t="s">
        <v>8269</v>
      </c>
      <c r="O388" s="16">
        <v>114</v>
      </c>
      <c r="P388" s="16">
        <v>27.14</v>
      </c>
      <c r="Q388" s="20" t="s">
        <v>8315</v>
      </c>
      <c r="R388" s="16" t="s">
        <v>8316</v>
      </c>
      <c r="S388" s="21">
        <v>41779.724224537036</v>
      </c>
      <c r="T388" s="21">
        <v>41805.666666666664</v>
      </c>
    </row>
    <row r="389" spans="1:20" ht="57" x14ac:dyDescent="0.45">
      <c r="A389" s="16">
        <v>3712</v>
      </c>
      <c r="B389" s="17" t="s">
        <v>3709</v>
      </c>
      <c r="C389" s="17" t="s">
        <v>7822</v>
      </c>
      <c r="D389" s="18">
        <v>7500</v>
      </c>
      <c r="E389" s="19">
        <v>11530</v>
      </c>
      <c r="F389" s="16" t="s">
        <v>8218</v>
      </c>
      <c r="G389" s="16" t="s">
        <v>8223</v>
      </c>
      <c r="H389" s="16" t="s">
        <v>8245</v>
      </c>
      <c r="I389" s="16">
        <v>1433055540</v>
      </c>
      <c r="J389" s="16">
        <v>1431230867</v>
      </c>
      <c r="K389" s="16" t="b">
        <v>0</v>
      </c>
      <c r="L389" s="16">
        <v>104</v>
      </c>
      <c r="M389" s="16" t="b">
        <v>1</v>
      </c>
      <c r="N389" s="16" t="s">
        <v>8269</v>
      </c>
      <c r="O389" s="16">
        <v>154</v>
      </c>
      <c r="P389" s="16">
        <v>110.87</v>
      </c>
      <c r="Q389" s="20" t="s">
        <v>8315</v>
      </c>
      <c r="R389" s="16" t="s">
        <v>8316</v>
      </c>
      <c r="S389" s="21">
        <v>42134.172071759262</v>
      </c>
      <c r="T389" s="21">
        <v>42155.290972222225</v>
      </c>
    </row>
    <row r="390" spans="1:20" ht="57" x14ac:dyDescent="0.45">
      <c r="A390" s="16">
        <v>3713</v>
      </c>
      <c r="B390" s="17" t="s">
        <v>3710</v>
      </c>
      <c r="C390" s="17" t="s">
        <v>7823</v>
      </c>
      <c r="D390" s="18">
        <v>2000</v>
      </c>
      <c r="E390" s="19">
        <v>2030</v>
      </c>
      <c r="F390" s="16" t="s">
        <v>8218</v>
      </c>
      <c r="G390" s="16" t="s">
        <v>8223</v>
      </c>
      <c r="H390" s="16" t="s">
        <v>8245</v>
      </c>
      <c r="I390" s="16">
        <v>1465062166</v>
      </c>
      <c r="J390" s="16">
        <v>1463334166</v>
      </c>
      <c r="K390" s="16" t="b">
        <v>0</v>
      </c>
      <c r="L390" s="16">
        <v>19</v>
      </c>
      <c r="M390" s="16" t="b">
        <v>1</v>
      </c>
      <c r="N390" s="16" t="s">
        <v>8269</v>
      </c>
      <c r="O390" s="16">
        <v>102</v>
      </c>
      <c r="P390" s="16">
        <v>106.84</v>
      </c>
      <c r="Q390" s="20" t="s">
        <v>8315</v>
      </c>
      <c r="R390" s="16" t="s">
        <v>8316</v>
      </c>
      <c r="S390" s="21">
        <v>42505.738032407404</v>
      </c>
      <c r="T390" s="21">
        <v>42525.738032407404</v>
      </c>
    </row>
    <row r="391" spans="1:20" ht="57" x14ac:dyDescent="0.45">
      <c r="A391" s="16">
        <v>3714</v>
      </c>
      <c r="B391" s="17" t="s">
        <v>3711</v>
      </c>
      <c r="C391" s="17" t="s">
        <v>7824</v>
      </c>
      <c r="D391" s="18">
        <v>10000</v>
      </c>
      <c r="E391" s="19">
        <v>10235</v>
      </c>
      <c r="F391" s="16" t="s">
        <v>8218</v>
      </c>
      <c r="G391" s="16" t="s">
        <v>8223</v>
      </c>
      <c r="H391" s="16" t="s">
        <v>8245</v>
      </c>
      <c r="I391" s="16">
        <v>1432612740</v>
      </c>
      <c r="J391" s="16">
        <v>1429881667</v>
      </c>
      <c r="K391" s="16" t="b">
        <v>0</v>
      </c>
      <c r="L391" s="16">
        <v>97</v>
      </c>
      <c r="M391" s="16" t="b">
        <v>1</v>
      </c>
      <c r="N391" s="16" t="s">
        <v>8269</v>
      </c>
      <c r="O391" s="16">
        <v>102</v>
      </c>
      <c r="P391" s="16">
        <v>105.52</v>
      </c>
      <c r="Q391" s="20" t="s">
        <v>8315</v>
      </c>
      <c r="R391" s="16" t="s">
        <v>8316</v>
      </c>
      <c r="S391" s="21">
        <v>42118.556331018524</v>
      </c>
      <c r="T391" s="21">
        <v>42150.165972222225</v>
      </c>
    </row>
    <row r="392" spans="1:20" ht="57" x14ac:dyDescent="0.45">
      <c r="A392" s="16">
        <v>3716</v>
      </c>
      <c r="B392" s="17" t="s">
        <v>3713</v>
      </c>
      <c r="C392" s="17" t="s">
        <v>7826</v>
      </c>
      <c r="D392" s="18">
        <v>800</v>
      </c>
      <c r="E392" s="19">
        <v>1246</v>
      </c>
      <c r="F392" s="16" t="s">
        <v>8218</v>
      </c>
      <c r="G392" s="16" t="s">
        <v>8223</v>
      </c>
      <c r="H392" s="16" t="s">
        <v>8245</v>
      </c>
      <c r="I392" s="16">
        <v>1453411109</v>
      </c>
      <c r="J392" s="16">
        <v>1450819109</v>
      </c>
      <c r="K392" s="16" t="b">
        <v>0</v>
      </c>
      <c r="L392" s="16">
        <v>24</v>
      </c>
      <c r="M392" s="16" t="b">
        <v>1</v>
      </c>
      <c r="N392" s="16" t="s">
        <v>8269</v>
      </c>
      <c r="O392" s="16">
        <v>156</v>
      </c>
      <c r="P392" s="16">
        <v>51.92</v>
      </c>
      <c r="Q392" s="20" t="s">
        <v>8315</v>
      </c>
      <c r="R392" s="16" t="s">
        <v>8316</v>
      </c>
      <c r="S392" s="21">
        <v>42360.887835648144</v>
      </c>
      <c r="T392" s="21">
        <v>42390.887835648144</v>
      </c>
    </row>
    <row r="393" spans="1:20" ht="28.5" x14ac:dyDescent="0.45">
      <c r="A393" s="16">
        <v>3720</v>
      </c>
      <c r="B393" s="17" t="s">
        <v>3717</v>
      </c>
      <c r="C393" s="17" t="s">
        <v>7830</v>
      </c>
      <c r="D393" s="18">
        <v>3300</v>
      </c>
      <c r="E393" s="19">
        <v>3449</v>
      </c>
      <c r="F393" s="16" t="s">
        <v>8218</v>
      </c>
      <c r="G393" s="16" t="s">
        <v>8223</v>
      </c>
      <c r="H393" s="16" t="s">
        <v>8245</v>
      </c>
      <c r="I393" s="16">
        <v>1435881006</v>
      </c>
      <c r="J393" s="16">
        <v>1433980206</v>
      </c>
      <c r="K393" s="16" t="b">
        <v>0</v>
      </c>
      <c r="L393" s="16">
        <v>40</v>
      </c>
      <c r="M393" s="16" t="b">
        <v>1</v>
      </c>
      <c r="N393" s="16" t="s">
        <v>8269</v>
      </c>
      <c r="O393" s="16">
        <v>105</v>
      </c>
      <c r="P393" s="16">
        <v>86.23</v>
      </c>
      <c r="Q393" s="20" t="s">
        <v>8315</v>
      </c>
      <c r="R393" s="16" t="s">
        <v>8316</v>
      </c>
      <c r="S393" s="21">
        <v>42165.993125000001</v>
      </c>
      <c r="T393" s="21">
        <v>42187.993125000001</v>
      </c>
    </row>
    <row r="394" spans="1:20" ht="71.25" x14ac:dyDescent="0.45">
      <c r="A394" s="16">
        <v>3721</v>
      </c>
      <c r="B394" s="17" t="s">
        <v>3718</v>
      </c>
      <c r="C394" s="17" t="s">
        <v>7831</v>
      </c>
      <c r="D394" s="18">
        <v>5000</v>
      </c>
      <c r="E394" s="19">
        <v>5040</v>
      </c>
      <c r="F394" s="16" t="s">
        <v>8218</v>
      </c>
      <c r="G394" s="16" t="s">
        <v>8223</v>
      </c>
      <c r="H394" s="16" t="s">
        <v>8245</v>
      </c>
      <c r="I394" s="16">
        <v>1415230084</v>
      </c>
      <c r="J394" s="16">
        <v>1413412084</v>
      </c>
      <c r="K394" s="16" t="b">
        <v>0</v>
      </c>
      <c r="L394" s="16">
        <v>44</v>
      </c>
      <c r="M394" s="16" t="b">
        <v>1</v>
      </c>
      <c r="N394" s="16" t="s">
        <v>8269</v>
      </c>
      <c r="O394" s="16">
        <v>101</v>
      </c>
      <c r="P394" s="16">
        <v>114.55</v>
      </c>
      <c r="Q394" s="20" t="s">
        <v>8315</v>
      </c>
      <c r="R394" s="16" t="s">
        <v>8316</v>
      </c>
      <c r="S394" s="21">
        <v>41927.936157407406</v>
      </c>
      <c r="T394" s="21">
        <v>41948.977824074071</v>
      </c>
    </row>
    <row r="395" spans="1:20" ht="57" x14ac:dyDescent="0.45">
      <c r="A395" s="16">
        <v>3726</v>
      </c>
      <c r="B395" s="17" t="s">
        <v>3723</v>
      </c>
      <c r="C395" s="17" t="s">
        <v>7836</v>
      </c>
      <c r="D395" s="18">
        <v>850</v>
      </c>
      <c r="E395" s="19">
        <v>2879</v>
      </c>
      <c r="F395" s="16" t="s">
        <v>8218</v>
      </c>
      <c r="G395" s="16" t="s">
        <v>8223</v>
      </c>
      <c r="H395" s="16" t="s">
        <v>8245</v>
      </c>
      <c r="I395" s="16">
        <v>1461963600</v>
      </c>
      <c r="J395" s="16">
        <v>1459567371</v>
      </c>
      <c r="K395" s="16" t="b">
        <v>0</v>
      </c>
      <c r="L395" s="16">
        <v>46</v>
      </c>
      <c r="M395" s="16" t="b">
        <v>1</v>
      </c>
      <c r="N395" s="16" t="s">
        <v>8269</v>
      </c>
      <c r="O395" s="16">
        <v>339</v>
      </c>
      <c r="P395" s="16">
        <v>62.59</v>
      </c>
      <c r="Q395" s="20" t="s">
        <v>8315</v>
      </c>
      <c r="R395" s="16" t="s">
        <v>8316</v>
      </c>
      <c r="S395" s="21">
        <v>42462.140868055561</v>
      </c>
      <c r="T395" s="21">
        <v>42489.875</v>
      </c>
    </row>
    <row r="396" spans="1:20" ht="57" x14ac:dyDescent="0.45">
      <c r="A396" s="16">
        <v>3727</v>
      </c>
      <c r="B396" s="17" t="s">
        <v>3724</v>
      </c>
      <c r="C396" s="17" t="s">
        <v>7837</v>
      </c>
      <c r="D396" s="18">
        <v>2000</v>
      </c>
      <c r="E396" s="19">
        <v>2015</v>
      </c>
      <c r="F396" s="16" t="s">
        <v>8218</v>
      </c>
      <c r="G396" s="16" t="s">
        <v>8223</v>
      </c>
      <c r="H396" s="16" t="s">
        <v>8245</v>
      </c>
      <c r="I396" s="16">
        <v>1476939300</v>
      </c>
      <c r="J396" s="16">
        <v>1474273294</v>
      </c>
      <c r="K396" s="16" t="b">
        <v>0</v>
      </c>
      <c r="L396" s="16">
        <v>33</v>
      </c>
      <c r="M396" s="16" t="b">
        <v>1</v>
      </c>
      <c r="N396" s="16" t="s">
        <v>8269</v>
      </c>
      <c r="O396" s="16">
        <v>101</v>
      </c>
      <c r="P396" s="16">
        <v>61.06</v>
      </c>
      <c r="Q396" s="20" t="s">
        <v>8315</v>
      </c>
      <c r="R396" s="16" t="s">
        <v>8316</v>
      </c>
      <c r="S396" s="21">
        <v>42632.348310185189</v>
      </c>
      <c r="T396" s="21">
        <v>42663.204861111109</v>
      </c>
    </row>
    <row r="397" spans="1:20" ht="57" x14ac:dyDescent="0.45">
      <c r="A397" s="16">
        <v>3810</v>
      </c>
      <c r="B397" s="17" t="s">
        <v>3807</v>
      </c>
      <c r="C397" s="17" t="s">
        <v>7920</v>
      </c>
      <c r="D397" s="18">
        <v>1500</v>
      </c>
      <c r="E397" s="19">
        <v>1826</v>
      </c>
      <c r="F397" s="16" t="s">
        <v>8218</v>
      </c>
      <c r="G397" s="16" t="s">
        <v>8223</v>
      </c>
      <c r="H397" s="16" t="s">
        <v>8245</v>
      </c>
      <c r="I397" s="16">
        <v>1426965758</v>
      </c>
      <c r="J397" s="16">
        <v>1424377358</v>
      </c>
      <c r="K397" s="16" t="b">
        <v>0</v>
      </c>
      <c r="L397" s="16">
        <v>26</v>
      </c>
      <c r="M397" s="16" t="b">
        <v>1</v>
      </c>
      <c r="N397" s="16" t="s">
        <v>8269</v>
      </c>
      <c r="O397" s="16">
        <v>122</v>
      </c>
      <c r="P397" s="16">
        <v>70.23</v>
      </c>
      <c r="Q397" s="20" t="s">
        <v>8315</v>
      </c>
      <c r="R397" s="16" t="s">
        <v>8316</v>
      </c>
      <c r="S397" s="21">
        <v>42054.849050925928</v>
      </c>
      <c r="T397" s="21">
        <v>42084.807384259257</v>
      </c>
    </row>
    <row r="398" spans="1:20" ht="71.25" x14ac:dyDescent="0.45">
      <c r="A398" s="16">
        <v>3813</v>
      </c>
      <c r="B398" s="17" t="s">
        <v>3810</v>
      </c>
      <c r="C398" s="17" t="s">
        <v>7923</v>
      </c>
      <c r="D398" s="18">
        <v>2100</v>
      </c>
      <c r="E398" s="19">
        <v>2119.9899999999998</v>
      </c>
      <c r="F398" s="16" t="s">
        <v>8218</v>
      </c>
      <c r="G398" s="16" t="s">
        <v>8223</v>
      </c>
      <c r="H398" s="16" t="s">
        <v>8245</v>
      </c>
      <c r="I398" s="16">
        <v>1465940580</v>
      </c>
      <c r="J398" s="16">
        <v>1462603021</v>
      </c>
      <c r="K398" s="16" t="b">
        <v>0</v>
      </c>
      <c r="L398" s="16">
        <v>27</v>
      </c>
      <c r="M398" s="16" t="b">
        <v>1</v>
      </c>
      <c r="N398" s="16" t="s">
        <v>8269</v>
      </c>
      <c r="O398" s="16">
        <v>101</v>
      </c>
      <c r="P398" s="16">
        <v>78.52</v>
      </c>
      <c r="Q398" s="20" t="s">
        <v>8315</v>
      </c>
      <c r="R398" s="16" t="s">
        <v>8316</v>
      </c>
      <c r="S398" s="21">
        <v>42497.275706018518</v>
      </c>
      <c r="T398" s="21">
        <v>42535.904861111107</v>
      </c>
    </row>
    <row r="399" spans="1:20" ht="57" x14ac:dyDescent="0.45">
      <c r="A399" s="16">
        <v>3814</v>
      </c>
      <c r="B399" s="17" t="s">
        <v>3811</v>
      </c>
      <c r="C399" s="17" t="s">
        <v>7924</v>
      </c>
      <c r="D399" s="18">
        <v>1500</v>
      </c>
      <c r="E399" s="19">
        <v>2102</v>
      </c>
      <c r="F399" s="16" t="s">
        <v>8218</v>
      </c>
      <c r="G399" s="16" t="s">
        <v>8223</v>
      </c>
      <c r="H399" s="16" t="s">
        <v>8245</v>
      </c>
      <c r="I399" s="16">
        <v>1427860740</v>
      </c>
      <c r="J399" s="16">
        <v>1424727712</v>
      </c>
      <c r="K399" s="16" t="b">
        <v>0</v>
      </c>
      <c r="L399" s="16">
        <v>34</v>
      </c>
      <c r="M399" s="16" t="b">
        <v>1</v>
      </c>
      <c r="N399" s="16" t="s">
        <v>8269</v>
      </c>
      <c r="O399" s="16">
        <v>140</v>
      </c>
      <c r="P399" s="16">
        <v>61.82</v>
      </c>
      <c r="Q399" s="20" t="s">
        <v>8315</v>
      </c>
      <c r="R399" s="16" t="s">
        <v>8316</v>
      </c>
      <c r="S399" s="21">
        <v>42058.904074074075</v>
      </c>
      <c r="T399" s="21">
        <v>42095.165972222225</v>
      </c>
    </row>
    <row r="400" spans="1:20" ht="57" x14ac:dyDescent="0.45">
      <c r="A400" s="16">
        <v>3816</v>
      </c>
      <c r="B400" s="17" t="s">
        <v>3813</v>
      </c>
      <c r="C400" s="17" t="s">
        <v>7926</v>
      </c>
      <c r="D400" s="18">
        <v>1500</v>
      </c>
      <c r="E400" s="19">
        <v>1788.57</v>
      </c>
      <c r="F400" s="16" t="s">
        <v>8218</v>
      </c>
      <c r="G400" s="16" t="s">
        <v>8223</v>
      </c>
      <c r="H400" s="16" t="s">
        <v>8245</v>
      </c>
      <c r="I400" s="16">
        <v>1405614823</v>
      </c>
      <c r="J400" s="16">
        <v>1403022823</v>
      </c>
      <c r="K400" s="16" t="b">
        <v>0</v>
      </c>
      <c r="L400" s="16">
        <v>37</v>
      </c>
      <c r="M400" s="16" t="b">
        <v>1</v>
      </c>
      <c r="N400" s="16" t="s">
        <v>8269</v>
      </c>
      <c r="O400" s="16">
        <v>119</v>
      </c>
      <c r="P400" s="16">
        <v>48.34</v>
      </c>
      <c r="Q400" s="20" t="s">
        <v>8315</v>
      </c>
      <c r="R400" s="16" t="s">
        <v>8316</v>
      </c>
      <c r="S400" s="21">
        <v>41807.690081018518</v>
      </c>
      <c r="T400" s="21">
        <v>41837.690081018518</v>
      </c>
    </row>
    <row r="401" spans="1:20" ht="57" x14ac:dyDescent="0.45">
      <c r="A401" s="16">
        <v>3817</v>
      </c>
      <c r="B401" s="17" t="s">
        <v>3814</v>
      </c>
      <c r="C401" s="17" t="s">
        <v>7927</v>
      </c>
      <c r="D401" s="18">
        <v>2000</v>
      </c>
      <c r="E401" s="19">
        <v>2145</v>
      </c>
      <c r="F401" s="16" t="s">
        <v>8218</v>
      </c>
      <c r="G401" s="16" t="s">
        <v>8223</v>
      </c>
      <c r="H401" s="16" t="s">
        <v>8245</v>
      </c>
      <c r="I401" s="16">
        <v>1445659140</v>
      </c>
      <c r="J401" s="16">
        <v>1444236216</v>
      </c>
      <c r="K401" s="16" t="b">
        <v>0</v>
      </c>
      <c r="L401" s="16">
        <v>20</v>
      </c>
      <c r="M401" s="16" t="b">
        <v>1</v>
      </c>
      <c r="N401" s="16" t="s">
        <v>8269</v>
      </c>
      <c r="O401" s="16">
        <v>107</v>
      </c>
      <c r="P401" s="16">
        <v>107.25</v>
      </c>
      <c r="Q401" s="20" t="s">
        <v>8315</v>
      </c>
      <c r="R401" s="16" t="s">
        <v>8316</v>
      </c>
      <c r="S401" s="21">
        <v>42284.69694444444</v>
      </c>
      <c r="T401" s="21">
        <v>42301.165972222225</v>
      </c>
    </row>
    <row r="402" spans="1:20" ht="57" x14ac:dyDescent="0.45">
      <c r="A402" s="16">
        <v>3818</v>
      </c>
      <c r="B402" s="17" t="s">
        <v>3815</v>
      </c>
      <c r="C402" s="17" t="s">
        <v>7928</v>
      </c>
      <c r="D402" s="18">
        <v>250</v>
      </c>
      <c r="E402" s="19">
        <v>570</v>
      </c>
      <c r="F402" s="16" t="s">
        <v>8218</v>
      </c>
      <c r="G402" s="16" t="s">
        <v>8223</v>
      </c>
      <c r="H402" s="16" t="s">
        <v>8245</v>
      </c>
      <c r="I402" s="16">
        <v>1426187582</v>
      </c>
      <c r="J402" s="16">
        <v>1423599182</v>
      </c>
      <c r="K402" s="16" t="b">
        <v>0</v>
      </c>
      <c r="L402" s="16">
        <v>10</v>
      </c>
      <c r="M402" s="16" t="b">
        <v>1</v>
      </c>
      <c r="N402" s="16" t="s">
        <v>8269</v>
      </c>
      <c r="O402" s="16">
        <v>228</v>
      </c>
      <c r="P402" s="16">
        <v>57</v>
      </c>
      <c r="Q402" s="20" t="s">
        <v>8315</v>
      </c>
      <c r="R402" s="16" t="s">
        <v>8316</v>
      </c>
      <c r="S402" s="21">
        <v>42045.84238425926</v>
      </c>
      <c r="T402" s="21">
        <v>42075.800717592589</v>
      </c>
    </row>
    <row r="403" spans="1:20" ht="42.75" x14ac:dyDescent="0.45">
      <c r="A403" s="16">
        <v>3819</v>
      </c>
      <c r="B403" s="17" t="s">
        <v>3816</v>
      </c>
      <c r="C403" s="17" t="s">
        <v>7817</v>
      </c>
      <c r="D403" s="18">
        <v>1000</v>
      </c>
      <c r="E403" s="19">
        <v>1064</v>
      </c>
      <c r="F403" s="16" t="s">
        <v>8218</v>
      </c>
      <c r="G403" s="16" t="s">
        <v>8223</v>
      </c>
      <c r="H403" s="16" t="s">
        <v>8245</v>
      </c>
      <c r="I403" s="16">
        <v>1437166920</v>
      </c>
      <c r="J403" s="16">
        <v>1435554104</v>
      </c>
      <c r="K403" s="16" t="b">
        <v>0</v>
      </c>
      <c r="L403" s="16">
        <v>26</v>
      </c>
      <c r="M403" s="16" t="b">
        <v>1</v>
      </c>
      <c r="N403" s="16" t="s">
        <v>8269</v>
      </c>
      <c r="O403" s="16">
        <v>106</v>
      </c>
      <c r="P403" s="16">
        <v>40.92</v>
      </c>
      <c r="Q403" s="20" t="s">
        <v>8315</v>
      </c>
      <c r="R403" s="16" t="s">
        <v>8316</v>
      </c>
      <c r="S403" s="21">
        <v>42184.209537037037</v>
      </c>
      <c r="T403" s="21">
        <v>42202.876388888893</v>
      </c>
    </row>
    <row r="404" spans="1:20" ht="57" x14ac:dyDescent="0.45">
      <c r="A404" s="16">
        <v>3821</v>
      </c>
      <c r="B404" s="17" t="s">
        <v>3818</v>
      </c>
      <c r="C404" s="17" t="s">
        <v>7930</v>
      </c>
      <c r="D404" s="18">
        <v>3500</v>
      </c>
      <c r="E404" s="19">
        <v>3659</v>
      </c>
      <c r="F404" s="16" t="s">
        <v>8218</v>
      </c>
      <c r="G404" s="16" t="s">
        <v>8223</v>
      </c>
      <c r="H404" s="16" t="s">
        <v>8245</v>
      </c>
      <c r="I404" s="16">
        <v>1451881207</v>
      </c>
      <c r="J404" s="16">
        <v>1449116407</v>
      </c>
      <c r="K404" s="16" t="b">
        <v>0</v>
      </c>
      <c r="L404" s="16">
        <v>46</v>
      </c>
      <c r="M404" s="16" t="b">
        <v>1</v>
      </c>
      <c r="N404" s="16" t="s">
        <v>8269</v>
      </c>
      <c r="O404" s="16">
        <v>105</v>
      </c>
      <c r="P404" s="16">
        <v>79.540000000000006</v>
      </c>
      <c r="Q404" s="20" t="s">
        <v>8315</v>
      </c>
      <c r="R404" s="16" t="s">
        <v>8316</v>
      </c>
      <c r="S404" s="21">
        <v>42341.180636574078</v>
      </c>
      <c r="T404" s="21">
        <v>42373.180636574078</v>
      </c>
    </row>
    <row r="405" spans="1:20" ht="57" x14ac:dyDescent="0.45">
      <c r="A405" s="16">
        <v>3823</v>
      </c>
      <c r="B405" s="17" t="s">
        <v>3820</v>
      </c>
      <c r="C405" s="17" t="s">
        <v>7932</v>
      </c>
      <c r="D405" s="18">
        <v>2500</v>
      </c>
      <c r="E405" s="19">
        <v>2650</v>
      </c>
      <c r="F405" s="16" t="s">
        <v>8218</v>
      </c>
      <c r="G405" s="16" t="s">
        <v>8223</v>
      </c>
      <c r="H405" s="16" t="s">
        <v>8245</v>
      </c>
      <c r="I405" s="16">
        <v>1437364740</v>
      </c>
      <c r="J405" s="16">
        <v>1434405044</v>
      </c>
      <c r="K405" s="16" t="b">
        <v>0</v>
      </c>
      <c r="L405" s="16">
        <v>41</v>
      </c>
      <c r="M405" s="16" t="b">
        <v>1</v>
      </c>
      <c r="N405" s="16" t="s">
        <v>8269</v>
      </c>
      <c r="O405" s="16">
        <v>106</v>
      </c>
      <c r="P405" s="16">
        <v>64.63</v>
      </c>
      <c r="Q405" s="20" t="s">
        <v>8315</v>
      </c>
      <c r="R405" s="16" t="s">
        <v>8316</v>
      </c>
      <c r="S405" s="21">
        <v>42170.910231481481</v>
      </c>
      <c r="T405" s="21">
        <v>42205.165972222225</v>
      </c>
    </row>
    <row r="406" spans="1:20" ht="57" x14ac:dyDescent="0.45">
      <c r="A406" s="16">
        <v>3825</v>
      </c>
      <c r="B406" s="17" t="s">
        <v>3822</v>
      </c>
      <c r="C406" s="17" t="s">
        <v>7934</v>
      </c>
      <c r="D406" s="18">
        <v>5000</v>
      </c>
      <c r="E406" s="19">
        <v>5271</v>
      </c>
      <c r="F406" s="16" t="s">
        <v>8218</v>
      </c>
      <c r="G406" s="16" t="s">
        <v>8223</v>
      </c>
      <c r="H406" s="16" t="s">
        <v>8245</v>
      </c>
      <c r="I406" s="16">
        <v>1434505214</v>
      </c>
      <c r="J406" s="16">
        <v>1432690814</v>
      </c>
      <c r="K406" s="16" t="b">
        <v>0</v>
      </c>
      <c r="L406" s="16">
        <v>49</v>
      </c>
      <c r="M406" s="16" t="b">
        <v>1</v>
      </c>
      <c r="N406" s="16" t="s">
        <v>8269</v>
      </c>
      <c r="O406" s="16">
        <v>105</v>
      </c>
      <c r="P406" s="16">
        <v>107.57</v>
      </c>
      <c r="Q406" s="20" t="s">
        <v>8315</v>
      </c>
      <c r="R406" s="16" t="s">
        <v>8316</v>
      </c>
      <c r="S406" s="21">
        <v>42151.069606481484</v>
      </c>
      <c r="T406" s="21">
        <v>42172.069606481484</v>
      </c>
    </row>
    <row r="407" spans="1:20" ht="57" x14ac:dyDescent="0.45">
      <c r="A407" s="16">
        <v>3828</v>
      </c>
      <c r="B407" s="17" t="s">
        <v>3825</v>
      </c>
      <c r="C407" s="17" t="s">
        <v>7937</v>
      </c>
      <c r="D407" s="18">
        <v>5000</v>
      </c>
      <c r="E407" s="19">
        <v>5000</v>
      </c>
      <c r="F407" s="16" t="s">
        <v>8218</v>
      </c>
      <c r="G407" s="16" t="s">
        <v>8223</v>
      </c>
      <c r="H407" s="16" t="s">
        <v>8245</v>
      </c>
      <c r="I407" s="16">
        <v>1420033187</v>
      </c>
      <c r="J407" s="16">
        <v>1414845587</v>
      </c>
      <c r="K407" s="16" t="b">
        <v>0</v>
      </c>
      <c r="L407" s="16">
        <v>28</v>
      </c>
      <c r="M407" s="16" t="b">
        <v>1</v>
      </c>
      <c r="N407" s="16" t="s">
        <v>8269</v>
      </c>
      <c r="O407" s="16">
        <v>100</v>
      </c>
      <c r="P407" s="16">
        <v>178.57</v>
      </c>
      <c r="Q407" s="20" t="s">
        <v>8315</v>
      </c>
      <c r="R407" s="16" t="s">
        <v>8316</v>
      </c>
      <c r="S407" s="21">
        <v>41944.527627314819</v>
      </c>
      <c r="T407" s="21">
        <v>42004.569293981483</v>
      </c>
    </row>
    <row r="408" spans="1:20" ht="57" x14ac:dyDescent="0.45">
      <c r="A408" s="16">
        <v>3829</v>
      </c>
      <c r="B408" s="17" t="s">
        <v>3826</v>
      </c>
      <c r="C408" s="17" t="s">
        <v>7938</v>
      </c>
      <c r="D408" s="18">
        <v>500</v>
      </c>
      <c r="E408" s="19">
        <v>501</v>
      </c>
      <c r="F408" s="16" t="s">
        <v>8218</v>
      </c>
      <c r="G408" s="16" t="s">
        <v>8223</v>
      </c>
      <c r="H408" s="16" t="s">
        <v>8245</v>
      </c>
      <c r="I408" s="16">
        <v>1472676371</v>
      </c>
      <c r="J408" s="16">
        <v>1470948371</v>
      </c>
      <c r="K408" s="16" t="b">
        <v>0</v>
      </c>
      <c r="L408" s="16">
        <v>8</v>
      </c>
      <c r="M408" s="16" t="b">
        <v>1</v>
      </c>
      <c r="N408" s="16" t="s">
        <v>8269</v>
      </c>
      <c r="O408" s="16">
        <v>100</v>
      </c>
      <c r="P408" s="16">
        <v>62.63</v>
      </c>
      <c r="Q408" s="20" t="s">
        <v>8315</v>
      </c>
      <c r="R408" s="16" t="s">
        <v>8316</v>
      </c>
      <c r="S408" s="21">
        <v>42593.865405092598</v>
      </c>
      <c r="T408" s="21">
        <v>42613.865405092598</v>
      </c>
    </row>
    <row r="409" spans="1:20" ht="57" x14ac:dyDescent="0.45">
      <c r="A409" s="16">
        <v>3830</v>
      </c>
      <c r="B409" s="17" t="s">
        <v>3827</v>
      </c>
      <c r="C409" s="17" t="s">
        <v>7939</v>
      </c>
      <c r="D409" s="18">
        <v>100</v>
      </c>
      <c r="E409" s="19">
        <v>225</v>
      </c>
      <c r="F409" s="16" t="s">
        <v>8218</v>
      </c>
      <c r="G409" s="16" t="s">
        <v>8223</v>
      </c>
      <c r="H409" s="16" t="s">
        <v>8245</v>
      </c>
      <c r="I409" s="16">
        <v>1464371211</v>
      </c>
      <c r="J409" s="16">
        <v>1463161611</v>
      </c>
      <c r="K409" s="16" t="b">
        <v>0</v>
      </c>
      <c r="L409" s="16">
        <v>3</v>
      </c>
      <c r="M409" s="16" t="b">
        <v>1</v>
      </c>
      <c r="N409" s="16" t="s">
        <v>8269</v>
      </c>
      <c r="O409" s="16">
        <v>225</v>
      </c>
      <c r="P409" s="16">
        <v>75</v>
      </c>
      <c r="Q409" s="20" t="s">
        <v>8315</v>
      </c>
      <c r="R409" s="16" t="s">
        <v>8316</v>
      </c>
      <c r="S409" s="21">
        <v>42503.740868055553</v>
      </c>
      <c r="T409" s="21">
        <v>42517.740868055553</v>
      </c>
    </row>
    <row r="410" spans="1:20" ht="71.25" x14ac:dyDescent="0.45">
      <c r="A410" s="16">
        <v>3831</v>
      </c>
      <c r="B410" s="17" t="s">
        <v>3828</v>
      </c>
      <c r="C410" s="17" t="s">
        <v>7940</v>
      </c>
      <c r="D410" s="18">
        <v>500</v>
      </c>
      <c r="E410" s="19">
        <v>530.11</v>
      </c>
      <c r="F410" s="16" t="s">
        <v>8218</v>
      </c>
      <c r="G410" s="16" t="s">
        <v>8223</v>
      </c>
      <c r="H410" s="16" t="s">
        <v>8245</v>
      </c>
      <c r="I410" s="16">
        <v>1415222545</v>
      </c>
      <c r="J410" s="16">
        <v>1413404545</v>
      </c>
      <c r="K410" s="16" t="b">
        <v>0</v>
      </c>
      <c r="L410" s="16">
        <v>9</v>
      </c>
      <c r="M410" s="16" t="b">
        <v>1</v>
      </c>
      <c r="N410" s="16" t="s">
        <v>8269</v>
      </c>
      <c r="O410" s="16">
        <v>106</v>
      </c>
      <c r="P410" s="16">
        <v>58.9</v>
      </c>
      <c r="Q410" s="20" t="s">
        <v>8315</v>
      </c>
      <c r="R410" s="16" t="s">
        <v>8316</v>
      </c>
      <c r="S410" s="21">
        <v>41927.848900462966</v>
      </c>
      <c r="T410" s="21">
        <v>41948.890567129631</v>
      </c>
    </row>
    <row r="411" spans="1:20" ht="57" x14ac:dyDescent="0.45">
      <c r="A411" s="16">
        <v>3832</v>
      </c>
      <c r="B411" s="17" t="s">
        <v>3829</v>
      </c>
      <c r="C411" s="17" t="s">
        <v>7941</v>
      </c>
      <c r="D411" s="18">
        <v>1200</v>
      </c>
      <c r="E411" s="19">
        <v>1256</v>
      </c>
      <c r="F411" s="16" t="s">
        <v>8218</v>
      </c>
      <c r="G411" s="16" t="s">
        <v>8223</v>
      </c>
      <c r="H411" s="16" t="s">
        <v>8245</v>
      </c>
      <c r="I411" s="16">
        <v>1455936335</v>
      </c>
      <c r="J411" s="16">
        <v>1452048335</v>
      </c>
      <c r="K411" s="16" t="b">
        <v>0</v>
      </c>
      <c r="L411" s="16">
        <v>9</v>
      </c>
      <c r="M411" s="16" t="b">
        <v>1</v>
      </c>
      <c r="N411" s="16" t="s">
        <v>8269</v>
      </c>
      <c r="O411" s="16">
        <v>105</v>
      </c>
      <c r="P411" s="16">
        <v>139.56</v>
      </c>
      <c r="Q411" s="20" t="s">
        <v>8315</v>
      </c>
      <c r="R411" s="16" t="s">
        <v>8316</v>
      </c>
      <c r="S411" s="21">
        <v>42375.114988425921</v>
      </c>
      <c r="T411" s="21">
        <v>42420.114988425921</v>
      </c>
    </row>
    <row r="412" spans="1:20" ht="42.75" x14ac:dyDescent="0.45">
      <c r="A412" s="16">
        <v>3836</v>
      </c>
      <c r="B412" s="17" t="s">
        <v>3833</v>
      </c>
      <c r="C412" s="17" t="s">
        <v>7945</v>
      </c>
      <c r="D412" s="18">
        <v>800</v>
      </c>
      <c r="E412" s="19">
        <v>900</v>
      </c>
      <c r="F412" s="16" t="s">
        <v>8218</v>
      </c>
      <c r="G412" s="16" t="s">
        <v>8223</v>
      </c>
      <c r="H412" s="16" t="s">
        <v>8245</v>
      </c>
      <c r="I412" s="16">
        <v>1470197340</v>
      </c>
      <c r="J412" s="16">
        <v>1467497652</v>
      </c>
      <c r="K412" s="16" t="b">
        <v>0</v>
      </c>
      <c r="L412" s="16">
        <v>14</v>
      </c>
      <c r="M412" s="16" t="b">
        <v>1</v>
      </c>
      <c r="N412" s="16" t="s">
        <v>8269</v>
      </c>
      <c r="O412" s="16">
        <v>113</v>
      </c>
      <c r="P412" s="16">
        <v>64.290000000000006</v>
      </c>
      <c r="Q412" s="20" t="s">
        <v>8315</v>
      </c>
      <c r="R412" s="16" t="s">
        <v>8316</v>
      </c>
      <c r="S412" s="21">
        <v>42553.926527777774</v>
      </c>
      <c r="T412" s="21">
        <v>42585.172916666663</v>
      </c>
    </row>
    <row r="413" spans="1:20" ht="57" x14ac:dyDescent="0.45">
      <c r="A413" s="16">
        <v>3839</v>
      </c>
      <c r="B413" s="17" t="s">
        <v>3836</v>
      </c>
      <c r="C413" s="17" t="s">
        <v>7948</v>
      </c>
      <c r="D413" s="18">
        <v>2000</v>
      </c>
      <c r="E413" s="19">
        <v>2025</v>
      </c>
      <c r="F413" s="16" t="s">
        <v>8218</v>
      </c>
      <c r="G413" s="16" t="s">
        <v>8223</v>
      </c>
      <c r="H413" s="16" t="s">
        <v>8245</v>
      </c>
      <c r="I413" s="16">
        <v>1438226724</v>
      </c>
      <c r="J413" s="16">
        <v>1433042724</v>
      </c>
      <c r="K413" s="16" t="b">
        <v>0</v>
      </c>
      <c r="L413" s="16">
        <v>32</v>
      </c>
      <c r="M413" s="16" t="b">
        <v>1</v>
      </c>
      <c r="N413" s="16" t="s">
        <v>8269</v>
      </c>
      <c r="O413" s="16">
        <v>101</v>
      </c>
      <c r="P413" s="16">
        <v>63.28</v>
      </c>
      <c r="Q413" s="20" t="s">
        <v>8315</v>
      </c>
      <c r="R413" s="16" t="s">
        <v>8316</v>
      </c>
      <c r="S413" s="21">
        <v>42155.142638888887</v>
      </c>
      <c r="T413" s="21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A629-670D-475D-90D0-DD132FE29E5E}">
  <dimension ref="A1:T251"/>
  <sheetViews>
    <sheetView workbookViewId="0">
      <selection activeCell="P2" sqref="P2"/>
    </sheetView>
  </sheetViews>
  <sheetFormatPr defaultRowHeight="14.25" x14ac:dyDescent="0.45"/>
  <cols>
    <col min="2" max="2" width="20.86328125" customWidth="1"/>
    <col min="3" max="3" width="25.73046875" customWidth="1"/>
    <col min="4" max="4" width="11.86328125" bestFit="1" customWidth="1"/>
    <col min="10" max="10" width="10.73046875" bestFit="1" customWidth="1"/>
    <col min="12" max="12" width="12.59765625" bestFit="1" customWidth="1"/>
    <col min="14" max="14" width="22.1328125" bestFit="1" customWidth="1"/>
    <col min="15" max="15" width="16.3984375" bestFit="1" customWidth="1"/>
    <col min="16" max="16" width="15.3984375" bestFit="1" customWidth="1"/>
    <col min="17" max="17" width="13.86328125" bestFit="1" customWidth="1"/>
    <col min="18" max="18" width="10.8632812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3" t="s">
        <v>8366</v>
      </c>
    </row>
    <row r="2" spans="1:20" ht="71.25" x14ac:dyDescent="0.45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9" t="s">
        <v>8315</v>
      </c>
      <c r="R2" t="s">
        <v>8316</v>
      </c>
      <c r="S2" s="12">
        <v>42492.737847222219</v>
      </c>
      <c r="T2" s="12">
        <v>42534.166666666672</v>
      </c>
    </row>
    <row r="3" spans="1:20" ht="57" x14ac:dyDescent="0.45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9" t="s">
        <v>8315</v>
      </c>
      <c r="R3" t="s">
        <v>8316</v>
      </c>
      <c r="S3" s="12">
        <v>42103.016585648147</v>
      </c>
      <c r="T3" s="12">
        <v>42163.016585648147</v>
      </c>
    </row>
    <row r="4" spans="1:20" ht="71.25" x14ac:dyDescent="0.45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9" t="s">
        <v>8315</v>
      </c>
      <c r="R4" t="s">
        <v>8316</v>
      </c>
      <c r="S4" s="12">
        <v>42108.692060185189</v>
      </c>
      <c r="T4" s="12">
        <v>42153.692060185189</v>
      </c>
    </row>
    <row r="5" spans="1:20" ht="71.25" x14ac:dyDescent="0.45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9" t="s">
        <v>8315</v>
      </c>
      <c r="R5" t="s">
        <v>8316</v>
      </c>
      <c r="S5" s="12">
        <v>42453.806307870371</v>
      </c>
      <c r="T5" s="12">
        <v>42513.806307870371</v>
      </c>
    </row>
    <row r="6" spans="1:20" ht="85.5" x14ac:dyDescent="0.45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9" t="s">
        <v>8315</v>
      </c>
      <c r="R6" t="s">
        <v>8316</v>
      </c>
      <c r="S6" s="12">
        <v>42123.648831018523</v>
      </c>
      <c r="T6" s="12">
        <v>42153.648831018523</v>
      </c>
    </row>
    <row r="7" spans="1:20" ht="71.25" x14ac:dyDescent="0.45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9" t="s">
        <v>8315</v>
      </c>
      <c r="R7" t="s">
        <v>8316</v>
      </c>
      <c r="S7" s="12">
        <v>41858.007071759261</v>
      </c>
      <c r="T7" s="12">
        <v>41888.007071759261</v>
      </c>
    </row>
    <row r="8" spans="1:20" ht="57" x14ac:dyDescent="0.45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9" t="s">
        <v>8315</v>
      </c>
      <c r="R8" t="s">
        <v>8316</v>
      </c>
      <c r="S8" s="12">
        <v>41781.045173611114</v>
      </c>
      <c r="T8" s="12">
        <v>41811.045173611114</v>
      </c>
    </row>
    <row r="9" spans="1:20" ht="71.25" x14ac:dyDescent="0.45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9" t="s">
        <v>8315</v>
      </c>
      <c r="R9" t="s">
        <v>8316</v>
      </c>
      <c r="S9" s="12">
        <v>42370.007766203707</v>
      </c>
      <c r="T9" s="12">
        <v>42398.981944444444</v>
      </c>
    </row>
    <row r="10" spans="1:20" ht="71.25" x14ac:dyDescent="0.45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9" t="s">
        <v>8315</v>
      </c>
      <c r="R10" t="s">
        <v>8316</v>
      </c>
      <c r="S10" s="12">
        <v>42165.037581018521</v>
      </c>
      <c r="T10" s="12">
        <v>42224.898611111115</v>
      </c>
    </row>
    <row r="11" spans="1:20" ht="71.25" x14ac:dyDescent="0.45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9" t="s">
        <v>8315</v>
      </c>
      <c r="R11" t="s">
        <v>8316</v>
      </c>
      <c r="S11" s="12">
        <v>42480.800648148142</v>
      </c>
      <c r="T11" s="12">
        <v>42540.800648148142</v>
      </c>
    </row>
    <row r="12" spans="1:20" ht="71.25" x14ac:dyDescent="0.45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9" t="s">
        <v>8315</v>
      </c>
      <c r="R12" t="s">
        <v>8316</v>
      </c>
      <c r="S12" s="12">
        <v>41784.789687500001</v>
      </c>
      <c r="T12" s="12">
        <v>41814.789687500001</v>
      </c>
    </row>
    <row r="13" spans="1:20" ht="71.25" x14ac:dyDescent="0.45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9" t="s">
        <v>8315</v>
      </c>
      <c r="R13" t="s">
        <v>8316</v>
      </c>
      <c r="S13" s="12">
        <v>41831.675034722226</v>
      </c>
      <c r="T13" s="12">
        <v>41891.675034722226</v>
      </c>
    </row>
    <row r="14" spans="1:20" ht="71.25" x14ac:dyDescent="0.45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9" t="s">
        <v>8315</v>
      </c>
      <c r="R14" t="s">
        <v>8316</v>
      </c>
      <c r="S14" s="12">
        <v>41950.114108796297</v>
      </c>
      <c r="T14" s="12">
        <v>42010.114108796297</v>
      </c>
    </row>
    <row r="15" spans="1:20" ht="71.25" x14ac:dyDescent="0.45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9" t="s">
        <v>8315</v>
      </c>
      <c r="R15" t="s">
        <v>8316</v>
      </c>
      <c r="S15" s="12">
        <v>42627.955104166671</v>
      </c>
      <c r="T15" s="12">
        <v>42657.916666666672</v>
      </c>
    </row>
    <row r="16" spans="1:20" ht="71.25" x14ac:dyDescent="0.45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9" t="s">
        <v>8315</v>
      </c>
      <c r="R16" t="s">
        <v>8316</v>
      </c>
      <c r="S16" s="12">
        <v>42531.195277777777</v>
      </c>
      <c r="T16" s="12">
        <v>42555.166666666672</v>
      </c>
    </row>
    <row r="17" spans="1:20" ht="71.25" x14ac:dyDescent="0.45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9" t="s">
        <v>8315</v>
      </c>
      <c r="R17" t="s">
        <v>8316</v>
      </c>
      <c r="S17" s="12">
        <v>42618.827013888891</v>
      </c>
      <c r="T17" s="12">
        <v>42648.827013888891</v>
      </c>
    </row>
    <row r="18" spans="1:20" ht="71.25" x14ac:dyDescent="0.45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9" t="s">
        <v>8315</v>
      </c>
      <c r="R18" t="s">
        <v>8316</v>
      </c>
      <c r="S18" s="12">
        <v>42540.593530092592</v>
      </c>
      <c r="T18" s="12">
        <v>42570.593530092592</v>
      </c>
    </row>
    <row r="19" spans="1:20" ht="71.25" x14ac:dyDescent="0.45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57" x14ac:dyDescent="0.45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9" t="s">
        <v>8315</v>
      </c>
      <c r="R20" t="s">
        <v>8316</v>
      </c>
      <c r="S20" s="12">
        <v>41974.738576388889</v>
      </c>
      <c r="T20" s="12">
        <v>41994.738576388889</v>
      </c>
    </row>
    <row r="21" spans="1:20" ht="57" x14ac:dyDescent="0.45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9" t="s">
        <v>8315</v>
      </c>
      <c r="R21" t="s">
        <v>8316</v>
      </c>
      <c r="S21" s="12">
        <v>42115.11618055556</v>
      </c>
      <c r="T21" s="12">
        <v>42175.11618055556</v>
      </c>
    </row>
    <row r="22" spans="1:20" ht="71.25" x14ac:dyDescent="0.45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9" t="s">
        <v>8315</v>
      </c>
      <c r="R22" t="s">
        <v>8316</v>
      </c>
      <c r="S22" s="12">
        <v>42002.817488425921</v>
      </c>
      <c r="T22" s="12">
        <v>42032.817488425921</v>
      </c>
    </row>
    <row r="23" spans="1:20" ht="71.25" x14ac:dyDescent="0.45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9" t="s">
        <v>8315</v>
      </c>
      <c r="R23" t="s">
        <v>8316</v>
      </c>
      <c r="S23" s="12">
        <v>42722.84474537037</v>
      </c>
      <c r="T23" s="12">
        <v>42752.84474537037</v>
      </c>
    </row>
    <row r="24" spans="1:20" ht="71.25" x14ac:dyDescent="0.45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9" t="s">
        <v>8315</v>
      </c>
      <c r="R24" t="s">
        <v>8316</v>
      </c>
      <c r="S24" s="12">
        <v>42465.128391203703</v>
      </c>
      <c r="T24" s="12">
        <v>42495.128391203703</v>
      </c>
    </row>
    <row r="25" spans="1:20" ht="71.25" x14ac:dyDescent="0.45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9" t="s">
        <v>8315</v>
      </c>
      <c r="R25" t="s">
        <v>8316</v>
      </c>
      <c r="S25" s="12">
        <v>42171.743969907402</v>
      </c>
      <c r="T25" s="12">
        <v>42201.743969907402</v>
      </c>
    </row>
    <row r="26" spans="1:20" ht="71.25" x14ac:dyDescent="0.45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9" t="s">
        <v>8315</v>
      </c>
      <c r="R26" t="s">
        <v>8316</v>
      </c>
      <c r="S26" s="12">
        <v>42672.955138888887</v>
      </c>
      <c r="T26" s="12">
        <v>42704.708333333328</v>
      </c>
    </row>
    <row r="27" spans="1:20" ht="57" x14ac:dyDescent="0.45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9" t="s">
        <v>8315</v>
      </c>
      <c r="R27" t="s">
        <v>8316</v>
      </c>
      <c r="S27" s="12">
        <v>42359.725243055553</v>
      </c>
      <c r="T27" s="12">
        <v>42389.725243055553</v>
      </c>
    </row>
    <row r="28" spans="1:20" ht="71.25" x14ac:dyDescent="0.45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9" t="s">
        <v>8315</v>
      </c>
      <c r="R28" t="s">
        <v>8316</v>
      </c>
      <c r="S28" s="12">
        <v>42192.905694444446</v>
      </c>
      <c r="T28" s="12">
        <v>42236.711805555555</v>
      </c>
    </row>
    <row r="29" spans="1:20" ht="71.25" x14ac:dyDescent="0.45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71.25" x14ac:dyDescent="0.45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9" t="s">
        <v>8315</v>
      </c>
      <c r="R30" t="s">
        <v>8316</v>
      </c>
      <c r="S30" s="12">
        <v>42461.596273148149</v>
      </c>
      <c r="T30" s="12">
        <v>42491.596273148149</v>
      </c>
    </row>
    <row r="31" spans="1:20" ht="71.25" x14ac:dyDescent="0.45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9" t="s">
        <v>8315</v>
      </c>
      <c r="R31" t="s">
        <v>8316</v>
      </c>
      <c r="S31" s="12">
        <v>42370.90320601852</v>
      </c>
      <c r="T31" s="12">
        <v>42406.207638888889</v>
      </c>
    </row>
    <row r="32" spans="1:20" ht="42.75" x14ac:dyDescent="0.45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9" t="s">
        <v>8315</v>
      </c>
      <c r="R32" t="s">
        <v>8316</v>
      </c>
      <c r="S32" s="12">
        <v>41948.727256944447</v>
      </c>
      <c r="T32" s="12">
        <v>41978.727256944447</v>
      </c>
    </row>
    <row r="33" spans="1:20" ht="42.75" x14ac:dyDescent="0.45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9" t="s">
        <v>8315</v>
      </c>
      <c r="R33" t="s">
        <v>8316</v>
      </c>
      <c r="S33" s="12">
        <v>42047.07640046296</v>
      </c>
      <c r="T33" s="12">
        <v>42077.034733796296</v>
      </c>
    </row>
    <row r="34" spans="1:20" ht="71.25" x14ac:dyDescent="0.45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9" t="s">
        <v>8315</v>
      </c>
      <c r="R34" t="s">
        <v>8316</v>
      </c>
      <c r="S34" s="12">
        <v>42261.632916666669</v>
      </c>
      <c r="T34" s="12">
        <v>42266.165972222225</v>
      </c>
    </row>
    <row r="35" spans="1:20" ht="71.25" x14ac:dyDescent="0.45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9" t="s">
        <v>8315</v>
      </c>
      <c r="R35" t="s">
        <v>8316</v>
      </c>
      <c r="S35" s="12">
        <v>41985.427361111113</v>
      </c>
      <c r="T35" s="12">
        <v>42015.427361111113</v>
      </c>
    </row>
    <row r="36" spans="1:20" ht="85.5" x14ac:dyDescent="0.45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9" t="s">
        <v>8315</v>
      </c>
      <c r="R36" t="s">
        <v>8316</v>
      </c>
      <c r="S36" s="12">
        <v>41922.535185185188</v>
      </c>
      <c r="T36" s="12">
        <v>41930.207638888889</v>
      </c>
    </row>
    <row r="37" spans="1:20" ht="71.25" x14ac:dyDescent="0.45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9" t="s">
        <v>8315</v>
      </c>
      <c r="R37" t="s">
        <v>8316</v>
      </c>
      <c r="S37" s="12">
        <v>41850.863252314812</v>
      </c>
      <c r="T37" s="12">
        <v>41880.863252314812</v>
      </c>
    </row>
    <row r="38" spans="1:20" ht="71.25" x14ac:dyDescent="0.45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9" t="s">
        <v>8315</v>
      </c>
      <c r="R38" t="s">
        <v>8316</v>
      </c>
      <c r="S38" s="12">
        <v>41831.742962962962</v>
      </c>
      <c r="T38" s="12">
        <v>41860.125</v>
      </c>
    </row>
    <row r="39" spans="1:20" ht="71.25" x14ac:dyDescent="0.45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9" t="s">
        <v>8315</v>
      </c>
      <c r="R39" t="s">
        <v>8316</v>
      </c>
      <c r="S39" s="12">
        <v>42415.883425925931</v>
      </c>
      <c r="T39" s="12">
        <v>42475.84175925926</v>
      </c>
    </row>
    <row r="40" spans="1:20" ht="71.25" x14ac:dyDescent="0.45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9" t="s">
        <v>8315</v>
      </c>
      <c r="R40" t="s">
        <v>8316</v>
      </c>
      <c r="S40" s="12">
        <v>41869.714166666665</v>
      </c>
      <c r="T40" s="12">
        <v>41876.875</v>
      </c>
    </row>
    <row r="41" spans="1:20" ht="28.5" x14ac:dyDescent="0.45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9" t="s">
        <v>8315</v>
      </c>
      <c r="R41" t="s">
        <v>8316</v>
      </c>
      <c r="S41" s="12">
        <v>41953.773090277777</v>
      </c>
      <c r="T41" s="12">
        <v>42013.083333333328</v>
      </c>
    </row>
    <row r="42" spans="1:20" ht="28.5" x14ac:dyDescent="0.45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9" t="s">
        <v>8315</v>
      </c>
      <c r="R42" t="s">
        <v>8316</v>
      </c>
      <c r="S42" s="12">
        <v>42037.986284722225</v>
      </c>
      <c r="T42" s="12">
        <v>42097.944618055553</v>
      </c>
    </row>
    <row r="43" spans="1:20" ht="71.25" x14ac:dyDescent="0.45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9" t="s">
        <v>8315</v>
      </c>
      <c r="R43" t="s">
        <v>8316</v>
      </c>
      <c r="S43" s="12">
        <v>41811.555462962962</v>
      </c>
      <c r="T43" s="12">
        <v>41812.875</v>
      </c>
    </row>
    <row r="44" spans="1:20" ht="57" x14ac:dyDescent="0.45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9" t="s">
        <v>8315</v>
      </c>
      <c r="R44" t="s">
        <v>8316</v>
      </c>
      <c r="S44" s="12">
        <v>42701.908807870372</v>
      </c>
      <c r="T44" s="12">
        <v>42716.25</v>
      </c>
    </row>
    <row r="45" spans="1:20" ht="71.25" x14ac:dyDescent="0.45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9" t="s">
        <v>8315</v>
      </c>
      <c r="R45" t="s">
        <v>8316</v>
      </c>
      <c r="S45" s="12">
        <v>42258.646504629629</v>
      </c>
      <c r="T45" s="12">
        <v>42288.645196759258</v>
      </c>
    </row>
    <row r="46" spans="1:20" ht="71.25" x14ac:dyDescent="0.45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9" t="s">
        <v>8315</v>
      </c>
      <c r="R46" t="s">
        <v>8316</v>
      </c>
      <c r="S46" s="12">
        <v>42278.664965277778</v>
      </c>
      <c r="T46" s="12">
        <v>42308.664965277778</v>
      </c>
    </row>
    <row r="47" spans="1:20" ht="71.25" x14ac:dyDescent="0.45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9" t="s">
        <v>8315</v>
      </c>
      <c r="R47" t="s">
        <v>8316</v>
      </c>
      <c r="S47" s="12">
        <v>42515.078217592592</v>
      </c>
      <c r="T47" s="12">
        <v>42575.078217592592</v>
      </c>
    </row>
    <row r="48" spans="1:20" ht="71.25" x14ac:dyDescent="0.45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9" t="s">
        <v>8315</v>
      </c>
      <c r="R48" t="s">
        <v>8316</v>
      </c>
      <c r="S48" s="12">
        <v>41830.234166666669</v>
      </c>
      <c r="T48" s="12">
        <v>41860.234166666669</v>
      </c>
    </row>
    <row r="49" spans="1:20" ht="71.25" x14ac:dyDescent="0.45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57" x14ac:dyDescent="0.45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9" t="s">
        <v>8315</v>
      </c>
      <c r="R50" t="s">
        <v>8316</v>
      </c>
      <c r="S50" s="12">
        <v>42210.439768518518</v>
      </c>
      <c r="T50" s="12">
        <v>42240.439768518518</v>
      </c>
    </row>
    <row r="51" spans="1:20" ht="71.25" x14ac:dyDescent="0.45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9" t="s">
        <v>8315</v>
      </c>
      <c r="R51" t="s">
        <v>8316</v>
      </c>
      <c r="S51" s="12">
        <v>42196.166874999995</v>
      </c>
      <c r="T51" s="12">
        <v>42256.166874999995</v>
      </c>
    </row>
    <row r="52" spans="1:20" ht="57" x14ac:dyDescent="0.45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9" t="s">
        <v>8315</v>
      </c>
      <c r="R52" t="s">
        <v>8316</v>
      </c>
      <c r="S52" s="12">
        <v>42606.056863425925</v>
      </c>
      <c r="T52" s="12">
        <v>42620.056863425925</v>
      </c>
    </row>
    <row r="53" spans="1:20" ht="71.25" x14ac:dyDescent="0.45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9" t="s">
        <v>8315</v>
      </c>
      <c r="R53" t="s">
        <v>8316</v>
      </c>
      <c r="S53" s="12">
        <v>42199.648912037039</v>
      </c>
      <c r="T53" s="12">
        <v>42217.041666666672</v>
      </c>
    </row>
    <row r="54" spans="1:20" ht="85.5" x14ac:dyDescent="0.45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9" t="s">
        <v>8315</v>
      </c>
      <c r="R54" t="s">
        <v>8316</v>
      </c>
      <c r="S54" s="12">
        <v>42444.877743055549</v>
      </c>
      <c r="T54" s="12">
        <v>42504.877743055549</v>
      </c>
    </row>
    <row r="55" spans="1:20" ht="71.25" x14ac:dyDescent="0.45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9" t="s">
        <v>8315</v>
      </c>
      <c r="R55" t="s">
        <v>8316</v>
      </c>
      <c r="S55" s="12">
        <v>42499.731701388882</v>
      </c>
      <c r="T55" s="12">
        <v>42529.731701388882</v>
      </c>
    </row>
    <row r="56" spans="1:20" ht="71.25" x14ac:dyDescent="0.45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9" t="s">
        <v>8315</v>
      </c>
      <c r="R56" t="s">
        <v>8316</v>
      </c>
      <c r="S56" s="12">
        <v>41929.266215277778</v>
      </c>
      <c r="T56" s="12">
        <v>41968.823611111111</v>
      </c>
    </row>
    <row r="57" spans="1:20" ht="71.25" x14ac:dyDescent="0.45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9" t="s">
        <v>8315</v>
      </c>
      <c r="R57" t="s">
        <v>8316</v>
      </c>
      <c r="S57" s="12">
        <v>42142.768819444449</v>
      </c>
      <c r="T57" s="12">
        <v>42182.768819444449</v>
      </c>
    </row>
    <row r="58" spans="1:20" ht="71.25" x14ac:dyDescent="0.45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9" t="s">
        <v>8315</v>
      </c>
      <c r="R58" t="s">
        <v>8316</v>
      </c>
      <c r="S58" s="12">
        <v>42354.131643518514</v>
      </c>
      <c r="T58" s="12">
        <v>42384.131643518514</v>
      </c>
    </row>
    <row r="59" spans="1:20" ht="71.25" x14ac:dyDescent="0.45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57" x14ac:dyDescent="0.45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9" t="s">
        <v>8315</v>
      </c>
      <c r="R60" t="s">
        <v>8316</v>
      </c>
      <c r="S60" s="12">
        <v>42245.234340277777</v>
      </c>
      <c r="T60" s="12">
        <v>42263.234340277777</v>
      </c>
    </row>
    <row r="61" spans="1:20" ht="57" x14ac:dyDescent="0.45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9" t="s">
        <v>8315</v>
      </c>
      <c r="R61" t="s">
        <v>8316</v>
      </c>
      <c r="S61" s="12">
        <v>42278.629710648151</v>
      </c>
      <c r="T61" s="12">
        <v>42306.629710648151</v>
      </c>
    </row>
    <row r="62" spans="1:20" ht="57" x14ac:dyDescent="0.45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9" t="s">
        <v>8315</v>
      </c>
      <c r="R62" t="s">
        <v>8316</v>
      </c>
      <c r="S62" s="12">
        <v>41826.61954861111</v>
      </c>
      <c r="T62" s="12">
        <v>41856.61954861111</v>
      </c>
    </row>
    <row r="63" spans="1:20" ht="57" x14ac:dyDescent="0.45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9" t="s">
        <v>8315</v>
      </c>
      <c r="R63" t="s">
        <v>8316</v>
      </c>
      <c r="S63" s="12">
        <v>42205.171018518522</v>
      </c>
      <c r="T63" s="12">
        <v>42235.171018518522</v>
      </c>
    </row>
    <row r="64" spans="1:20" ht="71.25" x14ac:dyDescent="0.45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9" t="s">
        <v>8315</v>
      </c>
      <c r="R64" t="s">
        <v>8316</v>
      </c>
      <c r="S64" s="12">
        <v>42041.205000000002</v>
      </c>
      <c r="T64" s="12">
        <v>42086.16333333333</v>
      </c>
    </row>
    <row r="65" spans="1:20" ht="71.25" x14ac:dyDescent="0.45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9" t="s">
        <v>8315</v>
      </c>
      <c r="R65" t="s">
        <v>8316</v>
      </c>
      <c r="S65" s="12">
        <v>42203.677766203706</v>
      </c>
      <c r="T65" s="12">
        <v>42233.677766203706</v>
      </c>
    </row>
    <row r="66" spans="1:20" ht="71.25" x14ac:dyDescent="0.45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9" t="s">
        <v>8315</v>
      </c>
      <c r="R66" t="s">
        <v>8316</v>
      </c>
      <c r="S66" s="12">
        <v>41983.752847222218</v>
      </c>
      <c r="T66" s="12">
        <v>42014.140972222223</v>
      </c>
    </row>
    <row r="67" spans="1:20" ht="57" x14ac:dyDescent="0.45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9" t="s">
        <v>8315</v>
      </c>
      <c r="R67" t="s">
        <v>8316</v>
      </c>
      <c r="S67" s="12">
        <v>42103.024398148147</v>
      </c>
      <c r="T67" s="12">
        <v>42112.9375</v>
      </c>
    </row>
    <row r="68" spans="1:20" ht="71.25" x14ac:dyDescent="0.45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9" t="s">
        <v>8315</v>
      </c>
      <c r="R68" t="s">
        <v>8316</v>
      </c>
      <c r="S68" s="12">
        <v>42089.901574074072</v>
      </c>
      <c r="T68" s="12">
        <v>42149.901574074072</v>
      </c>
    </row>
    <row r="69" spans="1:20" ht="57" x14ac:dyDescent="0.45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71.25" x14ac:dyDescent="0.45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9" t="s">
        <v>8315</v>
      </c>
      <c r="R70" t="s">
        <v>8316</v>
      </c>
      <c r="S70" s="12">
        <v>41833.089756944442</v>
      </c>
      <c r="T70" s="12">
        <v>41863.079143518517</v>
      </c>
    </row>
    <row r="71" spans="1:20" ht="57" x14ac:dyDescent="0.45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9" t="s">
        <v>8315</v>
      </c>
      <c r="R71" t="s">
        <v>8316</v>
      </c>
      <c r="S71" s="12">
        <v>42325.920717592591</v>
      </c>
      <c r="T71" s="12">
        <v>42355.920717592591</v>
      </c>
    </row>
    <row r="72" spans="1:20" ht="71.25" x14ac:dyDescent="0.45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9" t="s">
        <v>8315</v>
      </c>
      <c r="R72" t="s">
        <v>8316</v>
      </c>
      <c r="S72" s="12">
        <v>41858.214629629627</v>
      </c>
      <c r="T72" s="12">
        <v>41888.214629629627</v>
      </c>
    </row>
    <row r="73" spans="1:20" ht="42.75" x14ac:dyDescent="0.45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9" t="s">
        <v>8315</v>
      </c>
      <c r="R73" t="s">
        <v>8316</v>
      </c>
      <c r="S73" s="12">
        <v>41793.710231481484</v>
      </c>
      <c r="T73" s="12">
        <v>41823.710231481484</v>
      </c>
    </row>
    <row r="74" spans="1:20" ht="71.25" x14ac:dyDescent="0.45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9" t="s">
        <v>8315</v>
      </c>
      <c r="R74" t="s">
        <v>8316</v>
      </c>
      <c r="S74" s="12">
        <v>41793.814259259263</v>
      </c>
      <c r="T74" s="12">
        <v>41825.165972222225</v>
      </c>
    </row>
    <row r="75" spans="1:20" ht="57" x14ac:dyDescent="0.45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9" t="s">
        <v>8315</v>
      </c>
      <c r="R75" t="s">
        <v>8316</v>
      </c>
      <c r="S75" s="12">
        <v>41831.697939814818</v>
      </c>
      <c r="T75" s="12">
        <v>41861.697939814818</v>
      </c>
    </row>
    <row r="76" spans="1:20" ht="28.5" x14ac:dyDescent="0.45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9" t="s">
        <v>8315</v>
      </c>
      <c r="R76" t="s">
        <v>8316</v>
      </c>
      <c r="S76" s="12">
        <v>42621.389340277776</v>
      </c>
      <c r="T76" s="12">
        <v>42651.389340277776</v>
      </c>
    </row>
    <row r="77" spans="1:20" ht="85.5" x14ac:dyDescent="0.45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9" t="s">
        <v>8315</v>
      </c>
      <c r="R77" t="s">
        <v>8316</v>
      </c>
      <c r="S77" s="12">
        <v>41780.785729166666</v>
      </c>
      <c r="T77" s="12">
        <v>41840.785729166666</v>
      </c>
    </row>
    <row r="78" spans="1:20" ht="71.25" x14ac:dyDescent="0.45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9" t="s">
        <v>8315</v>
      </c>
      <c r="R78" t="s">
        <v>8316</v>
      </c>
      <c r="S78" s="12">
        <v>41766.072500000002</v>
      </c>
      <c r="T78" s="12">
        <v>41791.072500000002</v>
      </c>
    </row>
    <row r="79" spans="1:20" ht="71.25" x14ac:dyDescent="0.45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85.5" x14ac:dyDescent="0.45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9" t="s">
        <v>8315</v>
      </c>
      <c r="R80" t="s">
        <v>8316</v>
      </c>
      <c r="S80" s="12">
        <v>42248.627013888887</v>
      </c>
      <c r="T80" s="12">
        <v>42278.627013888887</v>
      </c>
    </row>
    <row r="81" spans="1:20" ht="71.25" x14ac:dyDescent="0.45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9" t="s">
        <v>8315</v>
      </c>
      <c r="R81" t="s">
        <v>8316</v>
      </c>
      <c r="S81" s="12">
        <v>41885.221550925926</v>
      </c>
      <c r="T81" s="12">
        <v>41916.290972222225</v>
      </c>
    </row>
    <row r="82" spans="1:20" ht="71.25" x14ac:dyDescent="0.45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9" t="s">
        <v>8315</v>
      </c>
      <c r="R82" t="s">
        <v>8316</v>
      </c>
      <c r="S82" s="12">
        <v>42159.224432870367</v>
      </c>
      <c r="T82" s="12">
        <v>42204.224432870367</v>
      </c>
    </row>
    <row r="83" spans="1:20" ht="71.25" x14ac:dyDescent="0.45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9" t="s">
        <v>8315</v>
      </c>
      <c r="R83" t="s">
        <v>8316</v>
      </c>
      <c r="S83" s="12">
        <v>42265.817002314812</v>
      </c>
      <c r="T83" s="12">
        <v>42295.817002314812</v>
      </c>
    </row>
    <row r="84" spans="1:20" ht="42.75" x14ac:dyDescent="0.45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9" t="s">
        <v>8315</v>
      </c>
      <c r="R84" t="s">
        <v>8316</v>
      </c>
      <c r="S84" s="12">
        <v>41975.124340277776</v>
      </c>
      <c r="T84" s="12">
        <v>42005.124340277776</v>
      </c>
    </row>
    <row r="85" spans="1:20" ht="71.25" x14ac:dyDescent="0.45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9" t="s">
        <v>8315</v>
      </c>
      <c r="R85" t="s">
        <v>8316</v>
      </c>
      <c r="S85" s="12">
        <v>42065.190694444449</v>
      </c>
      <c r="T85" s="12">
        <v>42090.149027777778</v>
      </c>
    </row>
    <row r="86" spans="1:20" ht="57" x14ac:dyDescent="0.45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9" t="s">
        <v>8315</v>
      </c>
      <c r="R86" t="s">
        <v>8316</v>
      </c>
      <c r="S86" s="12">
        <v>41848.84002314815</v>
      </c>
      <c r="T86" s="12">
        <v>41883.84002314815</v>
      </c>
    </row>
    <row r="87" spans="1:20" ht="42.75" x14ac:dyDescent="0.45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9" t="s">
        <v>8315</v>
      </c>
      <c r="R87" t="s">
        <v>8316</v>
      </c>
      <c r="S87" s="12">
        <v>42103.884930555556</v>
      </c>
      <c r="T87" s="12">
        <v>42133.884930555556</v>
      </c>
    </row>
    <row r="88" spans="1:20" ht="85.5" x14ac:dyDescent="0.45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9" t="s">
        <v>8315</v>
      </c>
      <c r="R88" t="s">
        <v>8316</v>
      </c>
      <c r="S88" s="12">
        <v>42059.970729166671</v>
      </c>
      <c r="T88" s="12">
        <v>42089.929062499999</v>
      </c>
    </row>
    <row r="89" spans="1:20" ht="71.25" x14ac:dyDescent="0.45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71.25" x14ac:dyDescent="0.45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9" t="s">
        <v>8315</v>
      </c>
      <c r="R90" t="s">
        <v>8316</v>
      </c>
      <c r="S90" s="12">
        <v>41829.73715277778</v>
      </c>
      <c r="T90" s="12">
        <v>41852.716666666667</v>
      </c>
    </row>
    <row r="91" spans="1:20" ht="57" x14ac:dyDescent="0.45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9" t="s">
        <v>8315</v>
      </c>
      <c r="R91" t="s">
        <v>8316</v>
      </c>
      <c r="S91" s="12">
        <v>41789.893599537041</v>
      </c>
      <c r="T91" s="12">
        <v>41815.875</v>
      </c>
    </row>
    <row r="92" spans="1:20" ht="71.25" x14ac:dyDescent="0.45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9" t="s">
        <v>8315</v>
      </c>
      <c r="R92" t="s">
        <v>8316</v>
      </c>
      <c r="S92" s="12">
        <v>41833.660995370366</v>
      </c>
      <c r="T92" s="12">
        <v>41863.660995370366</v>
      </c>
    </row>
    <row r="93" spans="1:20" ht="28.5" x14ac:dyDescent="0.45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9" t="s">
        <v>8315</v>
      </c>
      <c r="R93" t="s">
        <v>8316</v>
      </c>
      <c r="S93" s="12">
        <v>41914.590011574073</v>
      </c>
      <c r="T93" s="12">
        <v>41955.907638888893</v>
      </c>
    </row>
    <row r="94" spans="1:20" ht="42.75" x14ac:dyDescent="0.45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9" t="s">
        <v>8315</v>
      </c>
      <c r="R94" t="s">
        <v>8316</v>
      </c>
      <c r="S94" s="12">
        <v>42611.261064814811</v>
      </c>
      <c r="T94" s="12">
        <v>42625.707638888889</v>
      </c>
    </row>
    <row r="95" spans="1:20" ht="71.25" x14ac:dyDescent="0.45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9" t="s">
        <v>8315</v>
      </c>
      <c r="R95" t="s">
        <v>8316</v>
      </c>
      <c r="S95" s="12">
        <v>42253.633159722223</v>
      </c>
      <c r="T95" s="12">
        <v>42313.674826388888</v>
      </c>
    </row>
    <row r="96" spans="1:20" ht="71.25" x14ac:dyDescent="0.45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9" t="s">
        <v>8315</v>
      </c>
      <c r="R96" t="s">
        <v>8316</v>
      </c>
      <c r="S96" s="12">
        <v>42295.891828703709</v>
      </c>
      <c r="T96" s="12">
        <v>42325.933495370366</v>
      </c>
    </row>
    <row r="97" spans="1:20" ht="42.75" x14ac:dyDescent="0.45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9" t="s">
        <v>8315</v>
      </c>
      <c r="R97" t="s">
        <v>8316</v>
      </c>
      <c r="S97" s="12">
        <v>42402.947002314817</v>
      </c>
      <c r="T97" s="12">
        <v>42452.145138888889</v>
      </c>
    </row>
    <row r="98" spans="1:20" ht="71.25" x14ac:dyDescent="0.45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9" t="s">
        <v>8315</v>
      </c>
      <c r="R98" t="s">
        <v>8316</v>
      </c>
      <c r="S98" s="12">
        <v>42509.814108796301</v>
      </c>
      <c r="T98" s="12">
        <v>42539.814108796301</v>
      </c>
    </row>
    <row r="99" spans="1:20" ht="57" x14ac:dyDescent="0.45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71.25" x14ac:dyDescent="0.45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9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42.75" x14ac:dyDescent="0.45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9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71.25" x14ac:dyDescent="0.45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9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71.25" x14ac:dyDescent="0.45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9" t="s">
        <v>8315</v>
      </c>
      <c r="R103" t="s">
        <v>8316</v>
      </c>
      <c r="S103" s="12">
        <v>41779.657870370371</v>
      </c>
      <c r="T103" s="12">
        <v>41821.25</v>
      </c>
    </row>
    <row r="104" spans="1:20" ht="71.25" x14ac:dyDescent="0.45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9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71.25" x14ac:dyDescent="0.45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9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71.25" x14ac:dyDescent="0.45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9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57" x14ac:dyDescent="0.45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9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57" x14ac:dyDescent="0.45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9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71.25" x14ac:dyDescent="0.45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71.25" x14ac:dyDescent="0.45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9" t="s">
        <v>8315</v>
      </c>
      <c r="R110" t="s">
        <v>8316</v>
      </c>
      <c r="S110" s="12">
        <v>42186.01116898148</v>
      </c>
      <c r="T110" s="12">
        <v>42230.818055555559</v>
      </c>
    </row>
    <row r="111" spans="1:20" ht="28.5" x14ac:dyDescent="0.45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9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57" x14ac:dyDescent="0.45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9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71.25" x14ac:dyDescent="0.45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9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71.25" x14ac:dyDescent="0.45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9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57" x14ac:dyDescent="0.45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9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71.25" x14ac:dyDescent="0.45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9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57" x14ac:dyDescent="0.45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9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57" x14ac:dyDescent="0.45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9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71.25" x14ac:dyDescent="0.45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71.25" x14ac:dyDescent="0.45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9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71.25" x14ac:dyDescent="0.45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9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71.25" x14ac:dyDescent="0.45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9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71.25" x14ac:dyDescent="0.45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9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71.25" x14ac:dyDescent="0.45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9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71.25" x14ac:dyDescent="0.45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9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71.25" x14ac:dyDescent="0.45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9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71.25" x14ac:dyDescent="0.45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9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71.25" x14ac:dyDescent="0.45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9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71.25" x14ac:dyDescent="0.45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71.25" x14ac:dyDescent="0.45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9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71.25" x14ac:dyDescent="0.45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9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71.25" x14ac:dyDescent="0.45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9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71.25" x14ac:dyDescent="0.45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9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57" x14ac:dyDescent="0.45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9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71.25" x14ac:dyDescent="0.45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9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71.25" x14ac:dyDescent="0.45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9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42.75" x14ac:dyDescent="0.45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9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71.25" x14ac:dyDescent="0.45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9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71.25" x14ac:dyDescent="0.45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71.25" x14ac:dyDescent="0.45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9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71.25" x14ac:dyDescent="0.45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9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71.25" x14ac:dyDescent="0.45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9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71.25" x14ac:dyDescent="0.45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9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57" x14ac:dyDescent="0.45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9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71.25" x14ac:dyDescent="0.45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9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71.25" x14ac:dyDescent="0.45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9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71.25" x14ac:dyDescent="0.45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9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57" x14ac:dyDescent="0.45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9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71.25" x14ac:dyDescent="0.45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71.25" x14ac:dyDescent="0.45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9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71.25" x14ac:dyDescent="0.45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9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57" x14ac:dyDescent="0.45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9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71.25" x14ac:dyDescent="0.45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9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85.5" x14ac:dyDescent="0.45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9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71.25" x14ac:dyDescent="0.45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9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57" x14ac:dyDescent="0.45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9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71.25" x14ac:dyDescent="0.45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9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71.25" x14ac:dyDescent="0.45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9" t="s">
        <v>8315</v>
      </c>
      <c r="R158" t="s">
        <v>8316</v>
      </c>
      <c r="S158" s="12">
        <v>42534.866875</v>
      </c>
      <c r="T158" s="12">
        <v>42564.866875</v>
      </c>
    </row>
    <row r="159" spans="1:20" ht="71.25" x14ac:dyDescent="0.45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71.25" x14ac:dyDescent="0.45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9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71.25" x14ac:dyDescent="0.45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9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71.25" x14ac:dyDescent="0.45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9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57" x14ac:dyDescent="0.45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9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85.5" x14ac:dyDescent="0.45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9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71.25" x14ac:dyDescent="0.45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9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28.5" x14ac:dyDescent="0.45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9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71.25" x14ac:dyDescent="0.45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9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42.75" x14ac:dyDescent="0.45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9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57" x14ac:dyDescent="0.45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57" x14ac:dyDescent="0.45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9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57" x14ac:dyDescent="0.45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9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71.25" x14ac:dyDescent="0.45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9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57" x14ac:dyDescent="0.45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9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57" x14ac:dyDescent="0.45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9" t="s">
        <v>8315</v>
      </c>
      <c r="R174" t="s">
        <v>8316</v>
      </c>
      <c r="S174" s="12">
        <v>41842.828680555554</v>
      </c>
      <c r="T174" s="12">
        <v>41882.827650462961</v>
      </c>
    </row>
    <row r="175" spans="1:20" ht="28.5" x14ac:dyDescent="0.45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9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71.25" x14ac:dyDescent="0.45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9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57" x14ac:dyDescent="0.45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9" t="s">
        <v>8315</v>
      </c>
      <c r="R177" t="s">
        <v>8316</v>
      </c>
      <c r="S177" s="12">
        <v>42020.587349537032</v>
      </c>
      <c r="T177" s="12">
        <v>42050.587349537032</v>
      </c>
    </row>
    <row r="178" spans="1:20" ht="28.5" x14ac:dyDescent="0.45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9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71.25" x14ac:dyDescent="0.45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71.25" x14ac:dyDescent="0.45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9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71.25" x14ac:dyDescent="0.45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9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71.25" x14ac:dyDescent="0.45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9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71.25" x14ac:dyDescent="0.45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9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71.25" x14ac:dyDescent="0.45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9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71.25" x14ac:dyDescent="0.45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9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71.25" x14ac:dyDescent="0.45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9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71.25" x14ac:dyDescent="0.45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9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71.25" x14ac:dyDescent="0.45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9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57" x14ac:dyDescent="0.45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42.75" x14ac:dyDescent="0.45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9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57" x14ac:dyDescent="0.45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9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71.25" x14ac:dyDescent="0.45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9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57" x14ac:dyDescent="0.45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9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71.25" x14ac:dyDescent="0.45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9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71.25" x14ac:dyDescent="0.45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9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71.25" x14ac:dyDescent="0.45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9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71.25" x14ac:dyDescent="0.45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9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85.5" x14ac:dyDescent="0.45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9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71.25" x14ac:dyDescent="0.45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71.25" x14ac:dyDescent="0.45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9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42.75" x14ac:dyDescent="0.45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9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71.25" x14ac:dyDescent="0.45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9" t="s">
        <v>8315</v>
      </c>
      <c r="R202" t="s">
        <v>8316</v>
      </c>
      <c r="S202" s="12">
        <v>41804.937083333331</v>
      </c>
      <c r="T202" s="12">
        <v>41821.9375</v>
      </c>
    </row>
    <row r="203" spans="1:20" ht="71.25" x14ac:dyDescent="0.45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9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71.25" x14ac:dyDescent="0.45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9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57" x14ac:dyDescent="0.45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9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71.25" x14ac:dyDescent="0.45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9" t="s">
        <v>8315</v>
      </c>
      <c r="R206" t="s">
        <v>8316</v>
      </c>
      <c r="S206" s="12">
        <v>42144.231527777782</v>
      </c>
      <c r="T206" s="12">
        <v>42203.125</v>
      </c>
    </row>
    <row r="207" spans="1:20" ht="71.25" x14ac:dyDescent="0.45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9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71.25" x14ac:dyDescent="0.45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9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71.25" x14ac:dyDescent="0.45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71.25" x14ac:dyDescent="0.45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9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71.25" x14ac:dyDescent="0.45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9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71.25" x14ac:dyDescent="0.45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9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71.25" x14ac:dyDescent="0.45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9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71.25" x14ac:dyDescent="0.45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9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71.25" x14ac:dyDescent="0.45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9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71.25" x14ac:dyDescent="0.45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9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71.25" x14ac:dyDescent="0.45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9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57" x14ac:dyDescent="0.45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9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71.25" x14ac:dyDescent="0.45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57" x14ac:dyDescent="0.45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9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85.5" x14ac:dyDescent="0.45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9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71.25" x14ac:dyDescent="0.45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9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57" x14ac:dyDescent="0.45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9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57" x14ac:dyDescent="0.45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9" t="s">
        <v>8315</v>
      </c>
      <c r="R224" t="s">
        <v>8316</v>
      </c>
      <c r="S224" s="12">
        <v>42031.666898148149</v>
      </c>
      <c r="T224" s="12">
        <v>42064.125</v>
      </c>
    </row>
    <row r="225" spans="1:20" ht="71.25" x14ac:dyDescent="0.45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9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57" x14ac:dyDescent="0.45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9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85.5" x14ac:dyDescent="0.45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9" t="s">
        <v>8315</v>
      </c>
      <c r="R227" t="s">
        <v>8316</v>
      </c>
      <c r="S227" s="12">
        <v>42695.7105787037</v>
      </c>
      <c r="T227" s="12">
        <v>42725.7105787037</v>
      </c>
    </row>
    <row r="228" spans="1:20" ht="71.25" x14ac:dyDescent="0.45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9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71.25" x14ac:dyDescent="0.45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57" x14ac:dyDescent="0.45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9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71.25" x14ac:dyDescent="0.45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9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71.25" x14ac:dyDescent="0.45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9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71.25" x14ac:dyDescent="0.45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9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71.25" x14ac:dyDescent="0.45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9" t="s">
        <v>8315</v>
      </c>
      <c r="R234" t="s">
        <v>8316</v>
      </c>
      <c r="S234" s="12">
        <v>42304.940960648149</v>
      </c>
      <c r="T234" s="12">
        <v>42329.166666666672</v>
      </c>
    </row>
    <row r="235" spans="1:20" ht="28.5" x14ac:dyDescent="0.45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9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71.25" x14ac:dyDescent="0.45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9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57" x14ac:dyDescent="0.45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9" t="s">
        <v>8315</v>
      </c>
      <c r="R237" t="s">
        <v>8316</v>
      </c>
      <c r="S237" s="12">
        <v>42209.67288194444</v>
      </c>
      <c r="T237" s="12">
        <v>42223.625</v>
      </c>
    </row>
    <row r="238" spans="1:20" ht="71.25" x14ac:dyDescent="0.45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9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71.25" x14ac:dyDescent="0.45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71.25" x14ac:dyDescent="0.45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9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57" x14ac:dyDescent="0.45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9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71.25" x14ac:dyDescent="0.45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9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57" x14ac:dyDescent="0.45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9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71.25" x14ac:dyDescent="0.45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9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57" x14ac:dyDescent="0.45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9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71.25" x14ac:dyDescent="0.45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9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71.25" x14ac:dyDescent="0.45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9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71.25" x14ac:dyDescent="0.45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9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71.25" x14ac:dyDescent="0.45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71.25" x14ac:dyDescent="0.45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9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71.25" x14ac:dyDescent="0.45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9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F2:F251">
    <cfRule type="cellIs" dxfId="7" priority="7" operator="equal">
      <formula>"canceled"</formula>
    </cfRule>
    <cfRule type="cellIs" dxfId="6" priority="8" operator="equal">
      <formula>"failed"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:O251">
    <cfRule type="colorScale" priority="6">
      <colorScale>
        <cfvo type="min"/>
        <cfvo type="percentile" val="90"/>
        <color rgb="FFFF0000"/>
        <color rgb="FF00B0F0"/>
      </colorScale>
    </cfRule>
  </conditionalFormatting>
  <conditionalFormatting sqref="F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F3129-6FB0-41BC-B25F-2C1FFDCA20B7}">
  <dimension ref="A1:C14"/>
  <sheetViews>
    <sheetView tabSelected="1" workbookViewId="0">
      <selection activeCell="B5" sqref="B5"/>
    </sheetView>
  </sheetViews>
  <sheetFormatPr defaultRowHeight="14.25" x14ac:dyDescent="0.45"/>
  <cols>
    <col min="1" max="1" width="24.86328125" bestFit="1" customWidth="1"/>
    <col min="2" max="3" width="10.86328125" bestFit="1" customWidth="1"/>
  </cols>
  <sheetData>
    <row r="1" spans="1:3" x14ac:dyDescent="0.45">
      <c r="B1" t="s">
        <v>8383</v>
      </c>
      <c r="C1" t="s">
        <v>8384</v>
      </c>
    </row>
    <row r="2" spans="1:3" x14ac:dyDescent="0.45">
      <c r="A2" t="s">
        <v>8385</v>
      </c>
      <c r="B2" s="28">
        <f>ROUND(AVERAGE('Successful US Kickstarters'!D:D),0)</f>
        <v>5049</v>
      </c>
      <c r="C2" s="28">
        <f>ROUND(AVERAGE('Failed US Kickstarters'!D:D),0)</f>
        <v>10554</v>
      </c>
    </row>
    <row r="3" spans="1:3" x14ac:dyDescent="0.45">
      <c r="A3" t="s">
        <v>8386</v>
      </c>
      <c r="B3" s="28">
        <f>MEDIAN('Successful US Kickstarters'!D:D)</f>
        <v>3000</v>
      </c>
      <c r="C3" s="28">
        <f>MEDIAN('Failed US Kickstarters'!D:D)</f>
        <v>5000</v>
      </c>
    </row>
    <row r="4" spans="1:3" x14ac:dyDescent="0.45">
      <c r="A4" t="s">
        <v>8389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</row>
    <row r="5" spans="1:3" x14ac:dyDescent="0.45">
      <c r="A5" t="s">
        <v>8390</v>
      </c>
      <c r="B5" s="28">
        <f>_xlfn.QUARTILE.EXC('Successful US Kickstarters'!D:D, 3)</f>
        <v>5000</v>
      </c>
      <c r="C5" s="28">
        <f>_xlfn.QUARTILE.EXC('Failed US Kickstarters'!D:D,3)</f>
        <v>10000</v>
      </c>
    </row>
    <row r="6" spans="1:3" x14ac:dyDescent="0.45">
      <c r="A6" t="s">
        <v>8391</v>
      </c>
      <c r="B6" s="28">
        <f>_xlfn.QUARTILE.EXC('Successful US Kickstarters'!D:D,1)</f>
        <v>1500</v>
      </c>
      <c r="C6" s="28">
        <f>_xlfn.QUARTILE.EXC('Failed US Kickstarters'!D:D,1)</f>
        <v>2000</v>
      </c>
    </row>
    <row r="7" spans="1:3" x14ac:dyDescent="0.45">
      <c r="A7" t="s">
        <v>8392</v>
      </c>
      <c r="B7" s="28">
        <f>B5-B6</f>
        <v>3500</v>
      </c>
      <c r="C7" s="28">
        <f>C5-C6</f>
        <v>8000</v>
      </c>
    </row>
    <row r="8" spans="1:3" x14ac:dyDescent="0.45">
      <c r="B8" s="28"/>
      <c r="C8" s="28"/>
    </row>
    <row r="9" spans="1:3" x14ac:dyDescent="0.45">
      <c r="A9" t="s">
        <v>8387</v>
      </c>
      <c r="B9" s="28">
        <f>ROUND(AVERAGE('Successful US Kickstarters'!E:E),0)</f>
        <v>5602</v>
      </c>
      <c r="C9" s="28">
        <f>ROUND(AVERAGE('Failed US Kickstarters'!E:E),0)</f>
        <v>559</v>
      </c>
    </row>
    <row r="10" spans="1:3" x14ac:dyDescent="0.45">
      <c r="A10" t="s">
        <v>8388</v>
      </c>
      <c r="B10" s="28">
        <f>MEDIAN('Successful US Kickstarters'!E:E)</f>
        <v>3167.5</v>
      </c>
      <c r="C10" s="28">
        <f>MEDIAN('Failed US Kickstarters'!E:E)</f>
        <v>103</v>
      </c>
    </row>
    <row r="11" spans="1:3" x14ac:dyDescent="0.45">
      <c r="A11" t="s">
        <v>8393</v>
      </c>
      <c r="B11">
        <f>ROUND(_xlfn.STDEV.P('Successful US Kickstarters'!E:E),0)</f>
        <v>8335</v>
      </c>
      <c r="C11">
        <f>ROUND(_xlfn.STDEV.P('Failed US Kickstarters'!E:E),0)</f>
        <v>1331</v>
      </c>
    </row>
    <row r="12" spans="1:3" x14ac:dyDescent="0.45">
      <c r="A12" t="s">
        <v>8394</v>
      </c>
      <c r="B12">
        <f>_xlfn.QUARTILE.EXC('Successful US Kickstarters'!E:E,3)</f>
        <v>5699</v>
      </c>
      <c r="C12">
        <f>_xlfn.QUARTILE.EXC('Failed US Kickstarters'!E:E,3)</f>
        <v>501</v>
      </c>
    </row>
    <row r="13" spans="1:3" x14ac:dyDescent="0.45">
      <c r="A13" t="s">
        <v>8395</v>
      </c>
      <c r="B13">
        <f>ROUND(_xlfn.QUARTILE.EXC('Successful US Kickstarters'!E:E,1),0)</f>
        <v>1717</v>
      </c>
      <c r="C13">
        <f>ROUND(_xlfn.QUARTILE.EXC('Failed US Kickstarters'!E:E,1),0)</f>
        <v>9</v>
      </c>
    </row>
    <row r="14" spans="1:3" x14ac:dyDescent="0.45">
      <c r="A14" t="s">
        <v>8396</v>
      </c>
      <c r="B14">
        <f>B12-B13</f>
        <v>3982</v>
      </c>
      <c r="C14">
        <f>C12-C13</f>
        <v>492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Theatre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 Lee</cp:lastModifiedBy>
  <dcterms:created xsi:type="dcterms:W3CDTF">2017-04-20T15:17:24Z</dcterms:created>
  <dcterms:modified xsi:type="dcterms:W3CDTF">2023-03-13T00:36:51Z</dcterms:modified>
</cp:coreProperties>
</file>